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érték" sheetId="1" r:id="rId1"/>
    <sheet name="volumen" sheetId="2" r:id="rId2"/>
    <sheet name="Össz. forgalmi érték ábra" sheetId="3" r:id="rId3"/>
    <sheet name="Össz. forgalmi volumen ábra" sheetId="4" r:id="rId4"/>
    <sheet name="MNB forgalmi érték ábra" sheetId="5" r:id="rId5"/>
    <sheet name="MNB forgalmi volumen ábra" sheetId="6" r:id="rId6"/>
  </sheets>
  <definedNames>
    <definedName name="_xlnm.Print_Area" localSheetId="0">'érték'!$A$2:$H$56</definedName>
    <definedName name="_xlnm.Print_Area" localSheetId="1">'volumen'!$A$1:$H$55</definedName>
  </definedNames>
  <calcPr fullCalcOnLoad="1"/>
</workbook>
</file>

<file path=xl/sharedStrings.xml><?xml version="1.0" encoding="utf-8"?>
<sst xmlns="http://schemas.openxmlformats.org/spreadsheetml/2006/main" count="149" uniqueCount="62">
  <si>
    <t>szeptember</t>
  </si>
  <si>
    <t>október</t>
  </si>
  <si>
    <t>november</t>
  </si>
  <si>
    <t>december</t>
  </si>
  <si>
    <t>január</t>
  </si>
  <si>
    <t>február</t>
  </si>
  <si>
    <t>március</t>
  </si>
  <si>
    <t>április</t>
  </si>
  <si>
    <t>május</t>
  </si>
  <si>
    <t>június</t>
  </si>
  <si>
    <t>július</t>
  </si>
  <si>
    <t xml:space="preserve">Bankközi Klíring Rendszer </t>
  </si>
  <si>
    <t xml:space="preserve">      - egyszerű átutalások</t>
  </si>
  <si>
    <t xml:space="preserve">      - bankközi átutalások </t>
  </si>
  <si>
    <t xml:space="preserve">      - csoportos átutalások</t>
  </si>
  <si>
    <t xml:space="preserve">      - csoportos beszedések</t>
  </si>
  <si>
    <t xml:space="preserve">      - egyéb megbízások</t>
  </si>
  <si>
    <t xml:space="preserve">      - visszautalások (reject tételek)</t>
  </si>
  <si>
    <t>MNB forgalom</t>
  </si>
  <si>
    <t xml:space="preserve">     - VIBER tételek (**)</t>
  </si>
  <si>
    <t xml:space="preserve">      - Egyéb nem valós idejű tételek (**)</t>
  </si>
  <si>
    <t>(*) A Bankközi Klíring Rendszer %-ában</t>
  </si>
  <si>
    <t>(**) MNB forgalom %-ában</t>
  </si>
  <si>
    <t>(***) A VIBER tételek %-ában</t>
  </si>
  <si>
    <t>(****) Az egyéb nem valós idejű tételek %-ában</t>
  </si>
  <si>
    <t>augusztus</t>
  </si>
  <si>
    <t xml:space="preserve">      - Egyéb nem valós idejű tételek</t>
  </si>
  <si>
    <t xml:space="preserve">     - VIBER tételek</t>
  </si>
  <si>
    <t xml:space="preserve">Bankközi fizetési rendszerekben lebonyolított forgalom </t>
  </si>
  <si>
    <t>Érték szerinti megoszlás (%)</t>
  </si>
  <si>
    <t xml:space="preserve">      ebből(*): - egyszerű átutalások </t>
  </si>
  <si>
    <t xml:space="preserve">                    - bankközi átutalások</t>
  </si>
  <si>
    <t xml:space="preserve">                    - csoportos átutalások</t>
  </si>
  <si>
    <t xml:space="preserve">                    - csoportos beszedések</t>
  </si>
  <si>
    <t xml:space="preserve">                    - egyéb megbízások</t>
  </si>
  <si>
    <t xml:space="preserve">                   -  visszautalások (reject tételek)</t>
  </si>
  <si>
    <t xml:space="preserve">            - DVP tételek</t>
  </si>
  <si>
    <t xml:space="preserve">            - ügyfél tételek </t>
  </si>
  <si>
    <t xml:space="preserve">            - jegybanki és egyéb tételek</t>
  </si>
  <si>
    <t xml:space="preserve">            - egyéb tételek</t>
  </si>
  <si>
    <t xml:space="preserve">            - bankközi átutalások </t>
  </si>
  <si>
    <t xml:space="preserve">            ebből (***) - bankközi átutalások</t>
  </si>
  <si>
    <t xml:space="preserve">                            - ügyfél tételek</t>
  </si>
  <si>
    <t xml:space="preserve">                            - jegybanki és egyéb tételek</t>
  </si>
  <si>
    <t xml:space="preserve">            ebből(****) - jegybankkal kötött FX ügyletek </t>
  </si>
  <si>
    <t xml:space="preserve">                            - betét elhelyezés a jegybanknál</t>
  </si>
  <si>
    <t xml:space="preserve">                            - egyéb tételek</t>
  </si>
  <si>
    <t xml:space="preserve">                            - DVP tételek </t>
  </si>
  <si>
    <t>Darabszám szerinti megoszlás (%)</t>
  </si>
  <si>
    <t>Bankközi fizetési rendszerekben lebonyolított forgalom volumene</t>
  </si>
  <si>
    <t>Érték (millió Ft)</t>
  </si>
  <si>
    <t>Mennyiség (db)</t>
  </si>
  <si>
    <t>Bankközi fizetési rendszerek összesen</t>
  </si>
  <si>
    <t xml:space="preserve">      - postai kifizetési utalványok</t>
  </si>
  <si>
    <t xml:space="preserve">                    - postai kifizetési utalványok</t>
  </si>
  <si>
    <t>2004.</t>
  </si>
  <si>
    <t xml:space="preserve">            - FX tételek </t>
  </si>
  <si>
    <t xml:space="preserve">            - FX ügyletek</t>
  </si>
  <si>
    <t xml:space="preserve">            - jegybanki betét elhelyezés</t>
  </si>
  <si>
    <t xml:space="preserve">                            - FX tételek </t>
  </si>
  <si>
    <t xml:space="preserve">                           - jegybanki betét elhelyezés</t>
  </si>
  <si>
    <t xml:space="preserve">                            - jegybanki betét elhelyezés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</si>
</sst>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_-* #,##0.000\ _F_t_-;\-* #,##0.000\ _F_t_-;_-* &quot;-&quot;??\ _F_t_-;_-@_-"/>
    <numFmt numFmtId="167" formatCode="0.0"/>
    <numFmt numFmtId="168" formatCode="#,###"/>
  </numFmts>
  <fonts count="18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Times New Roman CE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b/>
      <sz val="13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164" fontId="3" fillId="0" borderId="0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15" applyNumberFormat="1" applyFont="1" applyAlignment="1">
      <alignment/>
    </xf>
    <xf numFmtId="164" fontId="0" fillId="0" borderId="0" xfId="15" applyNumberFormat="1" applyFont="1" applyAlignment="1">
      <alignment horizontal="left" indent="2"/>
    </xf>
    <xf numFmtId="43" fontId="2" fillId="0" borderId="1" xfId="15" applyFont="1" applyFill="1" applyBorder="1" applyAlignment="1">
      <alignment horizontal="left"/>
    </xf>
    <xf numFmtId="43" fontId="8" fillId="0" borderId="1" xfId="15" applyFont="1" applyFill="1" applyBorder="1" applyAlignment="1">
      <alignment horizontal="left"/>
    </xf>
    <xf numFmtId="0" fontId="7" fillId="0" borderId="0" xfId="0" applyFont="1" applyAlignment="1">
      <alignment horizontal="right"/>
    </xf>
    <xf numFmtId="164" fontId="0" fillId="0" borderId="2" xfId="15" applyNumberFormat="1" applyFont="1" applyBorder="1" applyAlignment="1">
      <alignment/>
    </xf>
    <xf numFmtId="164" fontId="0" fillId="0" borderId="2" xfId="15" applyNumberFormat="1" applyFont="1" applyBorder="1" applyAlignment="1">
      <alignment horizontal="left" indent="2"/>
    </xf>
    <xf numFmtId="43" fontId="5" fillId="0" borderId="2" xfId="15" applyFont="1" applyFill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2" xfId="15" applyNumberFormat="1" applyFont="1" applyBorder="1" applyAlignment="1">
      <alignment/>
    </xf>
    <xf numFmtId="164" fontId="0" fillId="2" borderId="3" xfId="0" applyNumberFormat="1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2" fillId="0" borderId="5" xfId="15" applyNumberFormat="1" applyFont="1" applyFill="1" applyBorder="1" applyAlignment="1">
      <alignment/>
    </xf>
    <xf numFmtId="43" fontId="4" fillId="0" borderId="6" xfId="15" applyFont="1" applyFill="1" applyBorder="1" applyAlignment="1">
      <alignment horizontal="left"/>
    </xf>
    <xf numFmtId="43" fontId="4" fillId="0" borderId="3" xfId="15" applyFont="1" applyFill="1" applyBorder="1" applyAlignment="1">
      <alignment horizontal="left"/>
    </xf>
    <xf numFmtId="43" fontId="4" fillId="0" borderId="7" xfId="15" applyFont="1" applyFill="1" applyBorder="1" applyAlignment="1">
      <alignment horizontal="left"/>
    </xf>
    <xf numFmtId="43" fontId="4" fillId="0" borderId="8" xfId="15" applyFont="1" applyFill="1" applyBorder="1" applyAlignment="1">
      <alignment horizontal="left"/>
    </xf>
    <xf numFmtId="43" fontId="4" fillId="0" borderId="9" xfId="15" applyFont="1" applyFill="1" applyBorder="1" applyAlignment="1">
      <alignment horizontal="left"/>
    </xf>
    <xf numFmtId="164" fontId="2" fillId="0" borderId="5" xfId="15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5" xfId="15" applyNumberFormat="1" applyFont="1" applyBorder="1" applyAlignment="1">
      <alignment horizontal="left" indent="2"/>
    </xf>
    <xf numFmtId="164" fontId="2" fillId="0" borderId="5" xfId="15" applyNumberFormat="1" applyFont="1" applyBorder="1" applyAlignment="1">
      <alignment horizontal="center"/>
    </xf>
    <xf numFmtId="164" fontId="2" fillId="0" borderId="5" xfId="15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15" applyNumberFormat="1" applyFont="1" applyBorder="1" applyAlignment="1">
      <alignment/>
    </xf>
    <xf numFmtId="164" fontId="0" fillId="0" borderId="11" xfId="15" applyNumberFormat="1" applyFont="1" applyBorder="1" applyAlignment="1">
      <alignment/>
    </xf>
    <xf numFmtId="164" fontId="0" fillId="0" borderId="11" xfId="15" applyNumberFormat="1" applyFont="1" applyBorder="1" applyAlignment="1">
      <alignment horizontal="left" indent="2"/>
    </xf>
    <xf numFmtId="164" fontId="2" fillId="0" borderId="3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43" fontId="2" fillId="0" borderId="4" xfId="15" applyFont="1" applyFill="1" applyBorder="1" applyAlignment="1">
      <alignment/>
    </xf>
    <xf numFmtId="43" fontId="0" fillId="0" borderId="12" xfId="15" applyFont="1" applyFill="1" applyBorder="1" applyAlignment="1">
      <alignment/>
    </xf>
    <xf numFmtId="43" fontId="0" fillId="0" borderId="13" xfId="15" applyFont="1" applyFill="1" applyBorder="1" applyAlignment="1">
      <alignment/>
    </xf>
    <xf numFmtId="43" fontId="0" fillId="0" borderId="14" xfId="15" applyFont="1" applyFill="1" applyBorder="1" applyAlignment="1">
      <alignment/>
    </xf>
    <xf numFmtId="43" fontId="5" fillId="0" borderId="15" xfId="15" applyFont="1" applyFill="1" applyBorder="1" applyAlignment="1">
      <alignment horizontal="left"/>
    </xf>
    <xf numFmtId="43" fontId="5" fillId="0" borderId="8" xfId="15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43" fontId="0" fillId="0" borderId="12" xfId="15" applyFont="1" applyFill="1" applyBorder="1" applyAlignment="1">
      <alignment/>
    </xf>
    <xf numFmtId="43" fontId="0" fillId="0" borderId="13" xfId="15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/>
    </xf>
    <xf numFmtId="43" fontId="5" fillId="0" borderId="3" xfId="15" applyFont="1" applyFill="1" applyBorder="1" applyAlignment="1">
      <alignment horizontal="left"/>
    </xf>
    <xf numFmtId="43" fontId="0" fillId="0" borderId="12" xfId="15" applyFont="1" applyFill="1" applyBorder="1" applyAlignment="1">
      <alignment/>
    </xf>
    <xf numFmtId="43" fontId="0" fillId="0" borderId="13" xfId="15" applyFont="1" applyFill="1" applyBorder="1" applyAlignment="1">
      <alignment/>
    </xf>
    <xf numFmtId="0" fontId="3" fillId="0" borderId="11" xfId="0" applyFont="1" applyBorder="1" applyAlignment="1">
      <alignment/>
    </xf>
    <xf numFmtId="164" fontId="3" fillId="0" borderId="11" xfId="15" applyNumberFormat="1" applyFont="1" applyBorder="1" applyAlignment="1">
      <alignment/>
    </xf>
    <xf numFmtId="164" fontId="2" fillId="0" borderId="11" xfId="0" applyNumberFormat="1" applyFont="1" applyFill="1" applyBorder="1" applyAlignment="1">
      <alignment horizontal="center"/>
    </xf>
    <xf numFmtId="164" fontId="2" fillId="0" borderId="16" xfId="15" applyNumberFormat="1" applyFont="1" applyBorder="1" applyAlignment="1">
      <alignment/>
    </xf>
    <xf numFmtId="0" fontId="0" fillId="0" borderId="0" xfId="0" applyFont="1" applyAlignment="1">
      <alignment/>
    </xf>
    <xf numFmtId="43" fontId="2" fillId="0" borderId="17" xfId="15" applyFont="1" applyFill="1" applyBorder="1" applyAlignment="1">
      <alignment horizontal="left"/>
    </xf>
    <xf numFmtId="43" fontId="8" fillId="0" borderId="17" xfId="15" applyFont="1" applyFill="1" applyBorder="1" applyAlignment="1">
      <alignment horizontal="left"/>
    </xf>
    <xf numFmtId="164" fontId="2" fillId="0" borderId="4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43" fontId="4" fillId="0" borderId="0" xfId="15" applyFont="1" applyFill="1" applyBorder="1" applyAlignment="1">
      <alignment horizontal="left"/>
    </xf>
    <xf numFmtId="164" fontId="0" fillId="0" borderId="0" xfId="15" applyNumberFormat="1" applyFont="1" applyFill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0" xfId="15" applyNumberFormat="1" applyFont="1" applyBorder="1" applyAlignment="1">
      <alignment horizontal="left" indent="2"/>
    </xf>
    <xf numFmtId="164" fontId="0" fillId="0" borderId="0" xfId="15" applyNumberFormat="1" applyBorder="1" applyAlignment="1">
      <alignment/>
    </xf>
    <xf numFmtId="43" fontId="7" fillId="0" borderId="0" xfId="0" applyNumberFormat="1" applyFont="1" applyAlignment="1">
      <alignment horizontal="right"/>
    </xf>
    <xf numFmtId="43" fontId="0" fillId="0" borderId="18" xfId="15" applyFont="1" applyFill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0" xfId="15" applyNumberFormat="1" applyFont="1" applyFill="1" applyBorder="1" applyAlignment="1">
      <alignment/>
    </xf>
    <xf numFmtId="164" fontId="0" fillId="0" borderId="0" xfId="15" applyNumberFormat="1" applyFont="1" applyBorder="1" applyAlignment="1">
      <alignment/>
    </xf>
    <xf numFmtId="164" fontId="2" fillId="0" borderId="0" xfId="15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9" xfId="15" applyNumberFormat="1" applyBorder="1" applyAlignment="1">
      <alignment/>
    </xf>
    <xf numFmtId="164" fontId="0" fillId="0" borderId="19" xfId="15" applyNumberFormat="1" applyFont="1" applyFill="1" applyBorder="1" applyAlignment="1">
      <alignment/>
    </xf>
    <xf numFmtId="164" fontId="0" fillId="0" borderId="19" xfId="15" applyNumberFormat="1" applyFont="1" applyBorder="1" applyAlignment="1">
      <alignment/>
    </xf>
    <xf numFmtId="164" fontId="0" fillId="0" borderId="20" xfId="15" applyNumberFormat="1" applyFont="1" applyBorder="1" applyAlignment="1">
      <alignment/>
    </xf>
    <xf numFmtId="164" fontId="0" fillId="0" borderId="21" xfId="15" applyNumberFormat="1" applyFont="1" applyBorder="1" applyAlignment="1">
      <alignment/>
    </xf>
    <xf numFmtId="43" fontId="4" fillId="0" borderId="22" xfId="15" applyFont="1" applyFill="1" applyBorder="1" applyAlignment="1">
      <alignment horizontal="left"/>
    </xf>
    <xf numFmtId="43" fontId="4" fillId="0" borderId="23" xfId="15" applyFont="1" applyFill="1" applyBorder="1" applyAlignment="1">
      <alignment horizontal="left"/>
    </xf>
    <xf numFmtId="164" fontId="0" fillId="0" borderId="21" xfId="15" applyNumberFormat="1" applyFont="1" applyBorder="1" applyAlignment="1">
      <alignment/>
    </xf>
    <xf numFmtId="43" fontId="4" fillId="0" borderId="24" xfId="15" applyFont="1" applyFill="1" applyBorder="1" applyAlignment="1">
      <alignment horizontal="left"/>
    </xf>
    <xf numFmtId="164" fontId="2" fillId="0" borderId="21" xfId="15" applyNumberFormat="1" applyFont="1" applyBorder="1" applyAlignment="1">
      <alignment/>
    </xf>
    <xf numFmtId="164" fontId="0" fillId="0" borderId="0" xfId="15" applyNumberFormat="1" applyFont="1" applyBorder="1" applyAlignment="1">
      <alignment horizontal="left" indent="2"/>
    </xf>
    <xf numFmtId="43" fontId="2" fillId="0" borderId="25" xfId="15" applyFont="1" applyFill="1" applyBorder="1" applyAlignment="1">
      <alignment horizontal="center"/>
    </xf>
    <xf numFmtId="43" fontId="2" fillId="0" borderId="25" xfId="15" applyFont="1" applyFill="1" applyBorder="1" applyAlignment="1">
      <alignment/>
    </xf>
    <xf numFmtId="164" fontId="2" fillId="0" borderId="17" xfId="15" applyNumberFormat="1" applyFont="1" applyBorder="1" applyAlignment="1">
      <alignment/>
    </xf>
    <xf numFmtId="164" fontId="0" fillId="0" borderId="26" xfId="15" applyNumberFormat="1" applyBorder="1" applyAlignment="1">
      <alignment/>
    </xf>
    <xf numFmtId="164" fontId="2" fillId="0" borderId="26" xfId="15" applyNumberFormat="1" applyFont="1" applyBorder="1" applyAlignment="1">
      <alignment/>
    </xf>
    <xf numFmtId="164" fontId="0" fillId="0" borderId="26" xfId="15" applyNumberFormat="1" applyFont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0" xfId="15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164" fontId="2" fillId="0" borderId="27" xfId="15" applyNumberFormat="1" applyFont="1" applyFill="1" applyBorder="1" applyAlignment="1">
      <alignment/>
    </xf>
    <xf numFmtId="164" fontId="2" fillId="0" borderId="28" xfId="15" applyNumberFormat="1" applyFont="1" applyFill="1" applyBorder="1" applyAlignment="1">
      <alignment/>
    </xf>
    <xf numFmtId="164" fontId="2" fillId="0" borderId="1" xfId="15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64" fontId="12" fillId="0" borderId="0" xfId="15" applyNumberFormat="1" applyFont="1" applyAlignment="1">
      <alignment/>
    </xf>
    <xf numFmtId="0" fontId="12" fillId="0" borderId="0" xfId="0" applyFont="1" applyAlignment="1">
      <alignment/>
    </xf>
    <xf numFmtId="166" fontId="12" fillId="0" borderId="0" xfId="15" applyNumberFormat="1" applyFont="1" applyBorder="1" applyAlignment="1">
      <alignment horizontal="center"/>
    </xf>
    <xf numFmtId="43" fontId="0" fillId="0" borderId="0" xfId="15" applyFont="1" applyBorder="1" applyAlignment="1">
      <alignment/>
    </xf>
    <xf numFmtId="164" fontId="2" fillId="0" borderId="25" xfId="15" applyNumberFormat="1" applyFont="1" applyFill="1" applyBorder="1" applyAlignment="1">
      <alignment horizontal="center"/>
    </xf>
    <xf numFmtId="164" fontId="0" fillId="0" borderId="21" xfId="15" applyNumberFormat="1" applyBorder="1" applyAlignment="1">
      <alignment/>
    </xf>
    <xf numFmtId="43" fontId="0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43" fontId="4" fillId="0" borderId="26" xfId="15" applyFont="1" applyFill="1" applyBorder="1" applyAlignment="1">
      <alignment horizontal="left"/>
    </xf>
    <xf numFmtId="43" fontId="2" fillId="0" borderId="26" xfId="15" applyFont="1" applyFill="1" applyBorder="1" applyAlignment="1">
      <alignment horizontal="left"/>
    </xf>
    <xf numFmtId="43" fontId="4" fillId="0" borderId="29" xfId="15" applyFont="1" applyFill="1" applyBorder="1" applyAlignment="1">
      <alignment horizontal="left"/>
    </xf>
    <xf numFmtId="43" fontId="8" fillId="0" borderId="29" xfId="15" applyFont="1" applyFill="1" applyBorder="1" applyAlignment="1">
      <alignment horizontal="left"/>
    </xf>
    <xf numFmtId="164" fontId="0" fillId="0" borderId="30" xfId="15" applyNumberFormat="1" applyBorder="1" applyAlignment="1">
      <alignment/>
    </xf>
    <xf numFmtId="164" fontId="0" fillId="0" borderId="19" xfId="15" applyNumberFormat="1" applyFont="1" applyFill="1" applyBorder="1" applyAlignment="1">
      <alignment/>
    </xf>
    <xf numFmtId="164" fontId="0" fillId="0" borderId="16" xfId="15" applyNumberFormat="1" applyFont="1" applyBorder="1" applyAlignment="1">
      <alignment/>
    </xf>
    <xf numFmtId="164" fontId="0" fillId="0" borderId="19" xfId="15" applyNumberFormat="1" applyFont="1" applyBorder="1" applyAlignment="1">
      <alignment/>
    </xf>
    <xf numFmtId="164" fontId="0" fillId="0" borderId="0" xfId="15" applyNumberFormat="1" applyFont="1" applyFill="1" applyBorder="1" applyAlignment="1">
      <alignment/>
    </xf>
    <xf numFmtId="164" fontId="2" fillId="0" borderId="0" xfId="15" applyNumberFormat="1" applyFont="1" applyAlignment="1">
      <alignment/>
    </xf>
    <xf numFmtId="164" fontId="2" fillId="0" borderId="5" xfId="15" applyNumberFormat="1" applyFont="1" applyBorder="1" applyAlignment="1">
      <alignment horizontal="left" indent="1"/>
    </xf>
    <xf numFmtId="164" fontId="0" fillId="0" borderId="19" xfId="15" applyNumberFormat="1" applyFont="1" applyBorder="1" applyAlignment="1">
      <alignment horizontal="left" indent="1"/>
    </xf>
    <xf numFmtId="164" fontId="0" fillId="0" borderId="0" xfId="15" applyNumberFormat="1" applyFont="1" applyBorder="1" applyAlignment="1">
      <alignment horizontal="left" indent="1"/>
    </xf>
    <xf numFmtId="164" fontId="0" fillId="0" borderId="0" xfId="15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43" fontId="0" fillId="0" borderId="0" xfId="15" applyFont="1" applyAlignment="1">
      <alignment/>
    </xf>
    <xf numFmtId="164" fontId="0" fillId="0" borderId="0" xfId="15" applyNumberFormat="1" applyFont="1" applyAlignment="1">
      <alignment/>
    </xf>
    <xf numFmtId="164" fontId="17" fillId="0" borderId="0" xfId="15" applyNumberFormat="1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15" applyNumberFormat="1" applyFont="1" applyAlignment="1">
      <alignment horizontal="right"/>
    </xf>
    <xf numFmtId="43" fontId="0" fillId="0" borderId="0" xfId="15" applyNumberFormat="1" applyFont="1" applyAlignment="1">
      <alignment/>
    </xf>
    <xf numFmtId="164" fontId="0" fillId="0" borderId="0" xfId="0" applyNumberFormat="1" applyFont="1" applyAlignment="1">
      <alignment/>
    </xf>
    <xf numFmtId="43" fontId="2" fillId="0" borderId="0" xfId="15" applyFont="1" applyAlignment="1">
      <alignment/>
    </xf>
    <xf numFmtId="43" fontId="2" fillId="0" borderId="26" xfId="15" applyFont="1" applyFill="1" applyBorder="1" applyAlignment="1">
      <alignment/>
    </xf>
    <xf numFmtId="164" fontId="7" fillId="0" borderId="4" xfId="15" applyNumberFormat="1" applyFont="1" applyFill="1" applyBorder="1" applyAlignment="1">
      <alignment horizontal="center"/>
    </xf>
    <xf numFmtId="164" fontId="7" fillId="0" borderId="5" xfId="15" applyNumberFormat="1" applyFont="1" applyFill="1" applyBorder="1" applyAlignment="1">
      <alignment horizontal="center"/>
    </xf>
    <xf numFmtId="164" fontId="7" fillId="0" borderId="10" xfId="15" applyNumberFormat="1" applyFont="1" applyFill="1" applyBorder="1" applyAlignment="1">
      <alignment horizontal="center"/>
    </xf>
    <xf numFmtId="49" fontId="7" fillId="0" borderId="17" xfId="15" applyNumberFormat="1" applyFont="1" applyBorder="1" applyAlignment="1">
      <alignment horizontal="center"/>
    </xf>
    <xf numFmtId="49" fontId="7" fillId="0" borderId="16" xfId="15" applyNumberFormat="1" applyFont="1" applyBorder="1" applyAlignment="1">
      <alignment horizontal="center"/>
    </xf>
    <xf numFmtId="49" fontId="7" fillId="0" borderId="31" xfId="15" applyNumberFormat="1" applyFont="1" applyBorder="1" applyAlignment="1">
      <alignment horizontal="center"/>
    </xf>
    <xf numFmtId="164" fontId="1" fillId="0" borderId="0" xfId="15" applyNumberFormat="1" applyFont="1" applyBorder="1" applyAlignment="1">
      <alignment horizontal="center"/>
    </xf>
    <xf numFmtId="164" fontId="7" fillId="0" borderId="17" xfId="15" applyNumberFormat="1" applyFont="1" applyBorder="1" applyAlignment="1">
      <alignment horizontal="center"/>
    </xf>
    <xf numFmtId="164" fontId="7" fillId="0" borderId="16" xfId="15" applyNumberFormat="1" applyFont="1" applyBorder="1" applyAlignment="1">
      <alignment horizontal="center"/>
    </xf>
    <xf numFmtId="164" fontId="7" fillId="0" borderId="31" xfId="15" applyNumberFormat="1" applyFont="1" applyBorder="1" applyAlignment="1">
      <alignment horizontal="center"/>
    </xf>
    <xf numFmtId="164" fontId="7" fillId="0" borderId="27" xfId="15" applyNumberFormat="1" applyFont="1" applyFill="1" applyBorder="1" applyAlignment="1">
      <alignment horizontal="center"/>
    </xf>
    <xf numFmtId="164" fontId="7" fillId="0" borderId="16" xfId="15" applyNumberFormat="1" applyFont="1" applyFill="1" applyBorder="1" applyAlignment="1">
      <alignment horizontal="center"/>
    </xf>
    <xf numFmtId="164" fontId="7" fillId="0" borderId="31" xfId="15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7" fillId="0" borderId="17" xfId="15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64" fontId="0" fillId="0" borderId="32" xfId="0" applyNumberFormat="1" applyFont="1" applyFill="1" applyBorder="1" applyAlignment="1">
      <alignment/>
    </xf>
    <xf numFmtId="164" fontId="2" fillId="0" borderId="5" xfId="15" applyNumberFormat="1" applyFont="1" applyFill="1" applyBorder="1" applyAlignment="1">
      <alignment horizontal="left" indent="2"/>
    </xf>
    <xf numFmtId="164" fontId="2" fillId="0" borderId="5" xfId="15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4" fontId="2" fillId="0" borderId="27" xfId="15" applyNumberFormat="1" applyFont="1" applyBorder="1" applyAlignment="1">
      <alignment/>
    </xf>
    <xf numFmtId="0" fontId="2" fillId="0" borderId="33" xfId="0" applyFont="1" applyFill="1" applyBorder="1" applyAlignment="1">
      <alignment horizontal="center"/>
    </xf>
    <xf numFmtId="164" fontId="0" fillId="0" borderId="1" xfId="15" applyNumberFormat="1" applyFont="1" applyBorder="1" applyAlignment="1" applyProtection="1">
      <alignment/>
      <protection/>
    </xf>
    <xf numFmtId="164" fontId="2" fillId="0" borderId="1" xfId="15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164" fontId="0" fillId="0" borderId="30" xfId="15" applyNumberFormat="1" applyFont="1" applyBorder="1" applyAlignment="1">
      <alignment/>
    </xf>
    <xf numFmtId="164" fontId="0" fillId="0" borderId="34" xfId="15" applyNumberFormat="1" applyFont="1" applyFill="1" applyBorder="1" applyAlignment="1">
      <alignment/>
    </xf>
    <xf numFmtId="164" fontId="0" fillId="0" borderId="19" xfId="15" applyNumberFormat="1" applyFont="1" applyBorder="1" applyAlignment="1">
      <alignment horizontal="left" indent="2"/>
    </xf>
    <xf numFmtId="164" fontId="0" fillId="0" borderId="29" xfId="15" applyNumberFormat="1" applyBorder="1" applyAlignment="1">
      <alignment/>
    </xf>
    <xf numFmtId="164" fontId="0" fillId="0" borderId="35" xfId="15" applyNumberFormat="1" applyBorder="1" applyAlignment="1">
      <alignment/>
    </xf>
    <xf numFmtId="164" fontId="0" fillId="0" borderId="35" xfId="15" applyNumberFormat="1" applyFont="1" applyFill="1" applyBorder="1" applyAlignment="1">
      <alignment/>
    </xf>
    <xf numFmtId="164" fontId="0" fillId="0" borderId="35" xfId="15" applyNumberFormat="1" applyFont="1" applyBorder="1" applyAlignment="1">
      <alignment/>
    </xf>
    <xf numFmtId="164" fontId="0" fillId="0" borderId="35" xfId="15" applyNumberFormat="1" applyFont="1" applyBorder="1" applyAlignment="1">
      <alignment horizontal="left" indent="2"/>
    </xf>
    <xf numFmtId="164" fontId="0" fillId="0" borderId="35" xfId="15" applyNumberFormat="1" applyFont="1" applyBorder="1" applyAlignment="1">
      <alignment/>
    </xf>
    <xf numFmtId="164" fontId="0" fillId="0" borderId="36" xfId="15" applyNumberFormat="1" applyFont="1" applyBorder="1" applyAlignment="1">
      <alignment/>
    </xf>
    <xf numFmtId="164" fontId="2" fillId="0" borderId="30" xfId="15" applyNumberFormat="1" applyFont="1" applyBorder="1" applyAlignment="1">
      <alignment/>
    </xf>
    <xf numFmtId="164" fontId="2" fillId="0" borderId="19" xfId="15" applyNumberFormat="1" applyFont="1" applyBorder="1" applyAlignment="1">
      <alignment/>
    </xf>
    <xf numFmtId="164" fontId="2" fillId="0" borderId="19" xfId="15" applyNumberFormat="1" applyFont="1" applyFill="1" applyBorder="1" applyAlignment="1">
      <alignment/>
    </xf>
    <xf numFmtId="164" fontId="2" fillId="0" borderId="19" xfId="15" applyNumberFormat="1" applyFont="1" applyBorder="1" applyAlignment="1">
      <alignment horizontal="left" indent="2"/>
    </xf>
    <xf numFmtId="164" fontId="2" fillId="0" borderId="20" xfId="15" applyNumberFormat="1" applyFont="1" applyBorder="1" applyAlignment="1">
      <alignment/>
    </xf>
    <xf numFmtId="164" fontId="0" fillId="0" borderId="21" xfId="15" applyNumberFormat="1" applyFont="1" applyFill="1" applyBorder="1" applyAlignment="1">
      <alignment/>
    </xf>
    <xf numFmtId="164" fontId="0" fillId="0" borderId="21" xfId="15" applyNumberFormat="1" applyFont="1" applyFill="1" applyBorder="1" applyAlignment="1">
      <alignment/>
    </xf>
    <xf numFmtId="164" fontId="0" fillId="0" borderId="29" xfId="0" applyNumberFormat="1" applyBorder="1" applyAlignment="1">
      <alignment/>
    </xf>
    <xf numFmtId="164" fontId="0" fillId="0" borderId="36" xfId="0" applyNumberFormat="1" applyBorder="1" applyAlignment="1">
      <alignment/>
    </xf>
    <xf numFmtId="164" fontId="2" fillId="0" borderId="18" xfId="15" applyNumberFormat="1" applyFont="1" applyBorder="1" applyAlignment="1">
      <alignment/>
    </xf>
    <xf numFmtId="43" fontId="2" fillId="0" borderId="30" xfId="15" applyFont="1" applyFill="1" applyBorder="1" applyAlignment="1">
      <alignment horizontal="left"/>
    </xf>
    <xf numFmtId="164" fontId="2" fillId="0" borderId="29" xfId="15" applyNumberFormat="1" applyFont="1" applyBorder="1" applyAlignment="1">
      <alignment/>
    </xf>
    <xf numFmtId="164" fontId="0" fillId="0" borderId="35" xfId="0" applyNumberFormat="1" applyFill="1" applyBorder="1" applyAlignment="1">
      <alignment/>
    </xf>
    <xf numFmtId="164" fontId="0" fillId="0" borderId="35" xfId="0" applyNumberFormat="1" applyBorder="1" applyAlignment="1">
      <alignment/>
    </xf>
    <xf numFmtId="164" fontId="0" fillId="0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A bankközi fizetési rendszerekben lebonyolított forgalom érték szerinti megoszlása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9"/>
          <c:w val="1"/>
          <c:h val="0.829"/>
        </c:manualLayout>
      </c:layout>
      <c:barChart>
        <c:barDir val="col"/>
        <c:grouping val="stacked"/>
        <c:varyColors val="0"/>
        <c:ser>
          <c:idx val="0"/>
          <c:order val="0"/>
          <c:tx>
            <c:v>BKR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érték!$B$6:$M$6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érték!$B$7:$M$7</c:f>
              <c:numCache>
                <c:ptCount val="12"/>
                <c:pt idx="0">
                  <c:v>3970077.279</c:v>
                </c:pt>
                <c:pt idx="1">
                  <c:v>3574742.311</c:v>
                </c:pt>
                <c:pt idx="2">
                  <c:v>4265309.407</c:v>
                </c:pt>
                <c:pt idx="3">
                  <c:v>4405018.239</c:v>
                </c:pt>
                <c:pt idx="4">
                  <c:v>3905541.3</c:v>
                </c:pt>
                <c:pt idx="5">
                  <c:v>4307174.857</c:v>
                </c:pt>
                <c:pt idx="6">
                  <c:v>4241843.146</c:v>
                </c:pt>
                <c:pt idx="7">
                  <c:v>4016259.468</c:v>
                </c:pt>
                <c:pt idx="8">
                  <c:v>4379400.205</c:v>
                </c:pt>
                <c:pt idx="9">
                  <c:v>4482440</c:v>
                </c:pt>
                <c:pt idx="10">
                  <c:v>4305194.078</c:v>
                </c:pt>
                <c:pt idx="11">
                  <c:v>5466625.271</c:v>
                </c:pt>
              </c:numCache>
            </c:numRef>
          </c:val>
        </c:ser>
        <c:ser>
          <c:idx val="1"/>
          <c:order val="1"/>
          <c:tx>
            <c:v>MNB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érték!$B$6:$M$6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érték!$B$15:$M$15</c:f>
              <c:numCache>
                <c:ptCount val="12"/>
                <c:pt idx="0">
                  <c:v>30296739.579</c:v>
                </c:pt>
                <c:pt idx="1">
                  <c:v>29589035.228</c:v>
                </c:pt>
                <c:pt idx="2">
                  <c:v>39883331.932</c:v>
                </c:pt>
                <c:pt idx="3">
                  <c:v>39521644.523</c:v>
                </c:pt>
                <c:pt idx="4">
                  <c:v>38183183.765</c:v>
                </c:pt>
                <c:pt idx="5">
                  <c:v>41572054.122999996</c:v>
                </c:pt>
                <c:pt idx="6">
                  <c:v>34620069.516</c:v>
                </c:pt>
                <c:pt idx="7">
                  <c:v>38562905.304</c:v>
                </c:pt>
                <c:pt idx="8">
                  <c:v>41880953.039000005</c:v>
                </c:pt>
                <c:pt idx="9">
                  <c:v>43938492.442</c:v>
                </c:pt>
                <c:pt idx="10">
                  <c:v>40766246.782</c:v>
                </c:pt>
                <c:pt idx="11">
                  <c:v>44761709.652</c:v>
                </c:pt>
              </c:numCache>
            </c:numRef>
          </c:val>
        </c:ser>
        <c:overlap val="100"/>
        <c:axId val="17377239"/>
        <c:axId val="22177424"/>
      </c:barChart>
      <c:catAx>
        <c:axId val="17377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2004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77424"/>
        <c:crosses val="autoZero"/>
        <c:auto val="1"/>
        <c:lblOffset val="100"/>
        <c:noMultiLvlLbl val="0"/>
      </c:catAx>
      <c:valAx>
        <c:axId val="221774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Millió forint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3772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575"/>
          <c:y val="0.15725"/>
          <c:w val="0.068"/>
          <c:h val="0.0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A bankközi fizetési rendszerekben lebonyolított fizetések volumene 2004
- logaritmikus skála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75"/>
          <c:w val="1"/>
          <c:h val="0.71225"/>
        </c:manualLayout>
      </c:layout>
      <c:lineChart>
        <c:grouping val="standard"/>
        <c:varyColors val="0"/>
        <c:ser>
          <c:idx val="0"/>
          <c:order val="0"/>
          <c:tx>
            <c:v>BKR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volumen!$B$5:$M$5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volumen!$B$6:$M$6</c:f>
              <c:numCache>
                <c:ptCount val="12"/>
                <c:pt idx="0">
                  <c:v>12414193</c:v>
                </c:pt>
                <c:pt idx="1">
                  <c:v>12789073</c:v>
                </c:pt>
                <c:pt idx="2">
                  <c:v>14356554</c:v>
                </c:pt>
                <c:pt idx="3">
                  <c:v>15124673</c:v>
                </c:pt>
                <c:pt idx="4">
                  <c:v>14047238</c:v>
                </c:pt>
                <c:pt idx="5">
                  <c:v>14220459</c:v>
                </c:pt>
                <c:pt idx="6">
                  <c:v>14282685</c:v>
                </c:pt>
                <c:pt idx="7">
                  <c:v>13821491</c:v>
                </c:pt>
                <c:pt idx="8">
                  <c:v>13953974</c:v>
                </c:pt>
                <c:pt idx="9">
                  <c:v>14696253</c:v>
                </c:pt>
                <c:pt idx="10">
                  <c:v>15874792</c:v>
                </c:pt>
                <c:pt idx="11">
                  <c:v>16753598</c:v>
                </c:pt>
              </c:numCache>
            </c:numRef>
          </c:val>
          <c:smooth val="0"/>
        </c:ser>
        <c:ser>
          <c:idx val="1"/>
          <c:order val="1"/>
          <c:tx>
            <c:v>MNB rendszerek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volumen!$B$5:$M$5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volumen!$B$14:$M$14</c:f>
              <c:numCache>
                <c:ptCount val="12"/>
                <c:pt idx="0">
                  <c:v>44163</c:v>
                </c:pt>
                <c:pt idx="1">
                  <c:v>45412</c:v>
                </c:pt>
                <c:pt idx="2">
                  <c:v>55119</c:v>
                </c:pt>
                <c:pt idx="3">
                  <c:v>52311</c:v>
                </c:pt>
                <c:pt idx="4">
                  <c:v>52051</c:v>
                </c:pt>
                <c:pt idx="5">
                  <c:v>56665</c:v>
                </c:pt>
                <c:pt idx="6">
                  <c:v>52001</c:v>
                </c:pt>
                <c:pt idx="7">
                  <c:v>52064</c:v>
                </c:pt>
                <c:pt idx="8">
                  <c:v>56015</c:v>
                </c:pt>
                <c:pt idx="9">
                  <c:v>56209</c:v>
                </c:pt>
                <c:pt idx="10">
                  <c:v>57807</c:v>
                </c:pt>
                <c:pt idx="11">
                  <c:v>63226</c:v>
                </c:pt>
              </c:numCache>
            </c:numRef>
          </c:val>
          <c:smooth val="0"/>
        </c:ser>
        <c:marker val="1"/>
        <c:axId val="65379089"/>
        <c:axId val="51540890"/>
      </c:lineChart>
      <c:catAx>
        <c:axId val="65379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2004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1540890"/>
        <c:crosses val="autoZero"/>
        <c:auto val="1"/>
        <c:lblOffset val="100"/>
        <c:noMultiLvlLbl val="0"/>
      </c:catAx>
      <c:valAx>
        <c:axId val="51540890"/>
        <c:scaling>
          <c:logBase val="10"/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darabszám</a:t>
                </a:r>
              </a:p>
            </c:rich>
          </c:tx>
          <c:layout>
            <c:manualLayout>
              <c:xMode val="factor"/>
              <c:yMode val="factor"/>
              <c:x val="0.0255"/>
              <c:y val="0.16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3790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3975"/>
          <c:y val="0.1355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MNB rendszerekben lebonyolított fizetési forgalom értéke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165"/>
          <c:w val="0.96825"/>
          <c:h val="0.8315"/>
        </c:manualLayout>
      </c:layout>
      <c:barChart>
        <c:barDir val="col"/>
        <c:grouping val="stacked"/>
        <c:varyColors val="0"/>
        <c:ser>
          <c:idx val="0"/>
          <c:order val="0"/>
          <c:tx>
            <c:v>VIBER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érték!$B$6:$M$6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érték!$B$16:$M$16</c:f>
              <c:numCache>
                <c:ptCount val="12"/>
                <c:pt idx="0">
                  <c:v>29420187.779</c:v>
                </c:pt>
                <c:pt idx="1">
                  <c:v>28804564.838</c:v>
                </c:pt>
                <c:pt idx="2">
                  <c:v>39004435.212</c:v>
                </c:pt>
                <c:pt idx="3">
                  <c:v>38729073.945</c:v>
                </c:pt>
                <c:pt idx="4">
                  <c:v>37217149.965</c:v>
                </c:pt>
                <c:pt idx="5">
                  <c:v>39619475.653</c:v>
                </c:pt>
                <c:pt idx="6">
                  <c:v>33657786.956</c:v>
                </c:pt>
                <c:pt idx="7">
                  <c:v>37352734.804</c:v>
                </c:pt>
                <c:pt idx="8">
                  <c:v>40706791.439</c:v>
                </c:pt>
                <c:pt idx="9">
                  <c:v>42754137.972</c:v>
                </c:pt>
                <c:pt idx="10">
                  <c:v>39475782.702</c:v>
                </c:pt>
                <c:pt idx="11">
                  <c:v>43056258.122</c:v>
                </c:pt>
              </c:numCache>
            </c:numRef>
          </c:val>
        </c:ser>
        <c:ser>
          <c:idx val="1"/>
          <c:order val="1"/>
          <c:tx>
            <c:v>Egyéb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érték!$B$6:$M$6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érték!$B$23:$M$23</c:f>
              <c:numCache>
                <c:ptCount val="12"/>
                <c:pt idx="0">
                  <c:v>876551.8</c:v>
                </c:pt>
                <c:pt idx="1">
                  <c:v>784470.39</c:v>
                </c:pt>
                <c:pt idx="2">
                  <c:v>878896.72</c:v>
                </c:pt>
                <c:pt idx="3">
                  <c:v>792570.578</c:v>
                </c:pt>
                <c:pt idx="4">
                  <c:v>966033.8</c:v>
                </c:pt>
                <c:pt idx="5">
                  <c:v>1952578.47</c:v>
                </c:pt>
                <c:pt idx="6">
                  <c:v>962282.56</c:v>
                </c:pt>
                <c:pt idx="7">
                  <c:v>1210170.5</c:v>
                </c:pt>
                <c:pt idx="8">
                  <c:v>1174161.6</c:v>
                </c:pt>
                <c:pt idx="9">
                  <c:v>1184354.47</c:v>
                </c:pt>
                <c:pt idx="10">
                  <c:v>1290464.08</c:v>
                </c:pt>
                <c:pt idx="11">
                  <c:v>1705451.53</c:v>
                </c:pt>
              </c:numCache>
            </c:numRef>
          </c:val>
        </c:ser>
        <c:overlap val="100"/>
        <c:axId val="61214827"/>
        <c:axId val="14062532"/>
      </c:barChart>
      <c:catAx>
        <c:axId val="61214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2004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4062532"/>
        <c:crosses val="autoZero"/>
        <c:auto val="1"/>
        <c:lblOffset val="100"/>
        <c:noMultiLvlLbl val="0"/>
      </c:catAx>
      <c:valAx>
        <c:axId val="140625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Millió forint</a:t>
                </a:r>
              </a:p>
            </c:rich>
          </c:tx>
          <c:layout>
            <c:manualLayout>
              <c:xMode val="factor"/>
              <c:yMode val="factor"/>
              <c:x val="0.024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2148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525"/>
          <c:y val="0.17625"/>
          <c:w val="0.06675"/>
          <c:h val="0.092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MNB rendszerekben lebonyolított fizetési forgalom volumene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165"/>
          <c:w val="0.9735"/>
          <c:h val="0.8315"/>
        </c:manualLayout>
      </c:layout>
      <c:barChart>
        <c:barDir val="col"/>
        <c:grouping val="stacked"/>
        <c:varyColors val="0"/>
        <c:ser>
          <c:idx val="0"/>
          <c:order val="0"/>
          <c:tx>
            <c:v>VIBER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volumen!$B$5:$M$5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volumen!$B$15:$M$15</c:f>
              <c:numCache>
                <c:ptCount val="12"/>
                <c:pt idx="0">
                  <c:v>39424</c:v>
                </c:pt>
                <c:pt idx="1">
                  <c:v>40070</c:v>
                </c:pt>
                <c:pt idx="2">
                  <c:v>48289</c:v>
                </c:pt>
                <c:pt idx="3">
                  <c:v>45830</c:v>
                </c:pt>
                <c:pt idx="4">
                  <c:v>43429</c:v>
                </c:pt>
                <c:pt idx="5">
                  <c:v>46928</c:v>
                </c:pt>
                <c:pt idx="6">
                  <c:v>45121</c:v>
                </c:pt>
                <c:pt idx="7">
                  <c:v>44543</c:v>
                </c:pt>
                <c:pt idx="8">
                  <c:v>48005</c:v>
                </c:pt>
                <c:pt idx="9">
                  <c:v>48669</c:v>
                </c:pt>
                <c:pt idx="10">
                  <c:v>50108</c:v>
                </c:pt>
                <c:pt idx="11">
                  <c:v>54534</c:v>
                </c:pt>
              </c:numCache>
            </c:numRef>
          </c:val>
        </c:ser>
        <c:ser>
          <c:idx val="1"/>
          <c:order val="1"/>
          <c:tx>
            <c:v>Egyéb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volumen!$B$5:$M$5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volumen!$B$22:$M$22</c:f>
              <c:numCache>
                <c:ptCount val="12"/>
                <c:pt idx="0">
                  <c:v>4739</c:v>
                </c:pt>
                <c:pt idx="1">
                  <c:v>5342</c:v>
                </c:pt>
                <c:pt idx="2">
                  <c:v>6830</c:v>
                </c:pt>
                <c:pt idx="3">
                  <c:v>6481</c:v>
                </c:pt>
                <c:pt idx="4">
                  <c:v>8622</c:v>
                </c:pt>
                <c:pt idx="5">
                  <c:v>9737</c:v>
                </c:pt>
                <c:pt idx="6">
                  <c:v>6880</c:v>
                </c:pt>
                <c:pt idx="7">
                  <c:v>7521</c:v>
                </c:pt>
                <c:pt idx="8">
                  <c:v>8010</c:v>
                </c:pt>
                <c:pt idx="9">
                  <c:v>7540</c:v>
                </c:pt>
                <c:pt idx="10">
                  <c:v>7699</c:v>
                </c:pt>
                <c:pt idx="11">
                  <c:v>8692</c:v>
                </c:pt>
              </c:numCache>
            </c:numRef>
          </c:val>
        </c:ser>
        <c:overlap val="100"/>
        <c:axId val="59453925"/>
        <c:axId val="65323278"/>
      </c:barChart>
      <c:catAx>
        <c:axId val="59453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2004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23278"/>
        <c:crosses val="autoZero"/>
        <c:auto val="1"/>
        <c:lblOffset val="100"/>
        <c:noMultiLvlLbl val="0"/>
      </c:catAx>
      <c:valAx>
        <c:axId val="653232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darabszám</a:t>
                </a:r>
              </a:p>
            </c:rich>
          </c:tx>
          <c:layout>
            <c:manualLayout>
              <c:xMode val="factor"/>
              <c:yMode val="factor"/>
              <c:x val="0.018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4539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85"/>
          <c:y val="0.14375"/>
          <c:w val="0.068"/>
          <c:h val="0.13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7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7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7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7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725150" cy="5133975"/>
    <xdr:graphicFrame>
      <xdr:nvGraphicFramePr>
        <xdr:cNvPr id="1" name="Chart 1"/>
        <xdr:cNvGraphicFramePr/>
      </xdr:nvGraphicFramePr>
      <xdr:xfrm>
        <a:off x="0" y="0"/>
        <a:ext cx="1072515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725150" cy="5133975"/>
    <xdr:graphicFrame>
      <xdr:nvGraphicFramePr>
        <xdr:cNvPr id="1" name="Shape 1025"/>
        <xdr:cNvGraphicFramePr/>
      </xdr:nvGraphicFramePr>
      <xdr:xfrm>
        <a:off x="0" y="0"/>
        <a:ext cx="1072515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725150" cy="5133975"/>
    <xdr:graphicFrame>
      <xdr:nvGraphicFramePr>
        <xdr:cNvPr id="1" name="Shape 1025"/>
        <xdr:cNvGraphicFramePr/>
      </xdr:nvGraphicFramePr>
      <xdr:xfrm>
        <a:off x="0" y="0"/>
        <a:ext cx="1072515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725150" cy="5133975"/>
    <xdr:graphicFrame>
      <xdr:nvGraphicFramePr>
        <xdr:cNvPr id="1" name="Shape 1025"/>
        <xdr:cNvGraphicFramePr/>
      </xdr:nvGraphicFramePr>
      <xdr:xfrm>
        <a:off x="0" y="0"/>
        <a:ext cx="1072515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7" sqref="B7"/>
    </sheetView>
  </sheetViews>
  <sheetFormatPr defaultColWidth="9.140625" defaultRowHeight="12.75"/>
  <cols>
    <col min="1" max="1" width="26.7109375" style="4" customWidth="1"/>
    <col min="2" max="2" width="19.00390625" style="4" bestFit="1" customWidth="1"/>
    <col min="3" max="6" width="15.00390625" style="4" customWidth="1"/>
    <col min="7" max="7" width="15.140625" style="4" bestFit="1" customWidth="1"/>
    <col min="8" max="8" width="16.140625" style="4" bestFit="1" customWidth="1"/>
    <col min="9" max="9" width="16.28125" style="4" bestFit="1" customWidth="1"/>
    <col min="10" max="10" width="19.57421875" style="9" bestFit="1" customWidth="1"/>
    <col min="11" max="11" width="16.28125" style="8" bestFit="1" customWidth="1"/>
    <col min="12" max="12" width="16.140625" style="8" bestFit="1" customWidth="1"/>
    <col min="13" max="13" width="16.8515625" style="4" bestFit="1" customWidth="1"/>
    <col min="14" max="15" width="19.140625" style="4" bestFit="1" customWidth="1"/>
    <col min="16" max="16" width="15.140625" style="4" bestFit="1" customWidth="1"/>
    <col min="17" max="16384" width="9.140625" style="4" customWidth="1"/>
  </cols>
  <sheetData>
    <row r="1" spans="2:14" ht="19.5" customHeight="1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3" ht="23.25">
      <c r="A2" s="142" t="s">
        <v>28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s="1" customFormat="1" ht="13.5" thickBot="1">
      <c r="A3" s="130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3" ht="18.75" thickBot="1">
      <c r="A4" s="69"/>
      <c r="B4" s="143" t="s">
        <v>50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5"/>
    </row>
    <row r="5" spans="1:13" ht="18.75" thickBot="1">
      <c r="A5" s="12"/>
      <c r="B5" s="139">
        <v>2004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1"/>
    </row>
    <row r="6" spans="1:13" s="158" customFormat="1" ht="16.5" customHeight="1" thickBot="1">
      <c r="A6" s="154"/>
      <c r="B6" s="21" t="s">
        <v>4</v>
      </c>
      <c r="C6" s="22" t="s">
        <v>5</v>
      </c>
      <c r="D6" s="22" t="s">
        <v>6</v>
      </c>
      <c r="E6" s="22" t="s">
        <v>7</v>
      </c>
      <c r="F6" s="29" t="s">
        <v>8</v>
      </c>
      <c r="G6" s="22" t="s">
        <v>9</v>
      </c>
      <c r="H6" s="22" t="s">
        <v>10</v>
      </c>
      <c r="I6" s="22" t="s">
        <v>25</v>
      </c>
      <c r="J6" s="155" t="s">
        <v>0</v>
      </c>
      <c r="K6" s="29" t="s">
        <v>1</v>
      </c>
      <c r="L6" s="156" t="s">
        <v>2</v>
      </c>
      <c r="M6" s="160" t="s">
        <v>3</v>
      </c>
    </row>
    <row r="7" spans="1:15" ht="16.5" customHeight="1" thickBot="1">
      <c r="A7" s="10" t="s">
        <v>11</v>
      </c>
      <c r="B7" s="89">
        <v>3970077.279</v>
      </c>
      <c r="C7" s="58">
        <v>3574742.311</v>
      </c>
      <c r="D7" s="116">
        <v>4265309.407</v>
      </c>
      <c r="E7" s="23">
        <v>4405018.239</v>
      </c>
      <c r="F7" s="23">
        <v>3905541.3</v>
      </c>
      <c r="G7" s="23">
        <v>4307174.857</v>
      </c>
      <c r="H7" s="8">
        <v>4241843.146</v>
      </c>
      <c r="I7" s="33">
        <v>4016259.468</v>
      </c>
      <c r="J7" s="31">
        <v>4379400.205</v>
      </c>
      <c r="K7" s="33">
        <v>4482440</v>
      </c>
      <c r="L7" s="159">
        <v>4305194.078</v>
      </c>
      <c r="M7" s="161">
        <v>5466625.271</v>
      </c>
      <c r="N7" s="125"/>
      <c r="O7" s="125"/>
    </row>
    <row r="8" spans="1:15" s="5" customFormat="1" ht="16.5" customHeight="1">
      <c r="A8" s="84" t="s">
        <v>12</v>
      </c>
      <c r="B8" s="164">
        <v>3735650.852</v>
      </c>
      <c r="C8" s="76">
        <v>3306382.329</v>
      </c>
      <c r="D8" s="165">
        <v>3953772.045</v>
      </c>
      <c r="E8" s="77">
        <v>4059522.638</v>
      </c>
      <c r="F8" s="77">
        <v>3614710.23</v>
      </c>
      <c r="G8" s="77">
        <v>4008275.595</v>
      </c>
      <c r="H8" s="117">
        <v>3936522.224</v>
      </c>
      <c r="I8" s="117">
        <v>3721410.141</v>
      </c>
      <c r="J8" s="166">
        <v>4068213.573</v>
      </c>
      <c r="K8" s="117">
        <v>4159362.825</v>
      </c>
      <c r="L8" s="78">
        <v>3984803.675</v>
      </c>
      <c r="M8" s="79">
        <v>5039663.62</v>
      </c>
      <c r="N8" s="126"/>
      <c r="O8" s="133"/>
    </row>
    <row r="9" spans="1:15" s="5" customFormat="1" ht="16.5" customHeight="1">
      <c r="A9" s="81" t="s">
        <v>13</v>
      </c>
      <c r="B9" s="90">
        <v>228.357</v>
      </c>
      <c r="C9" s="68">
        <v>2.511</v>
      </c>
      <c r="D9" s="65">
        <v>7.234</v>
      </c>
      <c r="E9" s="65">
        <v>112.4</v>
      </c>
      <c r="F9" s="65">
        <v>12</v>
      </c>
      <c r="G9" s="65">
        <v>4.509</v>
      </c>
      <c r="H9" s="71">
        <v>1006.036</v>
      </c>
      <c r="I9" s="71">
        <v>12.592</v>
      </c>
      <c r="J9" s="67">
        <v>2.366</v>
      </c>
      <c r="K9" s="66">
        <v>33.507</v>
      </c>
      <c r="L9" s="66">
        <v>47.501</v>
      </c>
      <c r="M9" s="80">
        <v>1.173</v>
      </c>
      <c r="O9" s="133"/>
    </row>
    <row r="10" spans="1:15" s="5" customFormat="1" ht="16.5" customHeight="1">
      <c r="A10" s="81" t="s">
        <v>14</v>
      </c>
      <c r="B10" s="90">
        <v>198463.402</v>
      </c>
      <c r="C10" s="68">
        <v>231151.302</v>
      </c>
      <c r="D10" s="65">
        <v>258143.589</v>
      </c>
      <c r="E10" s="65">
        <v>285465.61</v>
      </c>
      <c r="F10" s="65">
        <v>246122.7</v>
      </c>
      <c r="G10" s="65">
        <v>254623.165</v>
      </c>
      <c r="H10" s="71">
        <v>258419.495</v>
      </c>
      <c r="I10" s="71">
        <v>250896.977</v>
      </c>
      <c r="J10" s="67">
        <v>263585.734</v>
      </c>
      <c r="K10" s="66">
        <v>277093.034</v>
      </c>
      <c r="L10" s="66">
        <v>275057.517</v>
      </c>
      <c r="M10" s="80">
        <v>379549.427</v>
      </c>
      <c r="O10" s="133"/>
    </row>
    <row r="11" spans="1:15" s="5" customFormat="1" ht="16.5" customHeight="1">
      <c r="A11" s="81" t="s">
        <v>15</v>
      </c>
      <c r="B11" s="90">
        <v>13236.675</v>
      </c>
      <c r="C11" s="68">
        <v>13058.428</v>
      </c>
      <c r="D11" s="65">
        <v>13562.962</v>
      </c>
      <c r="E11" s="65">
        <v>13907.587</v>
      </c>
      <c r="F11" s="65">
        <v>12611.32</v>
      </c>
      <c r="G11" s="65">
        <v>12661.894</v>
      </c>
      <c r="H11" s="71">
        <v>13289.171</v>
      </c>
      <c r="I11" s="71">
        <v>11943.069</v>
      </c>
      <c r="J11" s="67">
        <v>12404</v>
      </c>
      <c r="K11" s="66">
        <v>13588.642</v>
      </c>
      <c r="L11" s="66">
        <v>13088.749</v>
      </c>
      <c r="M11" s="80">
        <v>14112.156</v>
      </c>
      <c r="O11" s="133"/>
    </row>
    <row r="12" spans="1:15" s="5" customFormat="1" ht="16.5" customHeight="1">
      <c r="A12" s="81" t="s">
        <v>16</v>
      </c>
      <c r="B12" s="90">
        <f aca="true" t="shared" si="0" ref="B12:H12">B7-B8-B9-B10-B11-B13-B14</f>
        <v>18522.76500000015</v>
      </c>
      <c r="C12" s="68">
        <f t="shared" si="0"/>
        <v>20293.460000000312</v>
      </c>
      <c r="D12" s="68">
        <f t="shared" si="0"/>
        <v>25847.193999999727</v>
      </c>
      <c r="E12" s="68">
        <f t="shared" si="0"/>
        <v>27723.90800000025</v>
      </c>
      <c r="F12" s="68">
        <f t="shared" si="0"/>
        <v>26710.54999999982</v>
      </c>
      <c r="G12" s="68">
        <f t="shared" si="0"/>
        <v>27469.15099999961</v>
      </c>
      <c r="H12" s="68">
        <f t="shared" si="0"/>
        <v>28792.073999999768</v>
      </c>
      <c r="I12" s="71">
        <v>25974.7</v>
      </c>
      <c r="J12" s="71">
        <v>30569.47</v>
      </c>
      <c r="K12" s="71">
        <v>27698.731</v>
      </c>
      <c r="L12" s="68">
        <v>27051.226</v>
      </c>
      <c r="M12" s="107">
        <v>25519.542</v>
      </c>
      <c r="O12" s="133"/>
    </row>
    <row r="13" spans="1:15" s="5" customFormat="1" ht="16.5" customHeight="1">
      <c r="A13" s="81" t="s">
        <v>17</v>
      </c>
      <c r="B13" s="90">
        <v>1911.401</v>
      </c>
      <c r="C13" s="68">
        <v>1744.508</v>
      </c>
      <c r="D13" s="65">
        <v>2121.981</v>
      </c>
      <c r="E13" s="65">
        <v>2105.769</v>
      </c>
      <c r="F13" s="65">
        <v>2612.1</v>
      </c>
      <c r="G13" s="65">
        <v>2029.633</v>
      </c>
      <c r="H13" s="71">
        <v>1947.994</v>
      </c>
      <c r="I13" s="71">
        <v>3185.845</v>
      </c>
      <c r="J13" s="67">
        <v>2544.102</v>
      </c>
      <c r="K13" s="66">
        <v>2568.138</v>
      </c>
      <c r="L13" s="66">
        <v>2343.747</v>
      </c>
      <c r="M13" s="80">
        <v>3100.021</v>
      </c>
      <c r="O13" s="133"/>
    </row>
    <row r="14" spans="1:15" s="5" customFormat="1" ht="16.5" customHeight="1" thickBot="1">
      <c r="A14" s="82" t="s">
        <v>53</v>
      </c>
      <c r="B14" s="167">
        <v>2063.827</v>
      </c>
      <c r="C14" s="168">
        <v>2109.773</v>
      </c>
      <c r="D14" s="169">
        <v>11854.402</v>
      </c>
      <c r="E14" s="169">
        <v>16180.327</v>
      </c>
      <c r="F14" s="169">
        <v>2762.4</v>
      </c>
      <c r="G14" s="169">
        <v>2110.91</v>
      </c>
      <c r="H14" s="170">
        <v>1866.152</v>
      </c>
      <c r="I14" s="170">
        <v>2836.141</v>
      </c>
      <c r="J14" s="171">
        <v>2080.682</v>
      </c>
      <c r="K14" s="172">
        <v>2094.669</v>
      </c>
      <c r="L14" s="172">
        <v>2801.661</v>
      </c>
      <c r="M14" s="173">
        <v>4679.33</v>
      </c>
      <c r="O14" s="133"/>
    </row>
    <row r="15" spans="1:14" ht="16.5" customHeight="1" thickBot="1">
      <c r="A15" s="60" t="s">
        <v>18</v>
      </c>
      <c r="B15" s="62">
        <f aca="true" t="shared" si="1" ref="B15:M15">B16+B23</f>
        <v>30296739.579</v>
      </c>
      <c r="C15" s="62">
        <f t="shared" si="1"/>
        <v>29589035.228</v>
      </c>
      <c r="D15" s="62">
        <f t="shared" si="1"/>
        <v>39883331.932</v>
      </c>
      <c r="E15" s="62">
        <f t="shared" si="1"/>
        <v>39521644.523</v>
      </c>
      <c r="F15" s="62">
        <f t="shared" si="1"/>
        <v>38183183.765</v>
      </c>
      <c r="G15" s="62">
        <f t="shared" si="1"/>
        <v>41572054.122999996</v>
      </c>
      <c r="H15" s="62">
        <f t="shared" si="1"/>
        <v>34620069.516</v>
      </c>
      <c r="I15" s="62">
        <f t="shared" si="1"/>
        <v>38562905.304</v>
      </c>
      <c r="J15" s="62">
        <f t="shared" si="1"/>
        <v>41880953.039000005</v>
      </c>
      <c r="K15" s="62">
        <f t="shared" si="1"/>
        <v>43938492.442</v>
      </c>
      <c r="L15" s="62">
        <f t="shared" si="1"/>
        <v>40766246.782</v>
      </c>
      <c r="M15" s="162">
        <f t="shared" si="1"/>
        <v>44761709.652</v>
      </c>
      <c r="N15" s="125"/>
    </row>
    <row r="16" spans="1:14" s="7" customFormat="1" ht="16.5" customHeight="1">
      <c r="A16" s="184" t="s">
        <v>27</v>
      </c>
      <c r="B16" s="174">
        <v>29420187.779</v>
      </c>
      <c r="C16" s="175">
        <v>28804564.838</v>
      </c>
      <c r="D16" s="176">
        <v>39004435.212</v>
      </c>
      <c r="E16" s="175">
        <v>38729073.945</v>
      </c>
      <c r="F16" s="176">
        <v>37217149.965</v>
      </c>
      <c r="G16" s="176">
        <v>39619475.653</v>
      </c>
      <c r="H16" s="175">
        <v>33657786.956</v>
      </c>
      <c r="I16" s="175">
        <v>37352734.804</v>
      </c>
      <c r="J16" s="177">
        <v>40706791.439</v>
      </c>
      <c r="K16" s="175">
        <v>42754137.972</v>
      </c>
      <c r="L16" s="175">
        <v>39475782.702</v>
      </c>
      <c r="M16" s="178">
        <v>43056258.122</v>
      </c>
      <c r="N16" s="124"/>
    </row>
    <row r="17" spans="1:14" s="5" customFormat="1" ht="16.5" customHeight="1">
      <c r="A17" s="110" t="s">
        <v>40</v>
      </c>
      <c r="B17" s="90">
        <v>25827981.274</v>
      </c>
      <c r="C17" s="68">
        <v>25404557.354</v>
      </c>
      <c r="D17" s="65">
        <v>34053254.32</v>
      </c>
      <c r="E17" s="71">
        <v>33262909.059</v>
      </c>
      <c r="F17" s="65">
        <v>32332524.02</v>
      </c>
      <c r="G17" s="65">
        <v>34668770.19</v>
      </c>
      <c r="H17" s="71">
        <v>29796896.751</v>
      </c>
      <c r="I17" s="71">
        <v>33203748.757</v>
      </c>
      <c r="J17" s="67">
        <v>35464653.753</v>
      </c>
      <c r="K17" s="123">
        <v>37072170.56</v>
      </c>
      <c r="L17" s="66">
        <v>33946768.511</v>
      </c>
      <c r="M17" s="80">
        <v>37356405.366</v>
      </c>
      <c r="N17" s="124"/>
    </row>
    <row r="18" spans="1:15" s="5" customFormat="1" ht="16.5" customHeight="1">
      <c r="A18" s="110" t="s">
        <v>36</v>
      </c>
      <c r="B18" s="90">
        <v>2436420.468</v>
      </c>
      <c r="C18" s="68">
        <v>2502353.986</v>
      </c>
      <c r="D18" s="65">
        <v>3703753.143</v>
      </c>
      <c r="E18" s="71">
        <v>4137031.301</v>
      </c>
      <c r="F18" s="65">
        <v>3517698.77</v>
      </c>
      <c r="G18" s="65">
        <v>2968908.718</v>
      </c>
      <c r="H18" s="71">
        <v>2623588.324</v>
      </c>
      <c r="I18" s="71">
        <v>2913049.142</v>
      </c>
      <c r="J18" s="67">
        <v>3667064.592</v>
      </c>
      <c r="K18" s="123">
        <v>4217017.816</v>
      </c>
      <c r="L18" s="66">
        <v>3686857.02</v>
      </c>
      <c r="M18" s="179">
        <v>3640952.927</v>
      </c>
      <c r="N18" s="124"/>
      <c r="O18" s="133"/>
    </row>
    <row r="19" spans="1:14" s="5" customFormat="1" ht="16.5" customHeight="1">
      <c r="A19" s="110" t="s">
        <v>37</v>
      </c>
      <c r="B19" s="90">
        <v>853947.441</v>
      </c>
      <c r="C19" s="68">
        <v>663926.202</v>
      </c>
      <c r="D19" s="65">
        <v>983319.576</v>
      </c>
      <c r="E19" s="71">
        <v>1030483.991</v>
      </c>
      <c r="F19" s="65">
        <v>1093701.855</v>
      </c>
      <c r="G19" s="65">
        <v>1380337.811</v>
      </c>
      <c r="H19" s="71">
        <v>940657.812</v>
      </c>
      <c r="I19" s="71">
        <v>934794.733</v>
      </c>
      <c r="J19" s="67">
        <v>1185330.695</v>
      </c>
      <c r="K19" s="123">
        <v>1198245.276</v>
      </c>
      <c r="L19" s="66">
        <v>1422009.784</v>
      </c>
      <c r="M19" s="80">
        <v>1546937.437</v>
      </c>
      <c r="N19" s="124"/>
    </row>
    <row r="20" spans="1:14" s="5" customFormat="1" ht="16.5" customHeight="1">
      <c r="A20" s="110" t="s">
        <v>56</v>
      </c>
      <c r="B20" s="90">
        <v>159.016</v>
      </c>
      <c r="C20" s="68">
        <v>743.276</v>
      </c>
      <c r="D20" s="65">
        <v>799.247</v>
      </c>
      <c r="E20" s="71">
        <v>1980.008</v>
      </c>
      <c r="F20" s="65">
        <v>63.83</v>
      </c>
      <c r="G20" s="65">
        <v>313.846</v>
      </c>
      <c r="H20" s="71">
        <v>39.765</v>
      </c>
      <c r="I20" s="71">
        <v>505.072</v>
      </c>
      <c r="J20" s="67">
        <v>133.018</v>
      </c>
      <c r="K20" s="123">
        <v>21.391</v>
      </c>
      <c r="L20" s="66">
        <v>10.077</v>
      </c>
      <c r="M20" s="80">
        <v>57.764</v>
      </c>
      <c r="N20" s="124"/>
    </row>
    <row r="21" spans="1:14" s="5" customFormat="1" ht="16.5" customHeight="1">
      <c r="A21" s="110" t="s">
        <v>58</v>
      </c>
      <c r="B21" s="90">
        <v>79415</v>
      </c>
      <c r="C21" s="68">
        <v>12130</v>
      </c>
      <c r="D21" s="65">
        <v>380</v>
      </c>
      <c r="E21" s="71">
        <v>420</v>
      </c>
      <c r="F21" s="65">
        <v>18170</v>
      </c>
      <c r="G21" s="65">
        <v>120853</v>
      </c>
      <c r="H21" s="71">
        <v>25750</v>
      </c>
      <c r="I21" s="71">
        <v>55260</v>
      </c>
      <c r="J21" s="67">
        <v>5360</v>
      </c>
      <c r="K21" s="123">
        <v>11195</v>
      </c>
      <c r="L21" s="66">
        <v>129365</v>
      </c>
      <c r="M21" s="80">
        <v>23883</v>
      </c>
      <c r="N21" s="124"/>
    </row>
    <row r="22" spans="1:15" s="5" customFormat="1" ht="16.5" customHeight="1">
      <c r="A22" s="110" t="s">
        <v>38</v>
      </c>
      <c r="B22" s="90">
        <f aca="true" t="shared" si="2" ref="B22:K22">B16-B17-B18-B19-B20-B21</f>
        <v>222264.57999999908</v>
      </c>
      <c r="C22" s="68">
        <f t="shared" si="2"/>
        <v>220854.020000001</v>
      </c>
      <c r="D22" s="68">
        <f t="shared" si="2"/>
        <v>262928.92599999707</v>
      </c>
      <c r="E22" s="68">
        <f t="shared" si="2"/>
        <v>296249.58599999995</v>
      </c>
      <c r="F22" s="68">
        <f t="shared" si="2"/>
        <v>254991.490000004</v>
      </c>
      <c r="G22" s="68">
        <f t="shared" si="2"/>
        <v>480292.08799999964</v>
      </c>
      <c r="H22" s="68">
        <f t="shared" si="2"/>
        <v>270854.30400000187</v>
      </c>
      <c r="I22" s="68">
        <f t="shared" si="2"/>
        <v>245377.0999999984</v>
      </c>
      <c r="J22" s="68">
        <f t="shared" si="2"/>
        <v>384249.3810000042</v>
      </c>
      <c r="K22" s="68">
        <f t="shared" si="2"/>
        <v>255487.92900000076</v>
      </c>
      <c r="L22" s="68">
        <f>L16-L17-L18-L19-L20-L21</f>
        <v>290772.30999999965</v>
      </c>
      <c r="M22" s="107">
        <f>M16-M17-M18-M19-M20-M21</f>
        <v>488021.6280000046</v>
      </c>
      <c r="N22" s="124"/>
      <c r="O22" s="129"/>
    </row>
    <row r="23" spans="1:16" ht="16.5" customHeight="1">
      <c r="A23" s="111" t="s">
        <v>26</v>
      </c>
      <c r="B23" s="91">
        <v>876551.8</v>
      </c>
      <c r="C23" s="63">
        <v>784470.39</v>
      </c>
      <c r="D23" s="74">
        <v>878896.72</v>
      </c>
      <c r="E23" s="63">
        <v>792570.578</v>
      </c>
      <c r="F23" s="63">
        <v>966033.8</v>
      </c>
      <c r="G23" s="74">
        <v>1952578.47</v>
      </c>
      <c r="H23" s="63">
        <v>962282.56</v>
      </c>
      <c r="I23" s="63">
        <v>1210170.5</v>
      </c>
      <c r="J23" s="86">
        <v>1174161.6</v>
      </c>
      <c r="K23" s="73">
        <v>1184354.47</v>
      </c>
      <c r="L23" s="73">
        <v>1290464.08</v>
      </c>
      <c r="M23" s="180">
        <v>1705451.53</v>
      </c>
      <c r="N23" s="163"/>
      <c r="O23" s="128"/>
      <c r="P23" s="125"/>
    </row>
    <row r="24" spans="1:16" s="5" customFormat="1" ht="16.5" customHeight="1">
      <c r="A24" s="110" t="s">
        <v>57</v>
      </c>
      <c r="B24" s="90">
        <v>132484.383</v>
      </c>
      <c r="C24" s="71">
        <v>62182.26</v>
      </c>
      <c r="D24" s="65">
        <v>14543.78</v>
      </c>
      <c r="E24" s="71">
        <v>31264.43</v>
      </c>
      <c r="F24" s="65">
        <v>21360.969</v>
      </c>
      <c r="G24" s="65">
        <v>194954.79</v>
      </c>
      <c r="H24" s="71">
        <v>35748.78</v>
      </c>
      <c r="I24" s="71">
        <v>112279.94</v>
      </c>
      <c r="J24" s="67">
        <v>190390.99</v>
      </c>
      <c r="K24" s="66">
        <v>152559.206</v>
      </c>
      <c r="L24" s="66">
        <v>19300.19</v>
      </c>
      <c r="M24" s="80">
        <v>106660.786</v>
      </c>
      <c r="N24" s="163"/>
      <c r="O24" s="128"/>
      <c r="P24" s="125"/>
    </row>
    <row r="25" spans="1:16" s="5" customFormat="1" ht="16.5" customHeight="1">
      <c r="A25" s="110" t="s">
        <v>58</v>
      </c>
      <c r="B25" s="92">
        <v>632313.9</v>
      </c>
      <c r="C25" s="71">
        <v>687322.458</v>
      </c>
      <c r="D25" s="65">
        <v>821090</v>
      </c>
      <c r="E25" s="71">
        <v>738327</v>
      </c>
      <c r="F25" s="65">
        <v>930252</v>
      </c>
      <c r="G25" s="65">
        <v>1386399</v>
      </c>
      <c r="H25" s="71">
        <v>912035</v>
      </c>
      <c r="I25" s="71">
        <v>1096924</v>
      </c>
      <c r="J25" s="67">
        <v>971712</v>
      </c>
      <c r="K25" s="66">
        <v>1022694</v>
      </c>
      <c r="L25" s="66">
        <v>1267141</v>
      </c>
      <c r="M25" s="80">
        <v>1559389</v>
      </c>
      <c r="N25" s="163"/>
      <c r="O25" s="128"/>
      <c r="P25" s="125"/>
    </row>
    <row r="26" spans="1:16" s="5" customFormat="1" ht="16.5" customHeight="1" thickBot="1">
      <c r="A26" s="110" t="s">
        <v>39</v>
      </c>
      <c r="B26" s="181">
        <f aca="true" t="shared" si="3" ref="B26:J26">B23-B24-B25</f>
        <v>111753.51699999999</v>
      </c>
      <c r="C26" s="186">
        <f t="shared" si="3"/>
        <v>34965.67200000002</v>
      </c>
      <c r="D26" s="187">
        <f t="shared" si="3"/>
        <v>43262.939999999944</v>
      </c>
      <c r="E26" s="187">
        <f t="shared" si="3"/>
        <v>22979.14799999993</v>
      </c>
      <c r="F26" s="187">
        <f t="shared" si="3"/>
        <v>14420.831000000006</v>
      </c>
      <c r="G26" s="187">
        <f t="shared" si="3"/>
        <v>371224.67999999993</v>
      </c>
      <c r="H26" s="187">
        <f t="shared" si="3"/>
        <v>14498.780000000028</v>
      </c>
      <c r="I26" s="187">
        <f t="shared" si="3"/>
        <v>966.5600000000559</v>
      </c>
      <c r="J26" s="187">
        <f t="shared" si="3"/>
        <v>12058.610000000102</v>
      </c>
      <c r="K26" s="187">
        <f>K23-K24-K25</f>
        <v>9101.263999999966</v>
      </c>
      <c r="L26" s="187">
        <f>L23-L24-L25</f>
        <v>4022.8900000001304</v>
      </c>
      <c r="M26" s="182">
        <f>M23-M24-M25</f>
        <v>39401.74399999995</v>
      </c>
      <c r="N26" s="163"/>
      <c r="O26" s="128"/>
      <c r="P26" s="125"/>
    </row>
    <row r="27" spans="1:16" ht="16.5" customHeight="1" thickBot="1">
      <c r="A27" s="61" t="s">
        <v>52</v>
      </c>
      <c r="B27" s="183">
        <f aca="true" t="shared" si="4" ref="B27:M27">B15+B7</f>
        <v>34266816.858</v>
      </c>
      <c r="C27" s="183">
        <f t="shared" si="4"/>
        <v>33163777.539</v>
      </c>
      <c r="D27" s="183">
        <f t="shared" si="4"/>
        <v>44148641.338999994</v>
      </c>
      <c r="E27" s="183">
        <f t="shared" si="4"/>
        <v>43926662.762</v>
      </c>
      <c r="F27" s="183">
        <f t="shared" si="4"/>
        <v>42088725.065</v>
      </c>
      <c r="G27" s="183">
        <f t="shared" si="4"/>
        <v>45879228.98</v>
      </c>
      <c r="H27" s="183">
        <f t="shared" si="4"/>
        <v>38861912.662</v>
      </c>
      <c r="I27" s="183">
        <f t="shared" si="4"/>
        <v>42579164.772</v>
      </c>
      <c r="J27" s="183">
        <f t="shared" si="4"/>
        <v>46260353.244</v>
      </c>
      <c r="K27" s="183">
        <f t="shared" si="4"/>
        <v>48420932.442</v>
      </c>
      <c r="L27" s="183">
        <f t="shared" si="4"/>
        <v>45071440.86</v>
      </c>
      <c r="M27" s="185">
        <f t="shared" si="4"/>
        <v>50228334.923</v>
      </c>
      <c r="N27" s="163"/>
      <c r="O27" s="128"/>
      <c r="P27" s="125"/>
    </row>
    <row r="28" spans="1:14" ht="16.5" customHeight="1" thickBot="1">
      <c r="A28" s="57"/>
      <c r="B28" s="87"/>
      <c r="C28" s="87"/>
      <c r="D28" s="87"/>
      <c r="E28" s="87"/>
      <c r="F28" s="87"/>
      <c r="G28" s="87"/>
      <c r="H28" s="87"/>
      <c r="I28" s="87"/>
      <c r="J28" s="87"/>
      <c r="K28" s="106"/>
      <c r="L28" s="87"/>
      <c r="M28" s="87"/>
      <c r="N28" s="132"/>
    </row>
    <row r="29" spans="1:13" ht="16.5" customHeight="1" thickBot="1">
      <c r="A29" s="38"/>
      <c r="B29" s="146" t="s">
        <v>29</v>
      </c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8"/>
    </row>
    <row r="30" spans="1:13" ht="16.5" customHeight="1" thickBot="1">
      <c r="A30" s="38"/>
      <c r="B30" s="136" t="s">
        <v>55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8"/>
    </row>
    <row r="31" spans="1:13" ht="16.5" customHeight="1" thickBot="1">
      <c r="A31" s="39"/>
      <c r="B31" s="21" t="s">
        <v>4</v>
      </c>
      <c r="C31" s="22" t="s">
        <v>5</v>
      </c>
      <c r="D31" s="22" t="s">
        <v>6</v>
      </c>
      <c r="E31" s="22" t="s">
        <v>7</v>
      </c>
      <c r="F31" s="29" t="s">
        <v>8</v>
      </c>
      <c r="G31" s="22" t="s">
        <v>9</v>
      </c>
      <c r="H31" s="22" t="s">
        <v>10</v>
      </c>
      <c r="I31" s="30" t="s">
        <v>25</v>
      </c>
      <c r="J31" s="31" t="s">
        <v>0</v>
      </c>
      <c r="K31" s="32" t="s">
        <v>1</v>
      </c>
      <c r="L31" s="33" t="s">
        <v>2</v>
      </c>
      <c r="M31" s="34" t="s">
        <v>3</v>
      </c>
    </row>
    <row r="32" spans="1:14" ht="16.5" customHeight="1" thickBot="1">
      <c r="A32" s="10" t="s">
        <v>11</v>
      </c>
      <c r="B32" s="40">
        <f aca="true" t="shared" si="5" ref="B32:G32">B7/B27*100</f>
        <v>11.585777854569347</v>
      </c>
      <c r="C32" s="40">
        <f t="shared" si="5"/>
        <v>10.779056477496173</v>
      </c>
      <c r="D32" s="40">
        <f t="shared" si="5"/>
        <v>9.66124727202446</v>
      </c>
      <c r="E32" s="40">
        <f t="shared" si="5"/>
        <v>10.028119511074458</v>
      </c>
      <c r="F32" s="40">
        <f t="shared" si="5"/>
        <v>9.279305310313989</v>
      </c>
      <c r="G32" s="40">
        <f t="shared" si="5"/>
        <v>9.38807158001198</v>
      </c>
      <c r="H32" s="40">
        <f aca="true" t="shared" si="6" ref="H32:M32">H7/H27*100</f>
        <v>10.915168233980834</v>
      </c>
      <c r="I32" s="40">
        <f t="shared" si="6"/>
        <v>9.432452443597688</v>
      </c>
      <c r="J32" s="40">
        <f t="shared" si="6"/>
        <v>9.466854223747223</v>
      </c>
      <c r="K32" s="40">
        <f t="shared" si="6"/>
        <v>9.257236021568145</v>
      </c>
      <c r="L32" s="40">
        <f t="shared" si="6"/>
        <v>9.551933543399924</v>
      </c>
      <c r="M32" s="40">
        <f t="shared" si="6"/>
        <v>10.883548657108248</v>
      </c>
      <c r="N32" s="135"/>
    </row>
    <row r="33" spans="1:13" s="5" customFormat="1" ht="16.5" customHeight="1">
      <c r="A33" s="24" t="s">
        <v>30</v>
      </c>
      <c r="B33" s="41">
        <f aca="true" t="shared" si="7" ref="B33:E34">B8/B7*100</f>
        <v>94.09516715858366</v>
      </c>
      <c r="C33" s="41">
        <f t="shared" si="7"/>
        <v>92.49288595784323</v>
      </c>
      <c r="D33" s="41">
        <f t="shared" si="7"/>
        <v>92.69601962547614</v>
      </c>
      <c r="E33" s="41">
        <f t="shared" si="7"/>
        <v>92.15677252045992</v>
      </c>
      <c r="F33" s="41">
        <f aca="true" t="shared" si="8" ref="F33:H34">F8/F7*100</f>
        <v>92.55337358742052</v>
      </c>
      <c r="G33" s="41">
        <f t="shared" si="8"/>
        <v>93.060433534194</v>
      </c>
      <c r="H33" s="41">
        <f t="shared" si="8"/>
        <v>92.80216378844858</v>
      </c>
      <c r="I33" s="41">
        <f aca="true" t="shared" si="9" ref="I33:L34">I8/I7*100</f>
        <v>92.65860860461717</v>
      </c>
      <c r="J33" s="41">
        <f t="shared" si="9"/>
        <v>92.89430932471721</v>
      </c>
      <c r="K33" s="41">
        <f t="shared" si="9"/>
        <v>92.79238149311536</v>
      </c>
      <c r="L33" s="41">
        <f t="shared" si="9"/>
        <v>92.55804971401338</v>
      </c>
      <c r="M33" s="41">
        <f>M8/M7*100</f>
        <v>92.18966675354544</v>
      </c>
    </row>
    <row r="34" spans="1:13" s="5" customFormat="1" ht="16.5" customHeight="1">
      <c r="A34" s="25" t="s">
        <v>31</v>
      </c>
      <c r="B34" s="42">
        <f t="shared" si="7"/>
        <v>0.0061129106826924625</v>
      </c>
      <c r="C34" s="42">
        <f t="shared" si="7"/>
        <v>7.594403036745725E-05</v>
      </c>
      <c r="D34" s="42">
        <f t="shared" si="7"/>
        <v>0.00018296451888641951</v>
      </c>
      <c r="E34" s="42">
        <f t="shared" si="7"/>
        <v>0.002768798452996828</v>
      </c>
      <c r="F34" s="42">
        <f t="shared" si="8"/>
        <v>0.0003319768179592089</v>
      </c>
      <c r="G34" s="42">
        <f t="shared" si="8"/>
        <v>0.00011249226489377661</v>
      </c>
      <c r="H34" s="42">
        <f t="shared" si="8"/>
        <v>0.025556466920634867</v>
      </c>
      <c r="I34" s="42">
        <f t="shared" si="9"/>
        <v>0.0003383663590656078</v>
      </c>
      <c r="J34" s="42">
        <f t="shared" si="9"/>
        <v>5.8158205255071065E-05</v>
      </c>
      <c r="K34" s="42">
        <f t="shared" si="9"/>
        <v>0.0008055801191135568</v>
      </c>
      <c r="L34" s="42">
        <f t="shared" si="9"/>
        <v>0.001192053708894454</v>
      </c>
      <c r="M34" s="42">
        <f>M9/M8*100</f>
        <v>2.327536296956264E-05</v>
      </c>
    </row>
    <row r="35" spans="1:13" s="5" customFormat="1" ht="16.5" customHeight="1">
      <c r="A35" s="25" t="s">
        <v>32</v>
      </c>
      <c r="B35" s="42">
        <f aca="true" t="shared" si="10" ref="B35:G35">B10/B8*100</f>
        <v>5.312686058274056</v>
      </c>
      <c r="C35" s="42">
        <f t="shared" si="10"/>
        <v>6.991063918186093</v>
      </c>
      <c r="D35" s="42">
        <f t="shared" si="10"/>
        <v>6.529045834254717</v>
      </c>
      <c r="E35" s="42">
        <f t="shared" si="10"/>
        <v>7.0319994604252285</v>
      </c>
      <c r="F35" s="42">
        <f t="shared" si="10"/>
        <v>6.808919231127415</v>
      </c>
      <c r="G35" s="42">
        <f t="shared" si="10"/>
        <v>6.352436576906584</v>
      </c>
      <c r="H35" s="42">
        <f aca="true" t="shared" si="11" ref="H35:M35">H10/H8*100</f>
        <v>6.564664957928611</v>
      </c>
      <c r="I35" s="42">
        <f t="shared" si="11"/>
        <v>6.741986706484875</v>
      </c>
      <c r="J35" s="42">
        <f t="shared" si="11"/>
        <v>6.479151825985022</v>
      </c>
      <c r="K35" s="42">
        <f t="shared" si="11"/>
        <v>6.661910625697819</v>
      </c>
      <c r="L35" s="42">
        <f t="shared" si="11"/>
        <v>6.9026616976305615</v>
      </c>
      <c r="M35" s="42">
        <f t="shared" si="11"/>
        <v>7.531245250055004</v>
      </c>
    </row>
    <row r="36" spans="1:13" s="5" customFormat="1" ht="16.5" customHeight="1">
      <c r="A36" s="25" t="s">
        <v>33</v>
      </c>
      <c r="B36" s="42">
        <f aca="true" t="shared" si="12" ref="B36:G36">B11/B8*100</f>
        <v>0.35433383697818877</v>
      </c>
      <c r="C36" s="42">
        <f t="shared" si="12"/>
        <v>0.3949460982012163</v>
      </c>
      <c r="D36" s="42">
        <f t="shared" si="12"/>
        <v>0.3430385425773832</v>
      </c>
      <c r="E36" s="42">
        <f t="shared" si="12"/>
        <v>0.3425916847910924</v>
      </c>
      <c r="F36" s="42">
        <f t="shared" si="12"/>
        <v>0.34888882365544416</v>
      </c>
      <c r="G36" s="42">
        <f t="shared" si="12"/>
        <v>0.315893797716771</v>
      </c>
      <c r="H36" s="42">
        <f aca="true" t="shared" si="13" ref="H36:M36">H11/H8*100</f>
        <v>0.33758658642847794</v>
      </c>
      <c r="I36" s="42">
        <f t="shared" si="13"/>
        <v>0.3209285874840636</v>
      </c>
      <c r="J36" s="42">
        <f t="shared" si="13"/>
        <v>0.30490041334907075</v>
      </c>
      <c r="K36" s="42">
        <f t="shared" si="13"/>
        <v>0.32670008777125614</v>
      </c>
      <c r="L36" s="42">
        <f t="shared" si="13"/>
        <v>0.3284665962872061</v>
      </c>
      <c r="M36" s="42">
        <f t="shared" si="13"/>
        <v>0.2800217844698135</v>
      </c>
    </row>
    <row r="37" spans="1:13" s="5" customFormat="1" ht="16.5" customHeight="1">
      <c r="A37" s="25" t="s">
        <v>34</v>
      </c>
      <c r="B37" s="42">
        <f aca="true" t="shared" si="14" ref="B37:G37">B12/B8*100</f>
        <v>0.4958376929172435</v>
      </c>
      <c r="C37" s="42">
        <f t="shared" si="14"/>
        <v>0.6137662853448039</v>
      </c>
      <c r="D37" s="42">
        <f t="shared" si="14"/>
        <v>0.6537350587190902</v>
      </c>
      <c r="E37" s="42">
        <f t="shared" si="14"/>
        <v>0.6829351742119846</v>
      </c>
      <c r="F37" s="42">
        <f t="shared" si="14"/>
        <v>0.7389402829116906</v>
      </c>
      <c r="G37" s="42">
        <f t="shared" si="14"/>
        <v>0.6853109360610122</v>
      </c>
      <c r="H37" s="42">
        <f aca="true" t="shared" si="15" ref="H37:M37">H12/H8*100</f>
        <v>0.7314089026212435</v>
      </c>
      <c r="I37" s="42">
        <f t="shared" si="15"/>
        <v>0.6979800402494792</v>
      </c>
      <c r="J37" s="42">
        <f t="shared" si="15"/>
        <v>0.751422447505806</v>
      </c>
      <c r="K37" s="42">
        <f t="shared" si="15"/>
        <v>0.665936879406523</v>
      </c>
      <c r="L37" s="42">
        <f t="shared" si="15"/>
        <v>0.6788596931315568</v>
      </c>
      <c r="M37" s="42">
        <f t="shared" si="15"/>
        <v>0.5063739154876372</v>
      </c>
    </row>
    <row r="38" spans="1:13" s="5" customFormat="1" ht="16.5" customHeight="1" thickBot="1">
      <c r="A38" s="26" t="s">
        <v>35</v>
      </c>
      <c r="B38" s="43">
        <f aca="true" t="shared" si="16" ref="B38:G38">B13/B8*100</f>
        <v>0.05116647876705797</v>
      </c>
      <c r="C38" s="43">
        <f t="shared" si="16"/>
        <v>0.05276183533583119</v>
      </c>
      <c r="D38" s="43">
        <f t="shared" si="16"/>
        <v>0.05366978611433832</v>
      </c>
      <c r="E38" s="43">
        <f t="shared" si="16"/>
        <v>0.05187233051217684</v>
      </c>
      <c r="F38" s="43">
        <f t="shared" si="16"/>
        <v>0.07226305384927079</v>
      </c>
      <c r="G38" s="43">
        <f t="shared" si="16"/>
        <v>0.05063606411025737</v>
      </c>
      <c r="H38" s="43">
        <f aca="true" t="shared" si="17" ref="H38:M38">H13/H8*100</f>
        <v>0.04948515184605242</v>
      </c>
      <c r="I38" s="43">
        <f t="shared" si="17"/>
        <v>0.08560854297946086</v>
      </c>
      <c r="J38" s="43">
        <f t="shared" si="17"/>
        <v>0.06253609733974505</v>
      </c>
      <c r="K38" s="43">
        <f t="shared" si="17"/>
        <v>0.061743543615962376</v>
      </c>
      <c r="L38" s="43">
        <f t="shared" si="17"/>
        <v>0.05881712604072018</v>
      </c>
      <c r="M38" s="43">
        <f t="shared" si="17"/>
        <v>0.06151245864302349</v>
      </c>
    </row>
    <row r="39" spans="1:13" s="5" customFormat="1" ht="16.5" customHeight="1" thickBot="1">
      <c r="A39" s="64" t="s">
        <v>54</v>
      </c>
      <c r="B39" s="70">
        <f aca="true" t="shared" si="18" ref="B39:G39">B14/B8*100</f>
        <v>0.05524678514575484</v>
      </c>
      <c r="C39" s="70">
        <f t="shared" si="18"/>
        <v>0.06380910584645216</v>
      </c>
      <c r="D39" s="70">
        <f t="shared" si="18"/>
        <v>0.2998251256035678</v>
      </c>
      <c r="E39" s="70">
        <f t="shared" si="18"/>
        <v>0.3985770851119466</v>
      </c>
      <c r="F39" s="70">
        <f t="shared" si="18"/>
        <v>0.07642106349420989</v>
      </c>
      <c r="G39" s="70">
        <f t="shared" si="18"/>
        <v>0.05266379394254201</v>
      </c>
      <c r="H39" s="70">
        <f aca="true" t="shared" si="19" ref="H39:M39">H14/H8*100</f>
        <v>0.0474061085854548</v>
      </c>
      <c r="I39" s="70">
        <f t="shared" si="19"/>
        <v>0.07621145997194186</v>
      </c>
      <c r="J39" s="70">
        <f t="shared" si="19"/>
        <v>0.05114485664688578</v>
      </c>
      <c r="K39" s="70">
        <f t="shared" si="19"/>
        <v>0.05036033373693481</v>
      </c>
      <c r="L39" s="70">
        <f t="shared" si="19"/>
        <v>0.07030863321014177</v>
      </c>
      <c r="M39" s="70">
        <f t="shared" si="19"/>
        <v>0.0928500462100286</v>
      </c>
    </row>
    <row r="40" spans="1:13" ht="16.5" customHeight="1" thickBot="1">
      <c r="A40" s="10" t="s">
        <v>18</v>
      </c>
      <c r="B40" s="40">
        <f aca="true" t="shared" si="20" ref="B40:G40">B15/B27*100</f>
        <v>88.41422214543064</v>
      </c>
      <c r="C40" s="40">
        <f t="shared" si="20"/>
        <v>89.22094352250383</v>
      </c>
      <c r="D40" s="40">
        <f t="shared" si="20"/>
        <v>90.33875272797555</v>
      </c>
      <c r="E40" s="40">
        <f t="shared" si="20"/>
        <v>89.97188048892555</v>
      </c>
      <c r="F40" s="40">
        <f t="shared" si="20"/>
        <v>90.72069468968603</v>
      </c>
      <c r="G40" s="40">
        <f t="shared" si="20"/>
        <v>90.61192841998802</v>
      </c>
      <c r="H40" s="40">
        <f aca="true" t="shared" si="21" ref="H40:M40">H15/H27*100</f>
        <v>89.08483176601916</v>
      </c>
      <c r="I40" s="40">
        <f t="shared" si="21"/>
        <v>90.5675475564023</v>
      </c>
      <c r="J40" s="40">
        <f t="shared" si="21"/>
        <v>90.53314577625278</v>
      </c>
      <c r="K40" s="40">
        <f t="shared" si="21"/>
        <v>90.74276397843185</v>
      </c>
      <c r="L40" s="40">
        <f t="shared" si="21"/>
        <v>90.44806645660007</v>
      </c>
      <c r="M40" s="40">
        <f t="shared" si="21"/>
        <v>89.11645134289175</v>
      </c>
    </row>
    <row r="41" spans="1:13" s="6" customFormat="1" ht="16.5" customHeight="1">
      <c r="A41" s="44" t="s">
        <v>19</v>
      </c>
      <c r="B41" s="48">
        <f aca="true" t="shared" si="22" ref="B41:E42">B16/B15*100</f>
        <v>97.10677844487405</v>
      </c>
      <c r="C41" s="48">
        <f t="shared" si="22"/>
        <v>97.34878010061762</v>
      </c>
      <c r="D41" s="48">
        <f t="shared" si="22"/>
        <v>97.79633075416444</v>
      </c>
      <c r="E41" s="48">
        <f t="shared" si="22"/>
        <v>97.99459109668689</v>
      </c>
      <c r="F41" s="48">
        <f aca="true" t="shared" si="23" ref="F41:H42">F16/F15*100</f>
        <v>97.47000196226304</v>
      </c>
      <c r="G41" s="48">
        <f t="shared" si="23"/>
        <v>95.30314652188494</v>
      </c>
      <c r="H41" s="48">
        <f t="shared" si="23"/>
        <v>97.22044879327791</v>
      </c>
      <c r="I41" s="48">
        <f aca="true" t="shared" si="24" ref="I41:L42">I16/I15*100</f>
        <v>96.86182747264513</v>
      </c>
      <c r="J41" s="48">
        <f t="shared" si="24"/>
        <v>97.19643056139003</v>
      </c>
      <c r="K41" s="48">
        <f t="shared" si="24"/>
        <v>97.30451728273705</v>
      </c>
      <c r="L41" s="48">
        <f t="shared" si="24"/>
        <v>96.8344790559189</v>
      </c>
      <c r="M41" s="48">
        <f>M16/M15*100</f>
        <v>96.18993210210459</v>
      </c>
    </row>
    <row r="42" spans="1:13" s="5" customFormat="1" ht="16.5" customHeight="1">
      <c r="A42" s="27" t="s">
        <v>41</v>
      </c>
      <c r="B42" s="42">
        <f t="shared" si="22"/>
        <v>87.78999463910934</v>
      </c>
      <c r="C42" s="42">
        <f t="shared" si="22"/>
        <v>88.19628936204379</v>
      </c>
      <c r="D42" s="42">
        <f t="shared" si="22"/>
        <v>87.30610797185257</v>
      </c>
      <c r="E42" s="42">
        <f t="shared" si="22"/>
        <v>85.88614617080022</v>
      </c>
      <c r="F42" s="42">
        <f t="shared" si="23"/>
        <v>86.87533583416884</v>
      </c>
      <c r="G42" s="42">
        <f t="shared" si="23"/>
        <v>87.50436399926174</v>
      </c>
      <c r="H42" s="42">
        <f t="shared" si="23"/>
        <v>88.52898376816263</v>
      </c>
      <c r="I42" s="42">
        <f t="shared" si="24"/>
        <v>88.89241693072579</v>
      </c>
      <c r="J42" s="42">
        <f t="shared" si="24"/>
        <v>87.1222036896338</v>
      </c>
      <c r="K42" s="42">
        <f t="shared" si="24"/>
        <v>86.71013454716088</v>
      </c>
      <c r="L42" s="42">
        <f t="shared" si="24"/>
        <v>85.99390863827033</v>
      </c>
      <c r="M42" s="42">
        <f>M17/M16*100</f>
        <v>86.76184832446549</v>
      </c>
    </row>
    <row r="43" spans="1:13" s="5" customFormat="1" ht="16.5" customHeight="1">
      <c r="A43" s="27" t="s">
        <v>47</v>
      </c>
      <c r="B43" s="42">
        <f aca="true" t="shared" si="25" ref="B43:G43">B18/B16*100</f>
        <v>8.281457910133076</v>
      </c>
      <c r="C43" s="42">
        <f t="shared" si="25"/>
        <v>8.687352161275514</v>
      </c>
      <c r="D43" s="42">
        <f t="shared" si="25"/>
        <v>9.495723045005183</v>
      </c>
      <c r="E43" s="42">
        <f t="shared" si="25"/>
        <v>10.68197836817655</v>
      </c>
      <c r="F43" s="42">
        <f t="shared" si="25"/>
        <v>9.451822004930891</v>
      </c>
      <c r="G43" s="42">
        <f t="shared" si="25"/>
        <v>7.4935588345556345</v>
      </c>
      <c r="H43" s="42">
        <f aca="true" t="shared" si="26" ref="H43:M43">H18/H16*100</f>
        <v>7.794892538329251</v>
      </c>
      <c r="I43" s="42">
        <f t="shared" si="26"/>
        <v>7.798757326031319</v>
      </c>
      <c r="J43" s="42">
        <f t="shared" si="26"/>
        <v>9.008483504515887</v>
      </c>
      <c r="K43" s="42">
        <f t="shared" si="26"/>
        <v>9.863414434321552</v>
      </c>
      <c r="L43" s="42">
        <f t="shared" si="26"/>
        <v>9.339541277323955</v>
      </c>
      <c r="M43" s="42">
        <f t="shared" si="26"/>
        <v>8.456268811570556</v>
      </c>
    </row>
    <row r="44" spans="1:13" s="5" customFormat="1" ht="16.5" customHeight="1">
      <c r="A44" s="27" t="s">
        <v>42</v>
      </c>
      <c r="B44" s="42">
        <f aca="true" t="shared" si="27" ref="B44:G44">B19/B16*100</f>
        <v>2.902590042642569</v>
      </c>
      <c r="C44" s="42">
        <f t="shared" si="27"/>
        <v>2.3049339774233464</v>
      </c>
      <c r="D44" s="42">
        <f t="shared" si="27"/>
        <v>2.5210455443217765</v>
      </c>
      <c r="E44" s="42">
        <f t="shared" si="27"/>
        <v>2.6607504028198883</v>
      </c>
      <c r="F44" s="42">
        <f t="shared" si="27"/>
        <v>2.938703947047386</v>
      </c>
      <c r="G44" s="42">
        <f t="shared" si="27"/>
        <v>3.4839880847728497</v>
      </c>
      <c r="H44" s="42">
        <f aca="true" t="shared" si="28" ref="H44:M44">H19/H16*100</f>
        <v>2.794770236170604</v>
      </c>
      <c r="I44" s="42">
        <f t="shared" si="28"/>
        <v>2.5026138993707514</v>
      </c>
      <c r="J44" s="42">
        <f t="shared" si="28"/>
        <v>2.9118745376339557</v>
      </c>
      <c r="K44" s="42">
        <f t="shared" si="28"/>
        <v>2.802641645551922</v>
      </c>
      <c r="L44" s="42">
        <f t="shared" si="28"/>
        <v>3.602233284985519</v>
      </c>
      <c r="M44" s="42">
        <f t="shared" si="28"/>
        <v>3.592828323856544</v>
      </c>
    </row>
    <row r="45" spans="1:13" s="5" customFormat="1" ht="16.5" customHeight="1">
      <c r="A45" s="81" t="s">
        <v>59</v>
      </c>
      <c r="B45" s="42">
        <f aca="true" t="shared" si="29" ref="B45:G45">B20/B16*100</f>
        <v>0.0005404996092972082</v>
      </c>
      <c r="C45" s="42">
        <f t="shared" si="29"/>
        <v>0.0025804104459840474</v>
      </c>
      <c r="D45" s="42">
        <f t="shared" si="29"/>
        <v>0.0020491182493884846</v>
      </c>
      <c r="E45" s="42">
        <f t="shared" si="29"/>
        <v>0.005112458931529972</v>
      </c>
      <c r="F45" s="42">
        <f t="shared" si="29"/>
        <v>0.00017150695327295998</v>
      </c>
      <c r="G45" s="42">
        <f t="shared" si="29"/>
        <v>0.0007921508168072778</v>
      </c>
      <c r="H45" s="42">
        <f aca="true" t="shared" si="30" ref="H45:M45">H20/H16*100</f>
        <v>0.00011814502258269032</v>
      </c>
      <c r="I45" s="42">
        <f t="shared" si="30"/>
        <v>0.0013521687304831915</v>
      </c>
      <c r="J45" s="42">
        <f t="shared" si="30"/>
        <v>0.00032677102590935057</v>
      </c>
      <c r="K45" s="42">
        <f t="shared" si="30"/>
        <v>5.003258401329275E-05</v>
      </c>
      <c r="L45" s="42">
        <f t="shared" si="30"/>
        <v>2.552704293685723E-05</v>
      </c>
      <c r="M45" s="42">
        <f t="shared" si="30"/>
        <v>0.0001341593592186427</v>
      </c>
    </row>
    <row r="46" spans="1:13" s="5" customFormat="1" ht="16.5" customHeight="1">
      <c r="A46" s="81" t="s">
        <v>60</v>
      </c>
      <c r="B46" s="42">
        <f aca="true" t="shared" si="31" ref="B46:G46">B21/B16*100</f>
        <v>0.2699336951774525</v>
      </c>
      <c r="C46" s="42">
        <f t="shared" si="31"/>
        <v>0.04211138084612782</v>
      </c>
      <c r="D46" s="42">
        <f t="shared" si="31"/>
        <v>0.0009742481795585396</v>
      </c>
      <c r="E46" s="42">
        <f t="shared" si="31"/>
        <v>0.001084456603833211</v>
      </c>
      <c r="F46" s="42">
        <f t="shared" si="31"/>
        <v>0.0488215782699308</v>
      </c>
      <c r="G46" s="42">
        <f t="shared" si="31"/>
        <v>0.30503432468028885</v>
      </c>
      <c r="H46" s="42">
        <f aca="true" t="shared" si="32" ref="H46:M46">H21/H16*100</f>
        <v>0.07650532708422673</v>
      </c>
      <c r="I46" s="42">
        <f t="shared" si="32"/>
        <v>0.14794097484418292</v>
      </c>
      <c r="J46" s="42">
        <f t="shared" si="32"/>
        <v>0.013167335991175021</v>
      </c>
      <c r="K46" s="42">
        <f t="shared" si="32"/>
        <v>0.026184599973297758</v>
      </c>
      <c r="L46" s="42">
        <f t="shared" si="32"/>
        <v>0.327707245164884</v>
      </c>
      <c r="M46" s="42">
        <f t="shared" si="32"/>
        <v>0.05546928841871829</v>
      </c>
    </row>
    <row r="47" spans="1:13" s="5" customFormat="1" ht="16.5" customHeight="1">
      <c r="A47" s="27" t="s">
        <v>43</v>
      </c>
      <c r="B47" s="42">
        <f aca="true" t="shared" si="33" ref="B47:G47">B22/B16*100</f>
        <v>0.7554832133282663</v>
      </c>
      <c r="C47" s="42">
        <f t="shared" si="33"/>
        <v>0.766732707965241</v>
      </c>
      <c r="D47" s="42">
        <f t="shared" si="33"/>
        <v>0.674100072391524</v>
      </c>
      <c r="E47" s="42">
        <f t="shared" si="33"/>
        <v>0.7649281426679875</v>
      </c>
      <c r="F47" s="42">
        <f t="shared" si="33"/>
        <v>0.6851451286296902</v>
      </c>
      <c r="G47" s="42">
        <f t="shared" si="33"/>
        <v>1.212262605912685</v>
      </c>
      <c r="H47" s="42">
        <f aca="true" t="shared" si="34" ref="H47:M47">H22/H16*100</f>
        <v>0.8047299852307076</v>
      </c>
      <c r="I47" s="42">
        <f t="shared" si="34"/>
        <v>0.6569187002974723</v>
      </c>
      <c r="J47" s="42">
        <f t="shared" si="34"/>
        <v>0.9439441611992684</v>
      </c>
      <c r="K47" s="42">
        <f t="shared" si="34"/>
        <v>0.5975747404083359</v>
      </c>
      <c r="L47" s="42">
        <f t="shared" si="34"/>
        <v>0.7365840272123799</v>
      </c>
      <c r="M47" s="42">
        <f t="shared" si="34"/>
        <v>1.1334510923294687</v>
      </c>
    </row>
    <row r="48" spans="1:13" s="6" customFormat="1" ht="16.5" customHeight="1">
      <c r="A48" s="45" t="s">
        <v>20</v>
      </c>
      <c r="B48" s="49">
        <f aca="true" t="shared" si="35" ref="B48:G48">B23/B15*100</f>
        <v>2.8932215551259404</v>
      </c>
      <c r="C48" s="49">
        <f t="shared" si="35"/>
        <v>2.6512198993823852</v>
      </c>
      <c r="D48" s="49">
        <f t="shared" si="35"/>
        <v>2.2036692458355667</v>
      </c>
      <c r="E48" s="49">
        <f t="shared" si="35"/>
        <v>2.0054089033131097</v>
      </c>
      <c r="F48" s="49">
        <f t="shared" si="35"/>
        <v>2.529998037736967</v>
      </c>
      <c r="G48" s="49">
        <f t="shared" si="35"/>
        <v>4.696853478115059</v>
      </c>
      <c r="H48" s="49">
        <f aca="true" t="shared" si="36" ref="H48:M48">H23/H15*100</f>
        <v>2.7795512067220773</v>
      </c>
      <c r="I48" s="49">
        <f t="shared" si="36"/>
        <v>3.1381725273548646</v>
      </c>
      <c r="J48" s="49">
        <f t="shared" si="36"/>
        <v>2.803569438609976</v>
      </c>
      <c r="K48" s="49">
        <f t="shared" si="36"/>
        <v>2.6954827172629554</v>
      </c>
      <c r="L48" s="49">
        <f t="shared" si="36"/>
        <v>3.1655209440811065</v>
      </c>
      <c r="M48" s="49">
        <f t="shared" si="36"/>
        <v>3.8100678978954026</v>
      </c>
    </row>
    <row r="49" spans="1:13" s="5" customFormat="1" ht="16.5" customHeight="1">
      <c r="A49" s="27" t="s">
        <v>44</v>
      </c>
      <c r="B49" s="42">
        <f aca="true" t="shared" si="37" ref="B49:G49">B24/B23*100</f>
        <v>15.114267405531537</v>
      </c>
      <c r="C49" s="42">
        <f t="shared" si="37"/>
        <v>7.9266548224975075</v>
      </c>
      <c r="D49" s="42">
        <f t="shared" si="37"/>
        <v>1.654776911671715</v>
      </c>
      <c r="E49" s="42">
        <f t="shared" si="37"/>
        <v>3.9446871821678955</v>
      </c>
      <c r="F49" s="42">
        <f t="shared" si="37"/>
        <v>2.211203065565615</v>
      </c>
      <c r="G49" s="42">
        <f t="shared" si="37"/>
        <v>9.984479138500385</v>
      </c>
      <c r="H49" s="42">
        <f aca="true" t="shared" si="38" ref="H49:M49">H24/H23*100</f>
        <v>3.7149982225594944</v>
      </c>
      <c r="I49" s="42">
        <f t="shared" si="38"/>
        <v>9.27802652601431</v>
      </c>
      <c r="J49" s="42">
        <f t="shared" si="38"/>
        <v>16.21505847236019</v>
      </c>
      <c r="K49" s="42">
        <f t="shared" si="38"/>
        <v>12.881211652791752</v>
      </c>
      <c r="L49" s="42">
        <f t="shared" si="38"/>
        <v>1.4956007144344534</v>
      </c>
      <c r="M49" s="42">
        <f t="shared" si="38"/>
        <v>6.2541083181648665</v>
      </c>
    </row>
    <row r="50" spans="1:13" s="5" customFormat="1" ht="16.5" customHeight="1">
      <c r="A50" s="27" t="s">
        <v>45</v>
      </c>
      <c r="B50" s="42">
        <f aca="true" t="shared" si="39" ref="B50:G50">B25/B23*100</f>
        <v>72.13651263964091</v>
      </c>
      <c r="C50" s="42">
        <f t="shared" si="39"/>
        <v>87.6161123175089</v>
      </c>
      <c r="D50" s="42">
        <f t="shared" si="39"/>
        <v>93.42280854114463</v>
      </c>
      <c r="E50" s="42">
        <f t="shared" si="39"/>
        <v>93.15599398896688</v>
      </c>
      <c r="F50" s="42">
        <f t="shared" si="39"/>
        <v>96.29600951850753</v>
      </c>
      <c r="G50" s="42">
        <f t="shared" si="39"/>
        <v>71.00349723716866</v>
      </c>
      <c r="H50" s="42">
        <f aca="true" t="shared" si="40" ref="H50:M50">H25/H23*100</f>
        <v>94.77829464144087</v>
      </c>
      <c r="I50" s="42">
        <f t="shared" si="40"/>
        <v>90.64210373662223</v>
      </c>
      <c r="J50" s="42">
        <f t="shared" si="40"/>
        <v>82.75794405131286</v>
      </c>
      <c r="K50" s="42">
        <f t="shared" si="40"/>
        <v>86.35033057290694</v>
      </c>
      <c r="L50" s="42">
        <f t="shared" si="40"/>
        <v>98.19265949657428</v>
      </c>
      <c r="M50" s="42">
        <f t="shared" si="40"/>
        <v>91.43555079516096</v>
      </c>
    </row>
    <row r="51" spans="1:13" s="5" customFormat="1" ht="16.5" customHeight="1" thickBot="1">
      <c r="A51" s="28" t="s">
        <v>46</v>
      </c>
      <c r="B51" s="43">
        <f aca="true" t="shared" si="41" ref="B51:G51">B26/B23*100</f>
        <v>12.74921995482754</v>
      </c>
      <c r="C51" s="43">
        <f t="shared" si="41"/>
        <v>4.45723285999361</v>
      </c>
      <c r="D51" s="43">
        <f t="shared" si="41"/>
        <v>4.922414547183649</v>
      </c>
      <c r="E51" s="43">
        <f t="shared" si="41"/>
        <v>2.899318828865223</v>
      </c>
      <c r="F51" s="43">
        <f t="shared" si="41"/>
        <v>1.4927874159268553</v>
      </c>
      <c r="G51" s="43">
        <f t="shared" si="41"/>
        <v>19.012023624330958</v>
      </c>
      <c r="H51" s="43">
        <f aca="true" t="shared" si="42" ref="H51:M51">H26/H23*100</f>
        <v>1.5067071359996411</v>
      </c>
      <c r="I51" s="43">
        <f t="shared" si="42"/>
        <v>0.07986973736345879</v>
      </c>
      <c r="J51" s="43">
        <f t="shared" si="42"/>
        <v>1.026997476326947</v>
      </c>
      <c r="K51" s="43">
        <f t="shared" si="42"/>
        <v>0.7684577743013008</v>
      </c>
      <c r="L51" s="43">
        <f t="shared" si="42"/>
        <v>0.31173978899126975</v>
      </c>
      <c r="M51" s="43">
        <f t="shared" si="42"/>
        <v>2.310340886674155</v>
      </c>
    </row>
    <row r="52" spans="1:13" ht="16.5" customHeight="1" thickBot="1">
      <c r="A52" s="11" t="s">
        <v>52</v>
      </c>
      <c r="B52" s="40">
        <f aca="true" t="shared" si="43" ref="B52:G52">B32+B40</f>
        <v>99.99999999999999</v>
      </c>
      <c r="C52" s="40">
        <f t="shared" si="43"/>
        <v>100</v>
      </c>
      <c r="D52" s="40">
        <f t="shared" si="43"/>
        <v>100</v>
      </c>
      <c r="E52" s="40">
        <f t="shared" si="43"/>
        <v>100</v>
      </c>
      <c r="F52" s="40">
        <f t="shared" si="43"/>
        <v>100.00000000000001</v>
      </c>
      <c r="G52" s="40">
        <f t="shared" si="43"/>
        <v>100</v>
      </c>
      <c r="H52" s="40">
        <f aca="true" t="shared" si="44" ref="H52:M52">H32+H40</f>
        <v>100</v>
      </c>
      <c r="I52" s="40">
        <f t="shared" si="44"/>
        <v>99.99999999999999</v>
      </c>
      <c r="J52" s="40">
        <f t="shared" si="44"/>
        <v>100</v>
      </c>
      <c r="K52" s="40">
        <f t="shared" si="44"/>
        <v>100</v>
      </c>
      <c r="L52" s="40">
        <f t="shared" si="44"/>
        <v>100</v>
      </c>
      <c r="M52" s="40">
        <f t="shared" si="44"/>
        <v>100</v>
      </c>
    </row>
    <row r="53" spans="1:13" ht="15.75" customHeight="1">
      <c r="A53" s="46" t="s">
        <v>21</v>
      </c>
      <c r="B53" s="47"/>
      <c r="C53" s="47"/>
      <c r="D53" s="47"/>
      <c r="E53" s="47"/>
      <c r="F53" s="47"/>
      <c r="G53" s="47"/>
      <c r="H53" s="47"/>
      <c r="I53" s="50"/>
      <c r="J53" s="37"/>
      <c r="K53" s="36"/>
      <c r="L53" s="36"/>
      <c r="M53" s="50"/>
    </row>
    <row r="54" spans="1:13" ht="15.75" customHeight="1">
      <c r="A54" s="16" t="s">
        <v>22</v>
      </c>
      <c r="B54" s="108"/>
      <c r="C54" s="17"/>
      <c r="D54" s="17"/>
      <c r="E54" s="17"/>
      <c r="F54" s="17"/>
      <c r="G54" s="17"/>
      <c r="H54" s="17"/>
      <c r="I54" s="17"/>
      <c r="J54" s="14"/>
      <c r="K54" s="13"/>
      <c r="L54" s="13"/>
      <c r="M54" s="17"/>
    </row>
    <row r="55" spans="1:13" ht="15.75" customHeight="1">
      <c r="A55" s="16" t="s">
        <v>23</v>
      </c>
      <c r="B55" s="17"/>
      <c r="C55" s="17"/>
      <c r="D55" s="17"/>
      <c r="E55" s="17"/>
      <c r="F55" s="17"/>
      <c r="G55" s="17"/>
      <c r="H55" s="17"/>
      <c r="I55" s="17"/>
      <c r="J55" s="14"/>
      <c r="K55" s="13"/>
      <c r="L55" s="13"/>
      <c r="M55" s="17"/>
    </row>
    <row r="56" spans="1:13" ht="15.75" customHeight="1">
      <c r="A56" s="16" t="s">
        <v>24</v>
      </c>
      <c r="B56" s="17"/>
      <c r="C56" s="17"/>
      <c r="D56" s="17"/>
      <c r="E56" s="17"/>
      <c r="F56" s="17"/>
      <c r="G56" s="17"/>
      <c r="H56" s="17"/>
      <c r="I56" s="17"/>
      <c r="J56" s="14"/>
      <c r="K56" s="13"/>
      <c r="L56" s="13"/>
      <c r="M56" s="17"/>
    </row>
    <row r="57" ht="12.75">
      <c r="A57" s="1"/>
    </row>
  </sheetData>
  <mergeCells count="5">
    <mergeCell ref="B30:M30"/>
    <mergeCell ref="B5:M5"/>
    <mergeCell ref="A2:M2"/>
    <mergeCell ref="B4:M4"/>
    <mergeCell ref="B29:M29"/>
  </mergeCells>
  <printOptions gridLines="1"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&amp;L&amp;"Bookman Old Style,Regular"&amp;14&amp;UMagyar Nemzeti Bank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56"/>
  <sheetViews>
    <sheetView workbookViewId="0" topLeftCell="A1">
      <pane xSplit="1" ySplit="5" topLeftCell="I1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M26"/>
    </sheetView>
  </sheetViews>
  <sheetFormatPr defaultColWidth="9.140625" defaultRowHeight="12.75"/>
  <cols>
    <col min="1" max="1" width="27.7109375" style="4" customWidth="1"/>
    <col min="2" max="2" width="16.421875" style="4" bestFit="1" customWidth="1"/>
    <col min="3" max="5" width="13.57421875" style="4" bestFit="1" customWidth="1"/>
    <col min="6" max="6" width="15.00390625" style="4" customWidth="1"/>
    <col min="7" max="8" width="13.57421875" style="4" bestFit="1" customWidth="1"/>
    <col min="9" max="9" width="18.140625" style="4" customWidth="1"/>
    <col min="10" max="10" width="15.00390625" style="8" bestFit="1" customWidth="1"/>
    <col min="11" max="11" width="14.57421875" style="8" bestFit="1" customWidth="1"/>
    <col min="12" max="12" width="15.00390625" style="8" bestFit="1" customWidth="1"/>
    <col min="13" max="13" width="15.00390625" style="4" bestFit="1" customWidth="1"/>
    <col min="14" max="14" width="14.7109375" style="4" bestFit="1" customWidth="1"/>
    <col min="15" max="15" width="17.421875" style="4" bestFit="1" customWidth="1"/>
    <col min="16" max="16" width="10.00390625" style="4" bestFit="1" customWidth="1"/>
    <col min="17" max="16384" width="9.140625" style="4" customWidth="1"/>
  </cols>
  <sheetData>
    <row r="1" spans="1:13" ht="23.25">
      <c r="A1" s="149" t="s">
        <v>49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s="103" customFormat="1" ht="18" customHeight="1" thickBot="1">
      <c r="A2" s="99"/>
      <c r="B2" s="104"/>
      <c r="C2" s="104"/>
      <c r="D2" s="104"/>
      <c r="E2" s="104"/>
      <c r="F2" s="104"/>
      <c r="G2" s="104"/>
      <c r="H2" s="100"/>
      <c r="I2" s="101"/>
      <c r="J2" s="102"/>
      <c r="K2" s="102"/>
      <c r="L2" s="102"/>
      <c r="M2" s="101"/>
    </row>
    <row r="3" spans="1:13" ht="16.5" customHeight="1" thickBot="1">
      <c r="A3" s="59"/>
      <c r="B3" s="151" t="s">
        <v>51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</row>
    <row r="4" spans="1:13" ht="16.5" customHeight="1" thickBot="1">
      <c r="A4" s="20"/>
      <c r="B4" s="150" t="s">
        <v>55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8"/>
    </row>
    <row r="5" spans="1:13" s="158" customFormat="1" ht="16.5" customHeight="1" thickBot="1">
      <c r="A5" s="188"/>
      <c r="B5" s="21" t="s">
        <v>4</v>
      </c>
      <c r="C5" s="22" t="s">
        <v>5</v>
      </c>
      <c r="D5" s="22" t="s">
        <v>6</v>
      </c>
      <c r="E5" s="22" t="s">
        <v>7</v>
      </c>
      <c r="F5" s="29" t="s">
        <v>8</v>
      </c>
      <c r="G5" s="22" t="s">
        <v>9</v>
      </c>
      <c r="H5" s="22" t="s">
        <v>10</v>
      </c>
      <c r="I5" s="22" t="s">
        <v>25</v>
      </c>
      <c r="J5" s="155" t="s">
        <v>0</v>
      </c>
      <c r="K5" s="29" t="s">
        <v>1</v>
      </c>
      <c r="L5" s="156" t="s">
        <v>2</v>
      </c>
      <c r="M5" s="157" t="s">
        <v>3</v>
      </c>
    </row>
    <row r="6" spans="1:14" s="7" customFormat="1" ht="16.5" customHeight="1" thickBot="1">
      <c r="A6" s="10" t="s">
        <v>11</v>
      </c>
      <c r="B6" s="89">
        <v>12414193</v>
      </c>
      <c r="C6" s="58">
        <v>12789073</v>
      </c>
      <c r="D6" s="96">
        <v>14356554</v>
      </c>
      <c r="E6" s="98">
        <v>15124673</v>
      </c>
      <c r="F6" s="97">
        <v>14047238</v>
      </c>
      <c r="G6" s="96">
        <v>14220459</v>
      </c>
      <c r="H6" s="98">
        <v>14282685</v>
      </c>
      <c r="I6" s="120">
        <v>13821491</v>
      </c>
      <c r="J6" s="33">
        <v>13953974</v>
      </c>
      <c r="K6" s="33">
        <v>14696253</v>
      </c>
      <c r="L6" s="33">
        <v>15874792</v>
      </c>
      <c r="M6" s="35">
        <v>16753598</v>
      </c>
      <c r="N6" s="124"/>
    </row>
    <row r="7" spans="1:14" s="5" customFormat="1" ht="16.5" customHeight="1">
      <c r="A7" s="110" t="s">
        <v>12</v>
      </c>
      <c r="B7" s="114">
        <v>7553761</v>
      </c>
      <c r="C7" s="76">
        <v>7875589</v>
      </c>
      <c r="D7" s="77">
        <v>8812313</v>
      </c>
      <c r="E7" s="115">
        <v>9091163</v>
      </c>
      <c r="F7" s="77">
        <v>8153994</v>
      </c>
      <c r="G7" s="77">
        <v>8807978</v>
      </c>
      <c r="H7" s="115">
        <v>8930616</v>
      </c>
      <c r="I7" s="121">
        <v>8030666</v>
      </c>
      <c r="J7" s="78">
        <v>8591289</v>
      </c>
      <c r="K7" s="78">
        <v>8960527</v>
      </c>
      <c r="L7" s="78">
        <v>8709474</v>
      </c>
      <c r="M7" s="79">
        <v>9980565</v>
      </c>
      <c r="N7" s="124"/>
    </row>
    <row r="8" spans="1:14" s="5" customFormat="1" ht="16.5" customHeight="1">
      <c r="A8" s="110" t="s">
        <v>13</v>
      </c>
      <c r="B8" s="90">
        <v>15</v>
      </c>
      <c r="C8" s="68">
        <v>3</v>
      </c>
      <c r="D8" s="65">
        <v>16</v>
      </c>
      <c r="E8" s="94">
        <v>43</v>
      </c>
      <c r="F8" s="65">
        <v>4</v>
      </c>
      <c r="G8" s="65">
        <v>3</v>
      </c>
      <c r="H8" s="94">
        <v>5</v>
      </c>
      <c r="I8" s="122">
        <v>9</v>
      </c>
      <c r="J8" s="66">
        <v>2</v>
      </c>
      <c r="K8" s="66">
        <v>9</v>
      </c>
      <c r="L8" s="66">
        <v>11</v>
      </c>
      <c r="M8" s="80">
        <v>5</v>
      </c>
      <c r="N8" s="124"/>
    </row>
    <row r="9" spans="1:14" s="5" customFormat="1" ht="16.5" customHeight="1">
      <c r="A9" s="110" t="s">
        <v>14</v>
      </c>
      <c r="B9" s="90">
        <v>2578282</v>
      </c>
      <c r="C9" s="68">
        <v>2758392</v>
      </c>
      <c r="D9" s="65">
        <v>3140767</v>
      </c>
      <c r="E9" s="94">
        <v>3284454</v>
      </c>
      <c r="F9" s="65">
        <v>3713152</v>
      </c>
      <c r="G9" s="65">
        <v>3138368</v>
      </c>
      <c r="H9" s="94">
        <v>2968995</v>
      </c>
      <c r="I9" s="122">
        <v>3592707</v>
      </c>
      <c r="J9" s="66">
        <v>3058675</v>
      </c>
      <c r="K9" s="66">
        <v>3290527</v>
      </c>
      <c r="L9" s="66">
        <v>4810013</v>
      </c>
      <c r="M9" s="80">
        <v>4251914</v>
      </c>
      <c r="N9" s="124"/>
    </row>
    <row r="10" spans="1:14" s="5" customFormat="1" ht="16.5" customHeight="1">
      <c r="A10" s="110" t="s">
        <v>15</v>
      </c>
      <c r="B10" s="90">
        <v>2161836</v>
      </c>
      <c r="C10" s="68">
        <v>2007243</v>
      </c>
      <c r="D10" s="65">
        <v>2041177</v>
      </c>
      <c r="E10" s="94">
        <v>2179773</v>
      </c>
      <c r="F10" s="65">
        <v>1999190</v>
      </c>
      <c r="G10" s="65">
        <v>2106664</v>
      </c>
      <c r="H10" s="94">
        <v>2221961</v>
      </c>
      <c r="I10" s="122">
        <v>2029344</v>
      </c>
      <c r="J10" s="66">
        <v>2115490</v>
      </c>
      <c r="K10" s="66">
        <v>2248982</v>
      </c>
      <c r="L10" s="66">
        <v>2119248</v>
      </c>
      <c r="M10" s="80">
        <v>2160733</v>
      </c>
      <c r="N10" s="124"/>
    </row>
    <row r="11" spans="1:14" s="5" customFormat="1" ht="16.5" customHeight="1">
      <c r="A11" s="110" t="s">
        <v>16</v>
      </c>
      <c r="B11" s="90">
        <f aca="true" t="shared" si="0" ref="B11:H11">B6-B7-B8-B9-B10-B12-B13</f>
        <v>25147</v>
      </c>
      <c r="C11" s="68">
        <f t="shared" si="0"/>
        <v>32676</v>
      </c>
      <c r="D11" s="68">
        <f t="shared" si="0"/>
        <v>44468</v>
      </c>
      <c r="E11" s="68">
        <f t="shared" si="0"/>
        <v>49479</v>
      </c>
      <c r="F11" s="68">
        <f t="shared" si="0"/>
        <v>46273</v>
      </c>
      <c r="G11" s="68">
        <f t="shared" si="0"/>
        <v>44302</v>
      </c>
      <c r="H11" s="71">
        <f t="shared" si="0"/>
        <v>42772</v>
      </c>
      <c r="I11" s="122">
        <v>39422</v>
      </c>
      <c r="J11" s="68">
        <v>54049</v>
      </c>
      <c r="K11" s="68">
        <v>57983</v>
      </c>
      <c r="L11" s="68">
        <v>60128</v>
      </c>
      <c r="M11" s="107">
        <v>43027</v>
      </c>
      <c r="N11" s="124"/>
    </row>
    <row r="12" spans="1:14" s="5" customFormat="1" ht="16.5" customHeight="1">
      <c r="A12" s="110" t="s">
        <v>17</v>
      </c>
      <c r="B12" s="90">
        <v>11485</v>
      </c>
      <c r="C12" s="68">
        <v>11118</v>
      </c>
      <c r="D12" s="65">
        <v>12848</v>
      </c>
      <c r="E12" s="94">
        <v>14412</v>
      </c>
      <c r="F12" s="65">
        <v>13589</v>
      </c>
      <c r="G12" s="65">
        <v>14146</v>
      </c>
      <c r="H12" s="94">
        <v>13618</v>
      </c>
      <c r="I12" s="122">
        <v>12391</v>
      </c>
      <c r="J12" s="66">
        <v>13046</v>
      </c>
      <c r="K12" s="68">
        <v>14469</v>
      </c>
      <c r="L12" s="66">
        <v>14939</v>
      </c>
      <c r="M12" s="80">
        <v>16751</v>
      </c>
      <c r="N12" s="124"/>
    </row>
    <row r="13" spans="1:14" s="5" customFormat="1" ht="16.5" customHeight="1" thickBot="1">
      <c r="A13" s="110" t="s">
        <v>53</v>
      </c>
      <c r="B13" s="90">
        <v>83667</v>
      </c>
      <c r="C13" s="68">
        <v>104052</v>
      </c>
      <c r="D13" s="65">
        <v>304965</v>
      </c>
      <c r="E13" s="94">
        <v>505349</v>
      </c>
      <c r="F13" s="65">
        <v>121036</v>
      </c>
      <c r="G13" s="65">
        <v>108998</v>
      </c>
      <c r="H13" s="94">
        <v>104718</v>
      </c>
      <c r="I13" s="122">
        <v>116952</v>
      </c>
      <c r="J13" s="66">
        <v>121423</v>
      </c>
      <c r="K13" s="66">
        <v>123756</v>
      </c>
      <c r="L13" s="66">
        <v>160979</v>
      </c>
      <c r="M13" s="80">
        <v>300603</v>
      </c>
      <c r="N13" s="124"/>
    </row>
    <row r="14" spans="1:42" s="95" customFormat="1" ht="16.5" customHeight="1" thickBot="1">
      <c r="A14" s="60" t="s">
        <v>18</v>
      </c>
      <c r="B14" s="89">
        <f aca="true" t="shared" si="1" ref="B14:M14">B15+B22</f>
        <v>44163</v>
      </c>
      <c r="C14" s="58">
        <f t="shared" si="1"/>
        <v>45412</v>
      </c>
      <c r="D14" s="58">
        <f t="shared" si="1"/>
        <v>55119</v>
      </c>
      <c r="E14" s="58">
        <f t="shared" si="1"/>
        <v>52311</v>
      </c>
      <c r="F14" s="58">
        <f t="shared" si="1"/>
        <v>52051</v>
      </c>
      <c r="G14" s="58">
        <f t="shared" si="1"/>
        <v>56665</v>
      </c>
      <c r="H14" s="58">
        <f t="shared" si="1"/>
        <v>52001</v>
      </c>
      <c r="I14" s="58">
        <f t="shared" si="1"/>
        <v>52064</v>
      </c>
      <c r="J14" s="58">
        <f t="shared" si="1"/>
        <v>56015</v>
      </c>
      <c r="K14" s="58">
        <f t="shared" si="1"/>
        <v>56209</v>
      </c>
      <c r="L14" s="58">
        <f t="shared" si="1"/>
        <v>57807</v>
      </c>
      <c r="M14" s="58">
        <f t="shared" si="1"/>
        <v>63226</v>
      </c>
      <c r="N14" s="124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</row>
    <row r="15" spans="1:14" ht="16.5" customHeight="1">
      <c r="A15" s="111" t="s">
        <v>27</v>
      </c>
      <c r="B15" s="91">
        <v>39424</v>
      </c>
      <c r="C15" s="63">
        <v>40070</v>
      </c>
      <c r="D15" s="74">
        <v>48289</v>
      </c>
      <c r="E15" s="94">
        <v>45830</v>
      </c>
      <c r="F15" s="72">
        <v>43429</v>
      </c>
      <c r="G15" s="72">
        <v>46928</v>
      </c>
      <c r="H15" s="94">
        <v>45121</v>
      </c>
      <c r="I15" s="71">
        <v>44543</v>
      </c>
      <c r="J15" s="73">
        <v>48005</v>
      </c>
      <c r="K15" s="71">
        <v>48669</v>
      </c>
      <c r="L15" s="73">
        <v>50108</v>
      </c>
      <c r="M15" s="83">
        <v>54534</v>
      </c>
      <c r="N15" s="124"/>
    </row>
    <row r="16" spans="1:14" s="5" customFormat="1" ht="16.5" customHeight="1">
      <c r="A16" s="110" t="s">
        <v>40</v>
      </c>
      <c r="B16" s="90">
        <v>23500</v>
      </c>
      <c r="C16" s="68">
        <v>23371</v>
      </c>
      <c r="D16" s="65">
        <v>27101</v>
      </c>
      <c r="E16" s="94">
        <v>24757</v>
      </c>
      <c r="F16" s="65">
        <v>24939</v>
      </c>
      <c r="G16" s="65">
        <v>25947</v>
      </c>
      <c r="H16" s="94">
        <v>24352</v>
      </c>
      <c r="I16" s="71">
        <v>25570</v>
      </c>
      <c r="J16" s="66">
        <v>27474</v>
      </c>
      <c r="K16" s="66">
        <v>27617</v>
      </c>
      <c r="L16" s="105">
        <v>28235</v>
      </c>
      <c r="M16" s="80">
        <v>30057</v>
      </c>
      <c r="N16" s="124"/>
    </row>
    <row r="17" spans="1:14" s="5" customFormat="1" ht="16.5" customHeight="1">
      <c r="A17" s="110" t="s">
        <v>36</v>
      </c>
      <c r="B17" s="90">
        <v>8051</v>
      </c>
      <c r="C17" s="68">
        <v>8496</v>
      </c>
      <c r="D17" s="65">
        <v>10668</v>
      </c>
      <c r="E17" s="94">
        <v>10166</v>
      </c>
      <c r="F17" s="65">
        <v>9097</v>
      </c>
      <c r="G17" s="65">
        <v>8973</v>
      </c>
      <c r="H17" s="94">
        <v>8095</v>
      </c>
      <c r="I17" s="71">
        <v>8164</v>
      </c>
      <c r="J17" s="66">
        <v>9769</v>
      </c>
      <c r="K17" s="66">
        <v>10538</v>
      </c>
      <c r="L17" s="66">
        <v>11011</v>
      </c>
      <c r="M17" s="80">
        <v>11054</v>
      </c>
      <c r="N17" s="124"/>
    </row>
    <row r="18" spans="1:14" s="5" customFormat="1" ht="16.5" customHeight="1">
      <c r="A18" s="110" t="s">
        <v>37</v>
      </c>
      <c r="B18" s="90">
        <v>5363</v>
      </c>
      <c r="C18" s="68">
        <v>5182</v>
      </c>
      <c r="D18" s="65">
        <v>7008</v>
      </c>
      <c r="E18" s="94">
        <v>7470</v>
      </c>
      <c r="F18" s="65">
        <v>7247</v>
      </c>
      <c r="G18" s="65">
        <v>8817</v>
      </c>
      <c r="H18" s="94">
        <v>9787</v>
      </c>
      <c r="I18" s="71">
        <v>7369</v>
      </c>
      <c r="J18" s="66">
        <v>8089</v>
      </c>
      <c r="K18" s="66">
        <v>8206</v>
      </c>
      <c r="L18" s="66">
        <v>8565</v>
      </c>
      <c r="M18" s="80">
        <v>10531</v>
      </c>
      <c r="N18" s="124"/>
    </row>
    <row r="19" spans="1:14" s="5" customFormat="1" ht="16.5" customHeight="1">
      <c r="A19" s="110" t="s">
        <v>56</v>
      </c>
      <c r="B19" s="90">
        <v>919</v>
      </c>
      <c r="C19" s="68">
        <v>1541</v>
      </c>
      <c r="D19" s="65">
        <v>1828</v>
      </c>
      <c r="E19" s="94">
        <v>1874</v>
      </c>
      <c r="F19" s="65">
        <v>706</v>
      </c>
      <c r="G19" s="65">
        <v>1376</v>
      </c>
      <c r="H19" s="94">
        <v>1240</v>
      </c>
      <c r="I19" s="71">
        <v>1871</v>
      </c>
      <c r="J19" s="66">
        <v>998</v>
      </c>
      <c r="K19" s="66">
        <v>803</v>
      </c>
      <c r="L19" s="66">
        <v>779</v>
      </c>
      <c r="M19" s="80">
        <v>1101</v>
      </c>
      <c r="N19" s="124"/>
    </row>
    <row r="20" spans="1:14" s="5" customFormat="1" ht="16.5" customHeight="1">
      <c r="A20" s="110" t="s">
        <v>58</v>
      </c>
      <c r="B20" s="90">
        <v>23</v>
      </c>
      <c r="C20" s="68">
        <v>12</v>
      </c>
      <c r="D20" s="65">
        <v>1</v>
      </c>
      <c r="E20" s="94">
        <v>1</v>
      </c>
      <c r="F20" s="65">
        <v>9</v>
      </c>
      <c r="G20" s="65">
        <v>28</v>
      </c>
      <c r="H20" s="94">
        <v>5</v>
      </c>
      <c r="I20" s="71">
        <v>27</v>
      </c>
      <c r="J20" s="66">
        <v>18</v>
      </c>
      <c r="K20" s="66">
        <v>24</v>
      </c>
      <c r="L20" s="66">
        <v>38</v>
      </c>
      <c r="M20" s="80">
        <v>29</v>
      </c>
      <c r="N20" s="124"/>
    </row>
    <row r="21" spans="1:14" s="5" customFormat="1" ht="16.5" customHeight="1">
      <c r="A21" s="110" t="s">
        <v>38</v>
      </c>
      <c r="B21" s="90">
        <f aca="true" t="shared" si="2" ref="B21:M21">B15-B16-B17-B18-B19-B20</f>
        <v>1568</v>
      </c>
      <c r="C21" s="68">
        <f t="shared" si="2"/>
        <v>1468</v>
      </c>
      <c r="D21" s="68">
        <f t="shared" si="2"/>
        <v>1683</v>
      </c>
      <c r="E21" s="68">
        <f t="shared" si="2"/>
        <v>1562</v>
      </c>
      <c r="F21" s="68">
        <f t="shared" si="2"/>
        <v>1431</v>
      </c>
      <c r="G21" s="68">
        <f t="shared" si="2"/>
        <v>1787</v>
      </c>
      <c r="H21" s="68">
        <f t="shared" si="2"/>
        <v>1642</v>
      </c>
      <c r="I21" s="68">
        <f t="shared" si="2"/>
        <v>1542</v>
      </c>
      <c r="J21" s="68">
        <f t="shared" si="2"/>
        <v>1657</v>
      </c>
      <c r="K21" s="68">
        <f t="shared" si="2"/>
        <v>1481</v>
      </c>
      <c r="L21" s="68">
        <f t="shared" si="2"/>
        <v>1480</v>
      </c>
      <c r="M21" s="68">
        <f t="shared" si="2"/>
        <v>1762</v>
      </c>
      <c r="N21" s="124"/>
    </row>
    <row r="22" spans="1:16" s="7" customFormat="1" ht="16.5" customHeight="1">
      <c r="A22" s="111" t="s">
        <v>26</v>
      </c>
      <c r="B22" s="91">
        <v>4739</v>
      </c>
      <c r="C22" s="63">
        <v>5342</v>
      </c>
      <c r="D22" s="74">
        <v>6830</v>
      </c>
      <c r="E22" s="74">
        <v>6481</v>
      </c>
      <c r="F22" s="74">
        <v>8622</v>
      </c>
      <c r="G22" s="63">
        <v>9737</v>
      </c>
      <c r="H22" s="74">
        <v>6880</v>
      </c>
      <c r="I22" s="119">
        <v>7521</v>
      </c>
      <c r="J22" s="63">
        <v>8010</v>
      </c>
      <c r="K22" s="63">
        <v>7540</v>
      </c>
      <c r="L22" s="63">
        <v>7699</v>
      </c>
      <c r="M22" s="85">
        <v>8692</v>
      </c>
      <c r="N22" s="124"/>
      <c r="O22" s="119"/>
      <c r="P22" s="134"/>
    </row>
    <row r="23" spans="1:16" s="5" customFormat="1" ht="16.5" customHeight="1">
      <c r="A23" s="110" t="s">
        <v>57</v>
      </c>
      <c r="B23" s="90">
        <v>4035</v>
      </c>
      <c r="C23" s="71">
        <v>4633</v>
      </c>
      <c r="D23" s="65">
        <v>6141</v>
      </c>
      <c r="E23" s="94">
        <v>5841</v>
      </c>
      <c r="F23" s="65">
        <v>7972</v>
      </c>
      <c r="G23" s="65">
        <v>8947</v>
      </c>
      <c r="H23" s="94">
        <v>6194</v>
      </c>
      <c r="I23" s="118">
        <v>6885</v>
      </c>
      <c r="J23" s="71">
        <v>7327</v>
      </c>
      <c r="K23" s="66">
        <v>6884</v>
      </c>
      <c r="L23" s="66">
        <v>7034</v>
      </c>
      <c r="M23" s="80">
        <v>7903</v>
      </c>
      <c r="N23" s="124"/>
      <c r="O23" s="127"/>
      <c r="P23" s="134"/>
    </row>
    <row r="24" spans="1:16" s="5" customFormat="1" ht="16.5" customHeight="1">
      <c r="A24" s="110" t="s">
        <v>58</v>
      </c>
      <c r="B24" s="92">
        <v>139</v>
      </c>
      <c r="C24" s="71">
        <v>140</v>
      </c>
      <c r="D24" s="65">
        <v>136</v>
      </c>
      <c r="E24" s="94">
        <v>120</v>
      </c>
      <c r="F24" s="65">
        <v>125</v>
      </c>
      <c r="G24" s="65">
        <v>178</v>
      </c>
      <c r="H24" s="94">
        <v>135</v>
      </c>
      <c r="I24" s="118">
        <v>127</v>
      </c>
      <c r="J24" s="71">
        <v>143</v>
      </c>
      <c r="K24" s="66">
        <v>117</v>
      </c>
      <c r="L24" s="66">
        <v>136</v>
      </c>
      <c r="M24" s="80">
        <v>183</v>
      </c>
      <c r="N24" s="124"/>
      <c r="O24" s="127"/>
      <c r="P24" s="134"/>
    </row>
    <row r="25" spans="1:16" s="5" customFormat="1" ht="16.5" customHeight="1" thickBot="1">
      <c r="A25" s="112" t="s">
        <v>39</v>
      </c>
      <c r="B25" s="93">
        <f aca="true" t="shared" si="3" ref="B25:I25">B22-B23-B24</f>
        <v>565</v>
      </c>
      <c r="C25" s="75">
        <f t="shared" si="3"/>
        <v>569</v>
      </c>
      <c r="D25" s="75">
        <f t="shared" si="3"/>
        <v>553</v>
      </c>
      <c r="E25" s="75">
        <f t="shared" si="3"/>
        <v>520</v>
      </c>
      <c r="F25" s="75">
        <f t="shared" si="3"/>
        <v>525</v>
      </c>
      <c r="G25" s="75">
        <f t="shared" si="3"/>
        <v>612</v>
      </c>
      <c r="H25" s="75">
        <f t="shared" si="3"/>
        <v>551</v>
      </c>
      <c r="I25" s="75">
        <f t="shared" si="3"/>
        <v>509</v>
      </c>
      <c r="J25" s="75">
        <f>J22-J23-J24</f>
        <v>540</v>
      </c>
      <c r="K25" s="75">
        <f>K22-K23-K24</f>
        <v>539</v>
      </c>
      <c r="L25" s="75">
        <f>L22-L23-L24</f>
        <v>529</v>
      </c>
      <c r="M25" s="75">
        <f>M22-M23-M24</f>
        <v>606</v>
      </c>
      <c r="N25" s="124"/>
      <c r="O25" s="127"/>
      <c r="P25" s="134"/>
    </row>
    <row r="26" spans="1:16" ht="16.5" customHeight="1" thickBot="1">
      <c r="A26" s="113" t="s">
        <v>52</v>
      </c>
      <c r="B26" s="62">
        <f aca="true" t="shared" si="4" ref="B26:M26">B14+B6</f>
        <v>12458356</v>
      </c>
      <c r="C26" s="62">
        <f t="shared" si="4"/>
        <v>12834485</v>
      </c>
      <c r="D26" s="62">
        <f t="shared" si="4"/>
        <v>14411673</v>
      </c>
      <c r="E26" s="62">
        <f t="shared" si="4"/>
        <v>15176984</v>
      </c>
      <c r="F26" s="62">
        <f t="shared" si="4"/>
        <v>14099289</v>
      </c>
      <c r="G26" s="62">
        <f t="shared" si="4"/>
        <v>14277124</v>
      </c>
      <c r="H26" s="62">
        <f t="shared" si="4"/>
        <v>14334686</v>
      </c>
      <c r="I26" s="62">
        <f t="shared" si="4"/>
        <v>13873555</v>
      </c>
      <c r="J26" s="62">
        <f t="shared" si="4"/>
        <v>14009989</v>
      </c>
      <c r="K26" s="62">
        <f t="shared" si="4"/>
        <v>14752462</v>
      </c>
      <c r="L26" s="62">
        <f t="shared" si="4"/>
        <v>15932599</v>
      </c>
      <c r="M26" s="62">
        <f t="shared" si="4"/>
        <v>16816824</v>
      </c>
      <c r="N26" s="124"/>
      <c r="O26" s="8"/>
      <c r="P26" s="134"/>
    </row>
    <row r="27" spans="1:13" s="59" customFormat="1" ht="16.5" customHeight="1" thickBot="1">
      <c r="A27" s="15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1:13" s="59" customFormat="1" ht="16.5" customHeight="1" thickBot="1">
      <c r="A28" s="52"/>
      <c r="B28" s="146" t="s">
        <v>48</v>
      </c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8"/>
    </row>
    <row r="29" spans="1:13" s="59" customFormat="1" ht="16.5" customHeight="1" thickBot="1">
      <c r="A29" s="52"/>
      <c r="B29" s="150" t="s">
        <v>55</v>
      </c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8"/>
    </row>
    <row r="30" spans="1:13" ht="16.5" customHeight="1" thickBot="1">
      <c r="A30" s="52"/>
      <c r="B30" s="21" t="s">
        <v>4</v>
      </c>
      <c r="C30" s="22" t="s">
        <v>5</v>
      </c>
      <c r="D30" s="22" t="s">
        <v>6</v>
      </c>
      <c r="E30" s="22" t="s">
        <v>7</v>
      </c>
      <c r="F30" s="29" t="s">
        <v>8</v>
      </c>
      <c r="G30" s="22" t="s">
        <v>9</v>
      </c>
      <c r="H30" s="22" t="s">
        <v>10</v>
      </c>
      <c r="I30" s="30" t="s">
        <v>25</v>
      </c>
      <c r="J30" s="33" t="s">
        <v>0</v>
      </c>
      <c r="K30" s="32" t="s">
        <v>1</v>
      </c>
      <c r="L30" s="33" t="s">
        <v>2</v>
      </c>
      <c r="M30" s="51" t="s">
        <v>3</v>
      </c>
    </row>
    <row r="31" spans="1:13" ht="16.5" customHeight="1" thickBot="1">
      <c r="A31" s="10" t="s">
        <v>11</v>
      </c>
      <c r="B31" s="40">
        <f aca="true" t="shared" si="5" ref="B31:G31">B6/B26*100</f>
        <v>99.64551502622015</v>
      </c>
      <c r="C31" s="40">
        <f t="shared" si="5"/>
        <v>99.64617201235578</v>
      </c>
      <c r="D31" s="40">
        <f t="shared" si="5"/>
        <v>99.61753919895352</v>
      </c>
      <c r="E31" s="40">
        <f t="shared" si="5"/>
        <v>99.65532677638718</v>
      </c>
      <c r="F31" s="40">
        <f t="shared" si="5"/>
        <v>99.6308253558034</v>
      </c>
      <c r="G31" s="40">
        <f t="shared" si="5"/>
        <v>99.60310633990431</v>
      </c>
      <c r="H31" s="40">
        <f aca="true" t="shared" si="6" ref="H31:M31">H6/H26*100</f>
        <v>99.63723656032647</v>
      </c>
      <c r="I31" s="40">
        <f t="shared" si="6"/>
        <v>99.6247248812579</v>
      </c>
      <c r="J31" s="40">
        <f t="shared" si="6"/>
        <v>99.60017813004707</v>
      </c>
      <c r="K31" s="40">
        <f t="shared" si="6"/>
        <v>99.61898563100857</v>
      </c>
      <c r="L31" s="40">
        <f t="shared" si="6"/>
        <v>99.63717783897027</v>
      </c>
      <c r="M31" s="40">
        <f t="shared" si="6"/>
        <v>99.62403126773522</v>
      </c>
    </row>
    <row r="32" spans="1:13" s="5" customFormat="1" ht="16.5" customHeight="1">
      <c r="A32" s="24" t="s">
        <v>30</v>
      </c>
      <c r="B32" s="41">
        <f aca="true" t="shared" si="7" ref="B32:G32">B7/B6*100</f>
        <v>60.847781245224716</v>
      </c>
      <c r="C32" s="41">
        <f t="shared" si="7"/>
        <v>61.58060869618932</v>
      </c>
      <c r="D32" s="41">
        <f t="shared" si="7"/>
        <v>61.38181209780564</v>
      </c>
      <c r="E32" s="41">
        <f t="shared" si="7"/>
        <v>60.108162338451876</v>
      </c>
      <c r="F32" s="41">
        <f t="shared" si="7"/>
        <v>58.04695556521503</v>
      </c>
      <c r="G32" s="41">
        <f t="shared" si="7"/>
        <v>61.93877426881931</v>
      </c>
      <c r="H32" s="41">
        <f aca="true" t="shared" si="8" ref="H32:M32">H7/H6*100</f>
        <v>62.527570971424495</v>
      </c>
      <c r="I32" s="41">
        <f t="shared" si="8"/>
        <v>58.1027473808723</v>
      </c>
      <c r="J32" s="41">
        <f t="shared" si="8"/>
        <v>61.56876170186357</v>
      </c>
      <c r="K32" s="41">
        <f t="shared" si="8"/>
        <v>60.971507499224465</v>
      </c>
      <c r="L32" s="41">
        <f t="shared" si="8"/>
        <v>54.863547188523796</v>
      </c>
      <c r="M32" s="41">
        <f t="shared" si="8"/>
        <v>59.5726661222264</v>
      </c>
    </row>
    <row r="33" spans="1:13" s="5" customFormat="1" ht="16.5" customHeight="1">
      <c r="A33" s="25" t="s">
        <v>31</v>
      </c>
      <c r="B33" s="42">
        <f aca="true" t="shared" si="9" ref="B33:G33">B8/B6*100</f>
        <v>0.00012082944094714814</v>
      </c>
      <c r="C33" s="42">
        <f t="shared" si="9"/>
        <v>2.3457525029374685E-05</v>
      </c>
      <c r="D33" s="42">
        <f t="shared" si="9"/>
        <v>0.0001114473570746852</v>
      </c>
      <c r="E33" s="42">
        <f t="shared" si="9"/>
        <v>0.00028430366725945084</v>
      </c>
      <c r="F33" s="42">
        <f t="shared" si="9"/>
        <v>2.8475348677085134E-05</v>
      </c>
      <c r="G33" s="42">
        <f t="shared" si="9"/>
        <v>2.1096365454870338E-05</v>
      </c>
      <c r="H33" s="42">
        <f aca="true" t="shared" si="10" ref="H33:M33">H8/H6*100</f>
        <v>3.500742332411588E-05</v>
      </c>
      <c r="I33" s="42">
        <f t="shared" si="10"/>
        <v>6.511598495415582E-05</v>
      </c>
      <c r="J33" s="42">
        <f t="shared" si="10"/>
        <v>1.4332834502916518E-05</v>
      </c>
      <c r="K33" s="42">
        <f t="shared" si="10"/>
        <v>6.124009977237054E-05</v>
      </c>
      <c r="L33" s="42">
        <f t="shared" si="10"/>
        <v>6.929224647478845E-05</v>
      </c>
      <c r="M33" s="42">
        <f t="shared" si="10"/>
        <v>2.9844335527210336E-05</v>
      </c>
    </row>
    <row r="34" spans="1:13" s="5" customFormat="1" ht="16.5" customHeight="1">
      <c r="A34" s="25" t="s">
        <v>32</v>
      </c>
      <c r="B34" s="42">
        <f aca="true" t="shared" si="11" ref="B34:G34">B9/B6*100</f>
        <v>20.768824844273006</v>
      </c>
      <c r="C34" s="42">
        <f t="shared" si="11"/>
        <v>21.568349793608967</v>
      </c>
      <c r="D34" s="42">
        <f t="shared" si="11"/>
        <v>21.876886333586736</v>
      </c>
      <c r="E34" s="42">
        <f t="shared" si="11"/>
        <v>21.715867840580753</v>
      </c>
      <c r="F34" s="42">
        <f t="shared" si="11"/>
        <v>26.433324472754006</v>
      </c>
      <c r="G34" s="42">
        <f t="shared" si="11"/>
        <v>22.069386086623506</v>
      </c>
      <c r="H34" s="42">
        <f aca="true" t="shared" si="12" ref="H34:M34">H9/H6*100</f>
        <v>20.787372962436685</v>
      </c>
      <c r="I34" s="42">
        <f t="shared" si="12"/>
        <v>25.99362832852114</v>
      </c>
      <c r="J34" s="42">
        <f t="shared" si="12"/>
        <v>21.91974128660409</v>
      </c>
      <c r="K34" s="42">
        <f t="shared" si="12"/>
        <v>22.390244642631014</v>
      </c>
      <c r="L34" s="42">
        <f t="shared" si="12"/>
        <v>30.299691485721514</v>
      </c>
      <c r="M34" s="42">
        <f t="shared" si="12"/>
        <v>25.3791096097686</v>
      </c>
    </row>
    <row r="35" spans="1:13" s="5" customFormat="1" ht="16.5" customHeight="1">
      <c r="A35" s="25" t="s">
        <v>33</v>
      </c>
      <c r="B35" s="42">
        <f aca="true" t="shared" si="13" ref="B35:G35">B10/B6*100</f>
        <v>17.414229019961265</v>
      </c>
      <c r="C35" s="42">
        <f t="shared" si="13"/>
        <v>15.694984304179044</v>
      </c>
      <c r="D35" s="42">
        <f t="shared" si="13"/>
        <v>14.217736373227169</v>
      </c>
      <c r="E35" s="42">
        <f t="shared" si="13"/>
        <v>14.412033899840345</v>
      </c>
      <c r="F35" s="42">
        <f t="shared" si="13"/>
        <v>14.231908080435456</v>
      </c>
      <c r="G35" s="42">
        <f t="shared" si="13"/>
        <v>14.814317878206323</v>
      </c>
      <c r="H35" s="42">
        <f aca="true" t="shared" si="14" ref="H35:M35">H10/H6*100</f>
        <v>15.55702586733517</v>
      </c>
      <c r="I35" s="42">
        <f t="shared" si="14"/>
        <v>14.682525930089596</v>
      </c>
      <c r="J35" s="42">
        <f t="shared" si="14"/>
        <v>15.16048403128743</v>
      </c>
      <c r="K35" s="42">
        <f t="shared" si="14"/>
        <v>15.303098007362829</v>
      </c>
      <c r="L35" s="42">
        <f t="shared" si="14"/>
        <v>13.349768614291136</v>
      </c>
      <c r="M35" s="42">
        <f t="shared" si="14"/>
        <v>12.897128127343152</v>
      </c>
    </row>
    <row r="36" spans="1:13" s="5" customFormat="1" ht="16.5" customHeight="1">
      <c r="A36" s="25" t="s">
        <v>34</v>
      </c>
      <c r="B36" s="42">
        <f aca="true" t="shared" si="15" ref="B36:G36">B11/B6*100</f>
        <v>0.2025665300998623</v>
      </c>
      <c r="C36" s="42">
        <f t="shared" si="15"/>
        <v>0.2554993626199491</v>
      </c>
      <c r="D36" s="42">
        <f t="shared" si="15"/>
        <v>0.30974006714981883</v>
      </c>
      <c r="E36" s="42">
        <f t="shared" si="15"/>
        <v>0.32714095703093876</v>
      </c>
      <c r="F36" s="42">
        <f t="shared" si="15"/>
        <v>0.3294099523336901</v>
      </c>
      <c r="G36" s="42">
        <f t="shared" si="15"/>
        <v>0.3115370607938886</v>
      </c>
      <c r="H36" s="42">
        <f aca="true" t="shared" si="16" ref="H36:M36">H11/H6*100</f>
        <v>0.2994675020838169</v>
      </c>
      <c r="I36" s="42">
        <f t="shared" si="16"/>
        <v>0.28522248431808117</v>
      </c>
      <c r="J36" s="42">
        <f t="shared" si="16"/>
        <v>0.38733768602406743</v>
      </c>
      <c r="K36" s="42">
        <f t="shared" si="16"/>
        <v>0.3945427450112624</v>
      </c>
      <c r="L36" s="42">
        <f t="shared" si="16"/>
        <v>0.37876401782146185</v>
      </c>
      <c r="M36" s="42">
        <f t="shared" si="16"/>
        <v>0.2568224449458558</v>
      </c>
    </row>
    <row r="37" spans="1:13" s="5" customFormat="1" ht="16.5" customHeight="1" thickBot="1">
      <c r="A37" s="26" t="s">
        <v>35</v>
      </c>
      <c r="B37" s="43">
        <f aca="true" t="shared" si="17" ref="B37:G37">B12/B6*100</f>
        <v>0.09251507528519977</v>
      </c>
      <c r="C37" s="43">
        <f t="shared" si="17"/>
        <v>0.08693358775886259</v>
      </c>
      <c r="D37" s="43">
        <f t="shared" si="17"/>
        <v>0.08949222773097221</v>
      </c>
      <c r="E37" s="43">
        <f t="shared" si="17"/>
        <v>0.09528801052426059</v>
      </c>
      <c r="F37" s="43">
        <f t="shared" si="17"/>
        <v>0.09673787829322747</v>
      </c>
      <c r="G37" s="43">
        <f t="shared" si="17"/>
        <v>0.09947639524153194</v>
      </c>
      <c r="H37" s="43">
        <f aca="true" t="shared" si="18" ref="H37:M37">H12/H6*100</f>
        <v>0.095346218165562</v>
      </c>
      <c r="I37" s="43">
        <f t="shared" si="18"/>
        <v>0.08965024106299385</v>
      </c>
      <c r="J37" s="43">
        <f t="shared" si="18"/>
        <v>0.09349307946252443</v>
      </c>
      <c r="K37" s="43">
        <f t="shared" si="18"/>
        <v>0.09845366706738105</v>
      </c>
      <c r="L37" s="43">
        <f t="shared" si="18"/>
        <v>0.0941051700078968</v>
      </c>
      <c r="M37" s="43">
        <f t="shared" si="18"/>
        <v>0.09998449288326006</v>
      </c>
    </row>
    <row r="38" spans="1:13" s="5" customFormat="1" ht="16.5" customHeight="1" thickBot="1">
      <c r="A38" s="64" t="s">
        <v>54</v>
      </c>
      <c r="B38" s="70">
        <f aca="true" t="shared" si="19" ref="B38:G38">B13/B6*100</f>
        <v>0.673962455715003</v>
      </c>
      <c r="C38" s="70">
        <f t="shared" si="19"/>
        <v>0.8136007981188316</v>
      </c>
      <c r="D38" s="70">
        <f t="shared" si="19"/>
        <v>2.1242214531425856</v>
      </c>
      <c r="E38" s="70">
        <f t="shared" si="19"/>
        <v>3.3412226499045636</v>
      </c>
      <c r="F38" s="70">
        <f t="shared" si="19"/>
        <v>0.8616355756199191</v>
      </c>
      <c r="G38" s="70">
        <f t="shared" si="19"/>
        <v>0.7664872139499858</v>
      </c>
      <c r="H38" s="70">
        <f aca="true" t="shared" si="20" ref="H38:M38">H13/H6*100</f>
        <v>0.7331814711309533</v>
      </c>
      <c r="I38" s="70">
        <f t="shared" si="20"/>
        <v>0.8461605191509368</v>
      </c>
      <c r="J38" s="70">
        <f t="shared" si="20"/>
        <v>0.8701678819238161</v>
      </c>
      <c r="K38" s="70">
        <f t="shared" si="20"/>
        <v>0.8420921986032766</v>
      </c>
      <c r="L38" s="70">
        <f t="shared" si="20"/>
        <v>1.0140542313877245</v>
      </c>
      <c r="M38" s="70">
        <f t="shared" si="20"/>
        <v>1.7942593584972015</v>
      </c>
    </row>
    <row r="39" spans="1:13" ht="16.5" customHeight="1" thickBot="1">
      <c r="A39" s="10" t="s">
        <v>18</v>
      </c>
      <c r="B39" s="40">
        <f aca="true" t="shared" si="21" ref="B39:G39">B14/B26*100</f>
        <v>0.35448497377984706</v>
      </c>
      <c r="C39" s="40">
        <f t="shared" si="21"/>
        <v>0.3538279876442257</v>
      </c>
      <c r="D39" s="40">
        <f t="shared" si="21"/>
        <v>0.382460801046485</v>
      </c>
      <c r="E39" s="40">
        <f t="shared" si="21"/>
        <v>0.3446732236128074</v>
      </c>
      <c r="F39" s="40">
        <f t="shared" si="21"/>
        <v>0.36917464419659746</v>
      </c>
      <c r="G39" s="40">
        <f t="shared" si="21"/>
        <v>0.39689366009568877</v>
      </c>
      <c r="H39" s="40">
        <f aca="true" t="shared" si="22" ref="H39:M39">H14/H26*100</f>
        <v>0.3627634396735303</v>
      </c>
      <c r="I39" s="40">
        <f t="shared" si="22"/>
        <v>0.375275118742096</v>
      </c>
      <c r="J39" s="40">
        <f t="shared" si="22"/>
        <v>0.39982186995293145</v>
      </c>
      <c r="K39" s="40">
        <f t="shared" si="22"/>
        <v>0.38101436899142666</v>
      </c>
      <c r="L39" s="40">
        <f t="shared" si="22"/>
        <v>0.36282216102972276</v>
      </c>
      <c r="M39" s="40">
        <f t="shared" si="22"/>
        <v>0.37596873226478433</v>
      </c>
    </row>
    <row r="40" spans="1:13" ht="16.5" customHeight="1">
      <c r="A40" s="44" t="s">
        <v>19</v>
      </c>
      <c r="B40" s="53">
        <f aca="true" t="shared" si="23" ref="B40:G41">B15/B14*100</f>
        <v>89.26929782849898</v>
      </c>
      <c r="C40" s="53">
        <f t="shared" si="23"/>
        <v>88.23658944772306</v>
      </c>
      <c r="D40" s="53">
        <f t="shared" si="23"/>
        <v>87.60862860356683</v>
      </c>
      <c r="E40" s="53">
        <f t="shared" si="23"/>
        <v>87.6106363862285</v>
      </c>
      <c r="F40" s="53">
        <f t="shared" si="23"/>
        <v>83.43547674396265</v>
      </c>
      <c r="G40" s="53">
        <f t="shared" si="23"/>
        <v>82.816553428042</v>
      </c>
      <c r="H40" s="53">
        <f aca="true" t="shared" si="24" ref="H40:L41">H15/H14*100</f>
        <v>86.76948520220765</v>
      </c>
      <c r="I40" s="53">
        <f t="shared" si="24"/>
        <v>85.55431776275353</v>
      </c>
      <c r="J40" s="53">
        <f t="shared" si="24"/>
        <v>85.70025885923414</v>
      </c>
      <c r="K40" s="53">
        <f t="shared" si="24"/>
        <v>86.5857780782437</v>
      </c>
      <c r="L40" s="53">
        <f t="shared" si="24"/>
        <v>86.68154375767641</v>
      </c>
      <c r="M40" s="53">
        <f>M15/M14*100</f>
        <v>86.25249106380286</v>
      </c>
    </row>
    <row r="41" spans="1:13" s="5" customFormat="1" ht="16.5" customHeight="1">
      <c r="A41" s="27" t="s">
        <v>41</v>
      </c>
      <c r="B41" s="42">
        <f t="shared" si="23"/>
        <v>59.6083603896104</v>
      </c>
      <c r="C41" s="42">
        <f t="shared" si="23"/>
        <v>58.325430496630894</v>
      </c>
      <c r="D41" s="42">
        <f t="shared" si="23"/>
        <v>56.122512373418374</v>
      </c>
      <c r="E41" s="42">
        <f t="shared" si="23"/>
        <v>54.0192013964652</v>
      </c>
      <c r="F41" s="42">
        <f t="shared" si="23"/>
        <v>57.42476225563563</v>
      </c>
      <c r="G41" s="42">
        <f t="shared" si="23"/>
        <v>55.29108421411524</v>
      </c>
      <c r="H41" s="42">
        <f t="shared" si="24"/>
        <v>53.97043505241462</v>
      </c>
      <c r="I41" s="42">
        <f t="shared" si="24"/>
        <v>57.40520396021822</v>
      </c>
      <c r="J41" s="42">
        <f t="shared" si="24"/>
        <v>57.2315383814186</v>
      </c>
      <c r="K41" s="42">
        <f t="shared" si="24"/>
        <v>56.744539645359474</v>
      </c>
      <c r="L41" s="42">
        <f t="shared" si="24"/>
        <v>56.348287698571085</v>
      </c>
      <c r="M41" s="42">
        <f>M16/M15*100</f>
        <v>55.11607437561889</v>
      </c>
    </row>
    <row r="42" spans="1:13" s="5" customFormat="1" ht="16.5" customHeight="1">
      <c r="A42" s="27" t="s">
        <v>47</v>
      </c>
      <c r="B42" s="42">
        <f aca="true" t="shared" si="25" ref="B42:G42">B17/B15*100</f>
        <v>20.421570616883116</v>
      </c>
      <c r="C42" s="42">
        <f t="shared" si="25"/>
        <v>21.202894933865736</v>
      </c>
      <c r="D42" s="42">
        <f t="shared" si="25"/>
        <v>22.0919878233138</v>
      </c>
      <c r="E42" s="42">
        <f t="shared" si="25"/>
        <v>22.181976871045165</v>
      </c>
      <c r="F42" s="42">
        <f t="shared" si="25"/>
        <v>20.946832761518802</v>
      </c>
      <c r="G42" s="42">
        <f t="shared" si="25"/>
        <v>19.120780770542105</v>
      </c>
      <c r="H42" s="42">
        <f aca="true" t="shared" si="26" ref="H42:M42">H17/H15*100</f>
        <v>17.940648478535493</v>
      </c>
      <c r="I42" s="42">
        <f t="shared" si="26"/>
        <v>18.328356868643784</v>
      </c>
      <c r="J42" s="42">
        <f t="shared" si="26"/>
        <v>20.349963545464014</v>
      </c>
      <c r="K42" s="42">
        <f t="shared" si="26"/>
        <v>21.652386529412972</v>
      </c>
      <c r="L42" s="42">
        <f t="shared" si="26"/>
        <v>21.974535004390518</v>
      </c>
      <c r="M42" s="42">
        <f t="shared" si="26"/>
        <v>20.269923350570288</v>
      </c>
    </row>
    <row r="43" spans="1:13" s="5" customFormat="1" ht="16.5" customHeight="1">
      <c r="A43" s="27" t="s">
        <v>42</v>
      </c>
      <c r="B43" s="42">
        <f aca="true" t="shared" si="27" ref="B43:G43">B18/B15*100</f>
        <v>13.6033887987013</v>
      </c>
      <c r="C43" s="42">
        <f t="shared" si="27"/>
        <v>12.932368355378088</v>
      </c>
      <c r="D43" s="42">
        <f t="shared" si="27"/>
        <v>14.512621922176894</v>
      </c>
      <c r="E43" s="42">
        <f t="shared" si="27"/>
        <v>16.2993672267074</v>
      </c>
      <c r="F43" s="42">
        <f t="shared" si="27"/>
        <v>16.687006378226528</v>
      </c>
      <c r="G43" s="42">
        <f t="shared" si="27"/>
        <v>18.78835663143539</v>
      </c>
      <c r="H43" s="42">
        <f aca="true" t="shared" si="28" ref="H43:M43">H18/H15*100</f>
        <v>21.69056536867534</v>
      </c>
      <c r="I43" s="42">
        <f t="shared" si="28"/>
        <v>16.543564645398828</v>
      </c>
      <c r="J43" s="42">
        <f t="shared" si="28"/>
        <v>16.850328090823872</v>
      </c>
      <c r="K43" s="42">
        <f t="shared" si="28"/>
        <v>16.86083543939674</v>
      </c>
      <c r="L43" s="42">
        <f t="shared" si="28"/>
        <v>17.093078949469145</v>
      </c>
      <c r="M43" s="42">
        <f t="shared" si="28"/>
        <v>19.310888619943523</v>
      </c>
    </row>
    <row r="44" spans="1:13" s="5" customFormat="1" ht="16.5" customHeight="1">
      <c r="A44" s="81" t="s">
        <v>59</v>
      </c>
      <c r="B44" s="42">
        <f aca="true" t="shared" si="29" ref="B44:G44">B19/B15*100</f>
        <v>2.33106737012987</v>
      </c>
      <c r="C44" s="42">
        <f t="shared" si="29"/>
        <v>3.845769902670327</v>
      </c>
      <c r="D44" s="42">
        <f t="shared" si="29"/>
        <v>3.7855412205678314</v>
      </c>
      <c r="E44" s="42">
        <f t="shared" si="29"/>
        <v>4.089024656338642</v>
      </c>
      <c r="F44" s="42">
        <f t="shared" si="29"/>
        <v>1.6256418522185636</v>
      </c>
      <c r="G44" s="42">
        <f t="shared" si="29"/>
        <v>2.9321513808387314</v>
      </c>
      <c r="H44" s="42">
        <f aca="true" t="shared" si="30" ref="H44:M44">H19/H15*100</f>
        <v>2.748166042419273</v>
      </c>
      <c r="I44" s="42">
        <f t="shared" si="30"/>
        <v>4.200435534202905</v>
      </c>
      <c r="J44" s="42">
        <f t="shared" si="30"/>
        <v>2.078950109363608</v>
      </c>
      <c r="K44" s="42">
        <f t="shared" si="30"/>
        <v>1.6499208942037027</v>
      </c>
      <c r="L44" s="42">
        <f t="shared" si="30"/>
        <v>1.5546419733375907</v>
      </c>
      <c r="M44" s="42">
        <f t="shared" si="30"/>
        <v>2.0189239740345473</v>
      </c>
    </row>
    <row r="45" spans="1:13" s="5" customFormat="1" ht="16.5" customHeight="1">
      <c r="A45" s="81" t="s">
        <v>61</v>
      </c>
      <c r="B45" s="42">
        <f aca="true" t="shared" si="31" ref="B45:G45">B20/B15*100</f>
        <v>0.0583400974025974</v>
      </c>
      <c r="C45" s="42">
        <f t="shared" si="31"/>
        <v>0.029947591714499622</v>
      </c>
      <c r="D45" s="42">
        <f t="shared" si="31"/>
        <v>0.00207086500031063</v>
      </c>
      <c r="E45" s="42">
        <f t="shared" si="31"/>
        <v>0.002181976871045167</v>
      </c>
      <c r="F45" s="42">
        <f t="shared" si="31"/>
        <v>0.020723479702502934</v>
      </c>
      <c r="G45" s="42">
        <f t="shared" si="31"/>
        <v>0.05966587112171838</v>
      </c>
      <c r="H45" s="42">
        <f aca="true" t="shared" si="32" ref="H45:M45">H20/H15*100</f>
        <v>0.011081314687174486</v>
      </c>
      <c r="I45" s="42">
        <f t="shared" si="32"/>
        <v>0.06061558494039467</v>
      </c>
      <c r="J45" s="42">
        <f t="shared" si="32"/>
        <v>0.03749609415685866</v>
      </c>
      <c r="K45" s="42">
        <f t="shared" si="32"/>
        <v>0.04931270418541577</v>
      </c>
      <c r="L45" s="42">
        <f t="shared" si="32"/>
        <v>0.07583619382134589</v>
      </c>
      <c r="M45" s="42">
        <f t="shared" si="32"/>
        <v>0.053177834011809144</v>
      </c>
    </row>
    <row r="46" spans="1:13" s="5" customFormat="1" ht="16.5" customHeight="1">
      <c r="A46" s="27" t="s">
        <v>43</v>
      </c>
      <c r="B46" s="42">
        <f aca="true" t="shared" si="33" ref="B46:G46">B21/B15*100</f>
        <v>3.977272727272727</v>
      </c>
      <c r="C46" s="42">
        <f t="shared" si="33"/>
        <v>3.663588719740454</v>
      </c>
      <c r="D46" s="42">
        <f t="shared" si="33"/>
        <v>3.48526579552279</v>
      </c>
      <c r="E46" s="42">
        <f t="shared" si="33"/>
        <v>3.4082478725725505</v>
      </c>
      <c r="F46" s="42">
        <f t="shared" si="33"/>
        <v>3.295033272697967</v>
      </c>
      <c r="G46" s="42">
        <f t="shared" si="33"/>
        <v>3.807961131946812</v>
      </c>
      <c r="H46" s="42">
        <f aca="true" t="shared" si="34" ref="H46:M46">H21/H15*100</f>
        <v>3.639103743268101</v>
      </c>
      <c r="I46" s="42">
        <f t="shared" si="34"/>
        <v>3.4618234065958737</v>
      </c>
      <c r="J46" s="42">
        <f t="shared" si="34"/>
        <v>3.451723778773044</v>
      </c>
      <c r="K46" s="42">
        <f t="shared" si="34"/>
        <v>3.0430047874416983</v>
      </c>
      <c r="L46" s="42">
        <f t="shared" si="34"/>
        <v>2.9536201804103137</v>
      </c>
      <c r="M46" s="42">
        <f t="shared" si="34"/>
        <v>3.231011845820956</v>
      </c>
    </row>
    <row r="47" spans="1:13" ht="16.5" customHeight="1">
      <c r="A47" s="45" t="s">
        <v>20</v>
      </c>
      <c r="B47" s="54">
        <f aca="true" t="shared" si="35" ref="B47:G47">B22/B14*100</f>
        <v>10.730702171501031</v>
      </c>
      <c r="C47" s="54">
        <f t="shared" si="35"/>
        <v>11.763410552276932</v>
      </c>
      <c r="D47" s="54">
        <f t="shared" si="35"/>
        <v>12.391371396433172</v>
      </c>
      <c r="E47" s="54">
        <f t="shared" si="35"/>
        <v>12.389363613771483</v>
      </c>
      <c r="F47" s="54">
        <f t="shared" si="35"/>
        <v>16.564523256037347</v>
      </c>
      <c r="G47" s="54">
        <f t="shared" si="35"/>
        <v>17.183446571958</v>
      </c>
      <c r="H47" s="54">
        <f aca="true" t="shared" si="36" ref="H47:M47">H22/H14*100</f>
        <v>13.23051479779235</v>
      </c>
      <c r="I47" s="54">
        <f t="shared" si="36"/>
        <v>14.445682237246466</v>
      </c>
      <c r="J47" s="54">
        <f t="shared" si="36"/>
        <v>14.299741140765867</v>
      </c>
      <c r="K47" s="54">
        <f t="shared" si="36"/>
        <v>13.414221921756303</v>
      </c>
      <c r="L47" s="54">
        <f t="shared" si="36"/>
        <v>13.318456242323595</v>
      </c>
      <c r="M47" s="54">
        <f t="shared" si="36"/>
        <v>13.747508936197134</v>
      </c>
    </row>
    <row r="48" spans="1:13" s="5" customFormat="1" ht="16.5" customHeight="1">
      <c r="A48" s="27" t="s">
        <v>44</v>
      </c>
      <c r="B48" s="42">
        <f aca="true" t="shared" si="37" ref="B48:G48">B23/B22*100</f>
        <v>85.14454526271365</v>
      </c>
      <c r="C48" s="42">
        <f t="shared" si="37"/>
        <v>86.72781729689255</v>
      </c>
      <c r="D48" s="42">
        <f t="shared" si="37"/>
        <v>89.9121522693997</v>
      </c>
      <c r="E48" s="42">
        <f t="shared" si="37"/>
        <v>90.12498071285296</v>
      </c>
      <c r="F48" s="42">
        <f t="shared" si="37"/>
        <v>92.46114590582232</v>
      </c>
      <c r="G48" s="42">
        <f t="shared" si="37"/>
        <v>91.88661805484234</v>
      </c>
      <c r="H48" s="42">
        <f aca="true" t="shared" si="38" ref="H48:M48">H23/H22*100</f>
        <v>90.02906976744185</v>
      </c>
      <c r="I48" s="42">
        <f t="shared" si="38"/>
        <v>91.54367770243319</v>
      </c>
      <c r="J48" s="42">
        <f t="shared" si="38"/>
        <v>91.47315855181024</v>
      </c>
      <c r="K48" s="42">
        <f t="shared" si="38"/>
        <v>91.29973474801061</v>
      </c>
      <c r="L48" s="42">
        <f t="shared" si="38"/>
        <v>91.36251461228731</v>
      </c>
      <c r="M48" s="42">
        <f t="shared" si="38"/>
        <v>90.92268752876208</v>
      </c>
    </row>
    <row r="49" spans="1:13" s="5" customFormat="1" ht="16.5" customHeight="1">
      <c r="A49" s="27" t="s">
        <v>45</v>
      </c>
      <c r="B49" s="42">
        <f aca="true" t="shared" si="39" ref="B49:G49">B24/B22*100</f>
        <v>2.9331082506857986</v>
      </c>
      <c r="C49" s="42">
        <f t="shared" si="39"/>
        <v>2.6207412953949834</v>
      </c>
      <c r="D49" s="42">
        <f t="shared" si="39"/>
        <v>1.9912152269399706</v>
      </c>
      <c r="E49" s="42">
        <f t="shared" si="39"/>
        <v>1.851566116340071</v>
      </c>
      <c r="F49" s="42">
        <f t="shared" si="39"/>
        <v>1.4497796334957087</v>
      </c>
      <c r="G49" s="42">
        <f t="shared" si="39"/>
        <v>1.8280784635924825</v>
      </c>
      <c r="H49" s="42">
        <f aca="true" t="shared" si="40" ref="H49:M49">H24/H22*100</f>
        <v>1.9622093023255813</v>
      </c>
      <c r="I49" s="42">
        <f t="shared" si="40"/>
        <v>1.688605238665071</v>
      </c>
      <c r="J49" s="42">
        <f t="shared" si="40"/>
        <v>1.7852684144818978</v>
      </c>
      <c r="K49" s="42">
        <f t="shared" si="40"/>
        <v>1.5517241379310345</v>
      </c>
      <c r="L49" s="42">
        <f t="shared" si="40"/>
        <v>1.7664631770359787</v>
      </c>
      <c r="M49" s="42">
        <f t="shared" si="40"/>
        <v>2.105384261389784</v>
      </c>
    </row>
    <row r="50" spans="1:13" s="5" customFormat="1" ht="16.5" customHeight="1" thickBot="1">
      <c r="A50" s="28" t="s">
        <v>46</v>
      </c>
      <c r="B50" s="43">
        <f aca="true" t="shared" si="41" ref="B50:G50">B25/B22*100</f>
        <v>11.92234648660055</v>
      </c>
      <c r="C50" s="43">
        <f t="shared" si="41"/>
        <v>10.651441407712467</v>
      </c>
      <c r="D50" s="43">
        <f t="shared" si="41"/>
        <v>8.096632503660322</v>
      </c>
      <c r="E50" s="43">
        <f t="shared" si="41"/>
        <v>8.023453170806974</v>
      </c>
      <c r="F50" s="43">
        <f t="shared" si="41"/>
        <v>6.089074460681976</v>
      </c>
      <c r="G50" s="43">
        <f t="shared" si="41"/>
        <v>6.285303481565164</v>
      </c>
      <c r="H50" s="43">
        <f aca="true" t="shared" si="42" ref="H50:M50">H25/H22*100</f>
        <v>8.008720930232558</v>
      </c>
      <c r="I50" s="43">
        <f t="shared" si="42"/>
        <v>6.7677170589017415</v>
      </c>
      <c r="J50" s="43">
        <f t="shared" si="42"/>
        <v>6.741573033707865</v>
      </c>
      <c r="K50" s="43">
        <f t="shared" si="42"/>
        <v>7.1485411140583555</v>
      </c>
      <c r="L50" s="43">
        <f t="shared" si="42"/>
        <v>6.871022210676711</v>
      </c>
      <c r="M50" s="43">
        <f t="shared" si="42"/>
        <v>6.971928209848135</v>
      </c>
    </row>
    <row r="51" spans="1:13" ht="16.5" customHeight="1" thickBot="1">
      <c r="A51" s="11" t="s">
        <v>52</v>
      </c>
      <c r="B51" s="40">
        <f aca="true" t="shared" si="43" ref="B51:G51">B31+B39</f>
        <v>100</v>
      </c>
      <c r="C51" s="40">
        <f t="shared" si="43"/>
        <v>100</v>
      </c>
      <c r="D51" s="40">
        <f t="shared" si="43"/>
        <v>100.00000000000001</v>
      </c>
      <c r="E51" s="40">
        <f t="shared" si="43"/>
        <v>99.99999999999999</v>
      </c>
      <c r="F51" s="40">
        <f t="shared" si="43"/>
        <v>99.99999999999999</v>
      </c>
      <c r="G51" s="40">
        <f t="shared" si="43"/>
        <v>100</v>
      </c>
      <c r="H51" s="40">
        <f aca="true" t="shared" si="44" ref="H51:M51">H31+H39</f>
        <v>100</v>
      </c>
      <c r="I51" s="40">
        <f t="shared" si="44"/>
        <v>100</v>
      </c>
      <c r="J51" s="40">
        <f t="shared" si="44"/>
        <v>100</v>
      </c>
      <c r="K51" s="40">
        <f t="shared" si="44"/>
        <v>100</v>
      </c>
      <c r="L51" s="40">
        <f t="shared" si="44"/>
        <v>100</v>
      </c>
      <c r="M51" s="40">
        <f t="shared" si="44"/>
        <v>100</v>
      </c>
    </row>
    <row r="52" spans="1:13" ht="15.75" customHeight="1">
      <c r="A52" s="46" t="s">
        <v>21</v>
      </c>
      <c r="B52" s="55"/>
      <c r="C52" s="55"/>
      <c r="D52" s="55"/>
      <c r="E52" s="55"/>
      <c r="F52" s="56"/>
      <c r="G52" s="55"/>
      <c r="H52" s="55"/>
      <c r="I52" s="50"/>
      <c r="J52" s="50"/>
      <c r="K52" s="50"/>
      <c r="L52" s="36"/>
      <c r="M52" s="50"/>
    </row>
    <row r="53" spans="1:13" ht="15.75" customHeight="1">
      <c r="A53" s="16" t="s">
        <v>22</v>
      </c>
      <c r="B53" s="18"/>
      <c r="C53" s="18"/>
      <c r="D53" s="18"/>
      <c r="E53" s="18"/>
      <c r="F53" s="19"/>
      <c r="G53" s="18"/>
      <c r="H53" s="18"/>
      <c r="I53" s="17"/>
      <c r="J53" s="17"/>
      <c r="K53" s="17"/>
      <c r="L53" s="13"/>
      <c r="M53" s="17"/>
    </row>
    <row r="54" spans="1:13" ht="15.75" customHeight="1">
      <c r="A54" s="16" t="s">
        <v>23</v>
      </c>
      <c r="B54" s="18"/>
      <c r="C54" s="18"/>
      <c r="D54" s="18"/>
      <c r="E54" s="18"/>
      <c r="F54" s="19"/>
      <c r="G54" s="18"/>
      <c r="H54" s="18"/>
      <c r="I54" s="17"/>
      <c r="J54" s="13"/>
      <c r="K54" s="13"/>
      <c r="L54" s="13"/>
      <c r="M54" s="17"/>
    </row>
    <row r="55" spans="1:13" ht="15.75" customHeight="1">
      <c r="A55" s="16" t="s">
        <v>24</v>
      </c>
      <c r="B55" s="18"/>
      <c r="C55" s="18"/>
      <c r="D55" s="18"/>
      <c r="E55" s="18"/>
      <c r="F55" s="19"/>
      <c r="G55" s="18"/>
      <c r="H55" s="18"/>
      <c r="I55" s="17"/>
      <c r="J55" s="13"/>
      <c r="K55" s="13"/>
      <c r="L55" s="13"/>
      <c r="M55" s="17"/>
    </row>
    <row r="56" spans="1:8" ht="15.75">
      <c r="A56" s="2"/>
      <c r="B56" s="2"/>
      <c r="C56" s="2"/>
      <c r="D56" s="2"/>
      <c r="E56" s="2"/>
      <c r="F56" s="3"/>
      <c r="G56" s="2"/>
      <c r="H56" s="2"/>
    </row>
  </sheetData>
  <mergeCells count="5">
    <mergeCell ref="A1:M1"/>
    <mergeCell ref="B4:M4"/>
    <mergeCell ref="B3:M3"/>
    <mergeCell ref="B29:M29"/>
    <mergeCell ref="B28:M28"/>
  </mergeCells>
  <printOptions gridLines="1"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&amp;L&amp;"Bookman Old Style,Regular"&amp;14&amp;UMagyar Nemzeti Bank</oddHeader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Prágay István</dc:creator>
  <cp:keywords/>
  <dc:description/>
  <cp:lastModifiedBy>morvaynea</cp:lastModifiedBy>
  <cp:lastPrinted>2005-03-10T12:07:26Z</cp:lastPrinted>
  <dcterms:created xsi:type="dcterms:W3CDTF">2000-08-23T13:17:18Z</dcterms:created>
  <dcterms:modified xsi:type="dcterms:W3CDTF">2005-03-23T13:35:28Z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1890446231</vt:i4>
  </property>
  <property fmtid="{D5CDD505-2E9C-101B-9397-08002B2CF9AE}" pid="4" name="_EmailSubje">
    <vt:lpwstr>Bankközi renszerek forgalma internetre 2004 javított végleges.xls</vt:lpwstr>
  </property>
  <property fmtid="{D5CDD505-2E9C-101B-9397-08002B2CF9AE}" pid="5" name="_AuthorEma">
    <vt:lpwstr>morvaynea@mnb.hu</vt:lpwstr>
  </property>
  <property fmtid="{D5CDD505-2E9C-101B-9397-08002B2CF9AE}" pid="6" name="_AuthorEmailDisplayNa">
    <vt:lpwstr>Morvayné Aradi Anna</vt:lpwstr>
  </property>
</Properties>
</file>