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1"/>
  </bookViews>
  <sheets>
    <sheet name="érték" sheetId="1" r:id="rId1"/>
    <sheet name="volumen" sheetId="2" r:id="rId2"/>
    <sheet name="Össz. forgalmi érték ábra" sheetId="3" r:id="rId3"/>
    <sheet name="Össz. forgalmi volumen ábra" sheetId="4" r:id="rId4"/>
    <sheet name="MNB forgalmi érték ábra" sheetId="5" r:id="rId5"/>
    <sheet name="MNB forgalmi volumen ábra" sheetId="6" r:id="rId6"/>
  </sheets>
  <definedNames>
    <definedName name="_xlnm.Print_Area" localSheetId="0">'érték'!$A$1:$H$58</definedName>
    <definedName name="_xlnm.Print_Area" localSheetId="1">'volumen'!$A$1:$H$57</definedName>
  </definedNames>
  <calcPr fullCalcOnLoad="1"/>
</workbook>
</file>

<file path=xl/sharedStrings.xml><?xml version="1.0" encoding="utf-8"?>
<sst xmlns="http://schemas.openxmlformats.org/spreadsheetml/2006/main" count="154" uniqueCount="65">
  <si>
    <t>szeptember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</si>
  <si>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</si>
  <si>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</si>
  <si>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</si>
  <si>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</si>
  <si>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</si>
  <si>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</si>
  <si>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</si>
  <si>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</si>
  <si>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</si>
  <si>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július</t>
  </si>
  <si>
    <t xml:space="preserve">Bankközi Klíring Rendszer </t>
  </si>
  <si>
    <t xml:space="preserve">      - egyszerű átutalások</t>
  </si>
  <si>
    <t xml:space="preserve">      - bankközi átutalások </t>
  </si>
  <si>
    <t xml:space="preserve">      - csoportos átutalások</t>
  </si>
  <si>
    <t xml:space="preserve">      - csoportos beszedések</t>
  </si>
  <si>
    <t xml:space="preserve">      - egyéb megbízások</t>
  </si>
  <si>
    <t xml:space="preserve">      - visszautalások (reject tételek)</t>
  </si>
  <si>
    <t>MNB forgalom</t>
  </si>
  <si>
    <t xml:space="preserve">     - VIBER tételek (**)</t>
  </si>
  <si>
    <t xml:space="preserve">      - Egyéb nem valós idejű tételek (**)</t>
  </si>
  <si>
    <t>(*) A Bankközi Klíring Rendszer %-ában</t>
  </si>
  <si>
    <t>(**) MNB forgalom %-ában</t>
  </si>
  <si>
    <t>(***) A VIBER tételek %-ában</t>
  </si>
  <si>
    <t>(****) Az egyéb nem valós idejű tételek %-ában</t>
  </si>
  <si>
    <t>augusztus</t>
  </si>
  <si>
    <t xml:space="preserve">      - Egyéb nem valós idejű tételek</t>
  </si>
  <si>
    <t xml:space="preserve">     - VIBER tételek</t>
  </si>
  <si>
    <t xml:space="preserve">Bankközi fizetési rendszerekben lebonyolított forgalom </t>
  </si>
  <si>
    <t>Érték szerinti megoszlás (%)</t>
  </si>
  <si>
    <t xml:space="preserve">      ebből(*): - egyszerű átutalások </t>
  </si>
  <si>
    <t xml:space="preserve">                    - bankközi átutalások</t>
  </si>
  <si>
    <t xml:space="preserve">                    - csoportos átutalások</t>
  </si>
  <si>
    <t xml:space="preserve">                    - csoportos beszedések</t>
  </si>
  <si>
    <t xml:space="preserve">                    - egyéb megbízások</t>
  </si>
  <si>
    <t xml:space="preserve">                   -  visszautalások (reject tételek)</t>
  </si>
  <si>
    <t xml:space="preserve">            - DVP tételek</t>
  </si>
  <si>
    <t xml:space="preserve">            - ügyfél tételek </t>
  </si>
  <si>
    <t xml:space="preserve">            - jegybanki és egyéb tételek</t>
  </si>
  <si>
    <t xml:space="preserve">            - egyéb tételek</t>
  </si>
  <si>
    <t xml:space="preserve">            - bankközi átutalások </t>
  </si>
  <si>
    <t xml:space="preserve">            ebből (***) - bankközi átutalások</t>
  </si>
  <si>
    <t xml:space="preserve">                            - ügyfél tételek</t>
  </si>
  <si>
    <t xml:space="preserve">                            - jegybanki és egyéb tételek</t>
  </si>
  <si>
    <t xml:space="preserve">                            - egyéb tételek</t>
  </si>
  <si>
    <t xml:space="preserve">                            - DVP tételek </t>
  </si>
  <si>
    <t>Darabszám szerinti megoszlás (%)</t>
  </si>
  <si>
    <t>Bankközi fizetési rendszerekben lebonyolított forgalom volumene</t>
  </si>
  <si>
    <t>Érték (millió Ft)</t>
  </si>
  <si>
    <t>Mennyiség (db)</t>
  </si>
  <si>
    <t>Bankközi fizetési rendszerek összesen</t>
  </si>
  <si>
    <t xml:space="preserve">      - postai kifizetési utalványok</t>
  </si>
  <si>
    <t xml:space="preserve">                    - postai kifizetési utalványok</t>
  </si>
  <si>
    <t xml:space="preserve">            - jegybanki betét elhelyezés</t>
  </si>
  <si>
    <t xml:space="preserve">                           - jegybanki betét elhelyezés</t>
  </si>
  <si>
    <t xml:space="preserve">                            - jegybanki betét elhelyezés</t>
  </si>
  <si>
    <t xml:space="preserve">                            - ügyfél tételek </t>
  </si>
  <si>
    <t>2007.</t>
  </si>
  <si>
    <t xml:space="preserve">             - MNB kötvény</t>
  </si>
  <si>
    <t xml:space="preserve">                             - MNB kötvény</t>
  </si>
  <si>
    <t xml:space="preserve">            ebből(****)  - bankközi átutalások </t>
  </si>
  <si>
    <t xml:space="preserve">            - deviza ügyletek </t>
  </si>
  <si>
    <t xml:space="preserve">                            - deviza ügyletek </t>
  </si>
  <si>
    <t xml:space="preserve">            - deviza ügyletek</t>
  </si>
  <si>
    <t xml:space="preserve">                            - deviza ügyletek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</si>
</sst>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_-* #,##0.000\ _F_t_-;\-* #,##0.000\ _F_t_-;_-* &quot;-&quot;??\ _F_t_-;_-@_-"/>
    <numFmt numFmtId="167" formatCode="0.0"/>
    <numFmt numFmtId="168" formatCode="#,###"/>
    <numFmt numFmtId="169" formatCode="_-* #,##0.0000\ _F_t_-;\-* #,##0.0000\ _F_t_-;_-* &quot;-&quot;??\ _F_t_-;_-@_-"/>
    <numFmt numFmtId="170" formatCode="_-* #,##0.00000\ _F_t_-;\-* #,##0.00000\ _F_t_-;_-* &quot;-&quot;??\ _F_t_-;_-@_-"/>
  </numFmts>
  <fonts count="26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Times New Roman CE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9.25"/>
      <name val="Arial"/>
      <family val="0"/>
    </font>
    <font>
      <sz val="9.5"/>
      <name val="Arial"/>
      <family val="0"/>
    </font>
    <font>
      <sz val="9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1.75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.5"/>
      <name val="Arial"/>
      <family val="2"/>
    </font>
    <font>
      <b/>
      <sz val="9.25"/>
      <name val="Arial"/>
      <family val="2"/>
    </font>
    <font>
      <sz val="10.5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.25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43" fontId="2" fillId="0" borderId="1" xfId="15" applyFont="1" applyFill="1" applyBorder="1" applyAlignment="1">
      <alignment horizontal="left"/>
    </xf>
    <xf numFmtId="43" fontId="11" fillId="0" borderId="1" xfId="15" applyFont="1" applyFill="1" applyBorder="1" applyAlignment="1">
      <alignment horizontal="left"/>
    </xf>
    <xf numFmtId="43" fontId="5" fillId="0" borderId="2" xfId="15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3" fontId="4" fillId="0" borderId="5" xfId="15" applyFont="1" applyFill="1" applyBorder="1" applyAlignment="1">
      <alignment horizontal="left"/>
    </xf>
    <xf numFmtId="43" fontId="4" fillId="0" borderId="6" xfId="15" applyFont="1" applyFill="1" applyBorder="1" applyAlignment="1">
      <alignment horizontal="left"/>
    </xf>
    <xf numFmtId="43" fontId="4" fillId="0" borderId="7" xfId="15" applyFont="1" applyFill="1" applyBorder="1" applyAlignment="1">
      <alignment horizontal="left"/>
    </xf>
    <xf numFmtId="164" fontId="2" fillId="0" borderId="4" xfId="15" applyNumberFormat="1" applyFont="1" applyFill="1" applyBorder="1" applyAlignment="1">
      <alignment horizontal="center"/>
    </xf>
    <xf numFmtId="43" fontId="2" fillId="0" borderId="3" xfId="15" applyFont="1" applyFill="1" applyBorder="1" applyAlignment="1">
      <alignment/>
    </xf>
    <xf numFmtId="43" fontId="5" fillId="0" borderId="6" xfId="15" applyFont="1" applyFill="1" applyBorder="1" applyAlignment="1">
      <alignment horizontal="left"/>
    </xf>
    <xf numFmtId="43" fontId="2" fillId="0" borderId="8" xfId="15" applyFont="1" applyFill="1" applyBorder="1" applyAlignment="1">
      <alignment horizontal="left"/>
    </xf>
    <xf numFmtId="43" fontId="4" fillId="0" borderId="0" xfId="15" applyFont="1" applyFill="1" applyBorder="1" applyAlignment="1">
      <alignment horizontal="left"/>
    </xf>
    <xf numFmtId="164" fontId="2" fillId="0" borderId="0" xfId="15" applyNumberFormat="1" applyFont="1" applyFill="1" applyBorder="1" applyAlignment="1">
      <alignment/>
    </xf>
    <xf numFmtId="43" fontId="2" fillId="0" borderId="9" xfId="15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164" fontId="2" fillId="0" borderId="10" xfId="15" applyNumberFormat="1" applyFont="1" applyFill="1" applyBorder="1" applyAlignment="1">
      <alignment/>
    </xf>
    <xf numFmtId="164" fontId="2" fillId="0" borderId="11" xfId="15" applyNumberFormat="1" applyFont="1" applyFill="1" applyBorder="1" applyAlignment="1">
      <alignment/>
    </xf>
    <xf numFmtId="164" fontId="2" fillId="0" borderId="1" xfId="15" applyNumberFormat="1" applyFont="1" applyFill="1" applyBorder="1" applyAlignment="1">
      <alignment/>
    </xf>
    <xf numFmtId="43" fontId="4" fillId="0" borderId="12" xfId="15" applyFont="1" applyFill="1" applyBorder="1" applyAlignment="1">
      <alignment horizontal="left"/>
    </xf>
    <xf numFmtId="43" fontId="2" fillId="0" borderId="12" xfId="15" applyFont="1" applyFill="1" applyBorder="1" applyAlignment="1">
      <alignment horizontal="left"/>
    </xf>
    <xf numFmtId="43" fontId="4" fillId="0" borderId="13" xfId="15" applyFont="1" applyFill="1" applyBorder="1" applyAlignment="1">
      <alignment horizontal="left"/>
    </xf>
    <xf numFmtId="43" fontId="11" fillId="0" borderId="13" xfId="15" applyFont="1" applyFill="1" applyBorder="1" applyAlignment="1">
      <alignment horizontal="left"/>
    </xf>
    <xf numFmtId="164" fontId="0" fillId="0" borderId="14" xfId="15" applyNumberFormat="1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164" fontId="2" fillId="0" borderId="4" xfId="15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15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166" fontId="14" fillId="0" borderId="0" xfId="15" applyNumberFormat="1" applyFont="1" applyFill="1" applyBorder="1" applyAlignment="1">
      <alignment horizontal="center"/>
    </xf>
    <xf numFmtId="164" fontId="14" fillId="0" borderId="0" xfId="15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164" fontId="14" fillId="0" borderId="0" xfId="15" applyNumberFormat="1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2" fillId="0" borderId="8" xfId="15" applyNumberFormat="1" applyFont="1" applyFill="1" applyBorder="1" applyAlignment="1">
      <alignment/>
    </xf>
    <xf numFmtId="164" fontId="2" fillId="0" borderId="16" xfId="15" applyNumberFormat="1" applyFont="1" applyFill="1" applyBorder="1" applyAlignment="1">
      <alignment/>
    </xf>
    <xf numFmtId="164" fontId="2" fillId="0" borderId="4" xfId="15" applyNumberFormat="1" applyFont="1" applyFill="1" applyBorder="1" applyAlignment="1">
      <alignment horizontal="left" indent="1"/>
    </xf>
    <xf numFmtId="164" fontId="2" fillId="0" borderId="15" xfId="15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0" fillId="0" borderId="17" xfId="15" applyNumberFormat="1" applyFont="1" applyFill="1" applyBorder="1" applyAlignment="1">
      <alignment/>
    </xf>
    <xf numFmtId="164" fontId="0" fillId="0" borderId="14" xfId="15" applyNumberFormat="1" applyFont="1" applyFill="1" applyBorder="1" applyAlignment="1">
      <alignment/>
    </xf>
    <xf numFmtId="164" fontId="0" fillId="0" borderId="14" xfId="15" applyNumberFormat="1" applyFont="1" applyFill="1" applyBorder="1" applyAlignment="1">
      <alignment horizontal="left" indent="1"/>
    </xf>
    <xf numFmtId="164" fontId="0" fillId="0" borderId="12" xfId="15" applyNumberFormat="1" applyFont="1" applyFill="1" applyBorder="1" applyAlignment="1">
      <alignment/>
    </xf>
    <xf numFmtId="164" fontId="0" fillId="0" borderId="0" xfId="15" applyNumberFormat="1" applyFont="1" applyFill="1" applyBorder="1" applyAlignment="1">
      <alignment horizontal="left" indent="1"/>
    </xf>
    <xf numFmtId="164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4" fontId="2" fillId="0" borderId="12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164" fontId="2" fillId="0" borderId="18" xfId="15" applyNumberFormat="1" applyFont="1" applyFill="1" applyBorder="1" applyAlignment="1">
      <alignment/>
    </xf>
    <xf numFmtId="43" fontId="2" fillId="0" borderId="0" xfId="15" applyFont="1" applyFill="1" applyAlignment="1">
      <alignment/>
    </xf>
    <xf numFmtId="164" fontId="0" fillId="0" borderId="0" xfId="15" applyNumberFormat="1" applyFont="1" applyFill="1" applyAlignment="1">
      <alignment/>
    </xf>
    <xf numFmtId="164" fontId="2" fillId="0" borderId="3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4" xfId="15" applyNumberFormat="1" applyFont="1" applyFill="1" applyBorder="1" applyAlignment="1">
      <alignment horizontal="center"/>
    </xf>
    <xf numFmtId="164" fontId="2" fillId="0" borderId="4" xfId="15" applyNumberFormat="1" applyFont="1" applyFill="1" applyBorder="1" applyAlignment="1">
      <alignment horizontal="left" indent="2"/>
    </xf>
    <xf numFmtId="164" fontId="2" fillId="0" borderId="4" xfId="15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3" fontId="2" fillId="0" borderId="1" xfId="15" applyFont="1" applyFill="1" applyBorder="1" applyAlignment="1">
      <alignment horizontal="left"/>
    </xf>
    <xf numFmtId="164" fontId="2" fillId="0" borderId="4" xfId="15" applyNumberFormat="1" applyFont="1" applyFill="1" applyBorder="1" applyAlignment="1">
      <alignment/>
    </xf>
    <xf numFmtId="43" fontId="4" fillId="0" borderId="21" xfId="15" applyFont="1" applyFill="1" applyBorder="1" applyAlignment="1">
      <alignment horizontal="left"/>
    </xf>
    <xf numFmtId="43" fontId="4" fillId="0" borderId="22" xfId="15" applyFont="1" applyFill="1" applyBorder="1" applyAlignment="1">
      <alignment horizontal="left"/>
    </xf>
    <xf numFmtId="43" fontId="4" fillId="0" borderId="23" xfId="15" applyFont="1" applyFill="1" applyBorder="1" applyAlignment="1">
      <alignment horizontal="left"/>
    </xf>
    <xf numFmtId="43" fontId="2" fillId="0" borderId="8" xfId="15" applyFont="1" applyFill="1" applyBorder="1" applyAlignment="1">
      <alignment horizontal="left"/>
    </xf>
    <xf numFmtId="43" fontId="2" fillId="0" borderId="17" xfId="15" applyFont="1" applyFill="1" applyBorder="1" applyAlignment="1">
      <alignment horizontal="left"/>
    </xf>
    <xf numFmtId="164" fontId="2" fillId="0" borderId="14" xfId="15" applyNumberFormat="1" applyFont="1" applyFill="1" applyBorder="1" applyAlignment="1">
      <alignment/>
    </xf>
    <xf numFmtId="43" fontId="4" fillId="0" borderId="12" xfId="15" applyFont="1" applyFill="1" applyBorder="1" applyAlignment="1">
      <alignment horizontal="left"/>
    </xf>
    <xf numFmtId="164" fontId="0" fillId="0" borderId="0" xfId="15" applyNumberFormat="1" applyFont="1" applyFill="1" applyBorder="1" applyAlignment="1">
      <alignment/>
    </xf>
    <xf numFmtId="43" fontId="2" fillId="0" borderId="12" xfId="15" applyFont="1" applyFill="1" applyBorder="1" applyAlignment="1">
      <alignment horizontal="left"/>
    </xf>
    <xf numFmtId="164" fontId="2" fillId="0" borderId="0" xfId="15" applyNumberFormat="1" applyFont="1" applyFill="1" applyBorder="1" applyAlignment="1">
      <alignment/>
    </xf>
    <xf numFmtId="43" fontId="11" fillId="0" borderId="8" xfId="15" applyFont="1" applyFill="1" applyBorder="1" applyAlignment="1">
      <alignment horizontal="left"/>
    </xf>
    <xf numFmtId="164" fontId="2" fillId="0" borderId="9" xfId="15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43" fontId="2" fillId="0" borderId="3" xfId="15" applyFont="1" applyFill="1" applyBorder="1" applyAlignment="1">
      <alignment/>
    </xf>
    <xf numFmtId="43" fontId="2" fillId="0" borderId="12" xfId="15" applyFont="1" applyFill="1" applyBorder="1" applyAlignment="1">
      <alignment/>
    </xf>
    <xf numFmtId="43" fontId="4" fillId="0" borderId="5" xfId="15" applyFont="1" applyFill="1" applyBorder="1" applyAlignment="1">
      <alignment horizontal="left"/>
    </xf>
    <xf numFmtId="43" fontId="0" fillId="0" borderId="24" xfId="15" applyFont="1" applyFill="1" applyBorder="1" applyAlignment="1">
      <alignment/>
    </xf>
    <xf numFmtId="43" fontId="4" fillId="0" borderId="6" xfId="15" applyFont="1" applyFill="1" applyBorder="1" applyAlignment="1">
      <alignment horizontal="left"/>
    </xf>
    <xf numFmtId="43" fontId="0" fillId="0" borderId="25" xfId="15" applyFont="1" applyFill="1" applyBorder="1" applyAlignment="1">
      <alignment/>
    </xf>
    <xf numFmtId="43" fontId="4" fillId="0" borderId="7" xfId="15" applyFont="1" applyFill="1" applyBorder="1" applyAlignment="1">
      <alignment horizontal="left"/>
    </xf>
    <xf numFmtId="43" fontId="0" fillId="0" borderId="26" xfId="15" applyFont="1" applyFill="1" applyBorder="1" applyAlignment="1">
      <alignment/>
    </xf>
    <xf numFmtId="43" fontId="4" fillId="0" borderId="0" xfId="15" applyFont="1" applyFill="1" applyBorder="1" applyAlignment="1">
      <alignment horizontal="left"/>
    </xf>
    <xf numFmtId="43" fontId="0" fillId="0" borderId="27" xfId="15" applyFont="1" applyFill="1" applyBorder="1" applyAlignment="1">
      <alignment/>
    </xf>
    <xf numFmtId="43" fontId="5" fillId="0" borderId="28" xfId="15" applyFont="1" applyFill="1" applyBorder="1" applyAlignment="1">
      <alignment horizontal="left"/>
    </xf>
    <xf numFmtId="43" fontId="0" fillId="0" borderId="24" xfId="15" applyFont="1" applyFill="1" applyBorder="1" applyAlignment="1">
      <alignment/>
    </xf>
    <xf numFmtId="43" fontId="4" fillId="0" borderId="29" xfId="15" applyFont="1" applyFill="1" applyBorder="1" applyAlignment="1">
      <alignment horizontal="left"/>
    </xf>
    <xf numFmtId="43" fontId="5" fillId="0" borderId="29" xfId="15" applyFont="1" applyFill="1" applyBorder="1" applyAlignment="1">
      <alignment horizontal="left"/>
    </xf>
    <xf numFmtId="43" fontId="0" fillId="0" borderId="25" xfId="15" applyFont="1" applyFill="1" applyBorder="1" applyAlignment="1">
      <alignment/>
    </xf>
    <xf numFmtId="43" fontId="4" fillId="0" borderId="30" xfId="15" applyFont="1" applyFill="1" applyBorder="1" applyAlignment="1">
      <alignment horizontal="left"/>
    </xf>
    <xf numFmtId="43" fontId="11" fillId="0" borderId="1" xfId="15" applyFont="1" applyFill="1" applyBorder="1" applyAlignment="1">
      <alignment horizontal="left"/>
    </xf>
    <xf numFmtId="0" fontId="0" fillId="0" borderId="31" xfId="0" applyFont="1" applyFill="1" applyBorder="1" applyAlignment="1">
      <alignment/>
    </xf>
    <xf numFmtId="0" fontId="0" fillId="0" borderId="0" xfId="0" applyFont="1" applyFill="1" applyAlignment="1">
      <alignment/>
    </xf>
    <xf numFmtId="164" fontId="2" fillId="0" borderId="0" xfId="15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164" fontId="2" fillId="0" borderId="8" xfId="15" applyNumberFormat="1" applyFont="1" applyFill="1" applyBorder="1" applyAlignment="1">
      <alignment/>
    </xf>
    <xf numFmtId="164" fontId="2" fillId="0" borderId="16" xfId="15" applyNumberFormat="1" applyFont="1" applyFill="1" applyBorder="1" applyAlignment="1">
      <alignment/>
    </xf>
    <xf numFmtId="164" fontId="0" fillId="0" borderId="0" xfId="15" applyNumberFormat="1" applyFont="1" applyFill="1" applyAlignment="1">
      <alignment/>
    </xf>
    <xf numFmtId="164" fontId="2" fillId="0" borderId="10" xfId="15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17" xfId="15" applyNumberFormat="1" applyFont="1" applyFill="1" applyBorder="1" applyAlignment="1">
      <alignment/>
    </xf>
    <xf numFmtId="164" fontId="0" fillId="0" borderId="14" xfId="15" applyNumberFormat="1" applyFont="1" applyFill="1" applyBorder="1" applyAlignment="1">
      <alignment/>
    </xf>
    <xf numFmtId="43" fontId="0" fillId="0" borderId="0" xfId="15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12" xfId="15" applyNumberFormat="1" applyFont="1" applyFill="1" applyBorder="1" applyAlignment="1">
      <alignment/>
    </xf>
    <xf numFmtId="164" fontId="0" fillId="0" borderId="13" xfId="15" applyNumberFormat="1" applyFont="1" applyFill="1" applyBorder="1" applyAlignment="1">
      <alignment/>
    </xf>
    <xf numFmtId="164" fontId="0" fillId="0" borderId="32" xfId="15" applyNumberFormat="1" applyFont="1" applyFill="1" applyBorder="1" applyAlignment="1">
      <alignment/>
    </xf>
    <xf numFmtId="164" fontId="2" fillId="0" borderId="3" xfId="15" applyNumberFormat="1" applyFont="1" applyFill="1" applyBorder="1" applyAlignment="1">
      <alignment/>
    </xf>
    <xf numFmtId="164" fontId="2" fillId="0" borderId="1" xfId="15" applyNumberFormat="1" applyFont="1" applyFill="1" applyBorder="1" applyAlignment="1">
      <alignment/>
    </xf>
    <xf numFmtId="164" fontId="2" fillId="0" borderId="17" xfId="15" applyNumberFormat="1" applyFont="1" applyFill="1" applyBorder="1" applyAlignment="1">
      <alignment/>
    </xf>
    <xf numFmtId="164" fontId="2" fillId="0" borderId="14" xfId="15" applyNumberFormat="1" applyFont="1" applyFill="1" applyBorder="1" applyAlignment="1">
      <alignment/>
    </xf>
    <xf numFmtId="164" fontId="2" fillId="0" borderId="33" xfId="15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2" fillId="0" borderId="12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12" xfId="15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/>
    </xf>
    <xf numFmtId="164" fontId="2" fillId="0" borderId="27" xfId="15" applyNumberFormat="1" applyFont="1" applyFill="1" applyBorder="1" applyAlignment="1">
      <alignment/>
    </xf>
    <xf numFmtId="43" fontId="0" fillId="0" borderId="0" xfId="15" applyNumberFormat="1" applyFont="1" applyFill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164" fontId="0" fillId="0" borderId="31" xfId="15" applyNumberFormat="1" applyFont="1" applyFill="1" applyBorder="1" applyAlignment="1">
      <alignment horizontal="left" indent="2"/>
    </xf>
    <xf numFmtId="164" fontId="0" fillId="0" borderId="31" xfId="15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43" fontId="0" fillId="0" borderId="2" xfId="0" applyNumberFormat="1" applyFont="1" applyFill="1" applyBorder="1" applyAlignment="1">
      <alignment/>
    </xf>
    <xf numFmtId="164" fontId="0" fillId="0" borderId="2" xfId="15" applyNumberFormat="1" applyFont="1" applyFill="1" applyBorder="1" applyAlignment="1">
      <alignment horizontal="left" indent="2"/>
    </xf>
    <xf numFmtId="164" fontId="0" fillId="0" borderId="2" xfId="15" applyNumberFormat="1" applyFont="1" applyFill="1" applyBorder="1" applyAlignment="1">
      <alignment/>
    </xf>
    <xf numFmtId="164" fontId="0" fillId="0" borderId="0" xfId="15" applyNumberFormat="1" applyFont="1" applyFill="1" applyAlignment="1">
      <alignment horizontal="left" indent="2"/>
    </xf>
    <xf numFmtId="43" fontId="0" fillId="0" borderId="31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64" fontId="0" fillId="0" borderId="34" xfId="0" applyNumberFormat="1" applyFont="1" applyFill="1" applyBorder="1" applyAlignment="1">
      <alignment/>
    </xf>
    <xf numFmtId="164" fontId="0" fillId="0" borderId="25" xfId="0" applyNumberFormat="1" applyFont="1" applyFill="1" applyBorder="1" applyAlignment="1">
      <alignment/>
    </xf>
    <xf numFmtId="164" fontId="0" fillId="0" borderId="18" xfId="15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2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164" fontId="2" fillId="0" borderId="14" xfId="15" applyNumberFormat="1" applyFont="1" applyFill="1" applyBorder="1" applyAlignment="1">
      <alignment/>
    </xf>
    <xf numFmtId="164" fontId="2" fillId="0" borderId="1" xfId="15" applyNumberFormat="1" applyFont="1" applyFill="1" applyBorder="1" applyAlignment="1">
      <alignment/>
    </xf>
    <xf numFmtId="164" fontId="2" fillId="0" borderId="0" xfId="15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5" fontId="4" fillId="0" borderId="0" xfId="15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/>
    </xf>
    <xf numFmtId="43" fontId="2" fillId="0" borderId="0" xfId="15" applyFont="1" applyFill="1" applyBorder="1" applyAlignment="1">
      <alignment/>
    </xf>
    <xf numFmtId="164" fontId="0" fillId="0" borderId="12" xfId="15" applyNumberFormat="1" applyFont="1" applyFill="1" applyBorder="1" applyAlignment="1">
      <alignment horizontal="center"/>
    </xf>
    <xf numFmtId="164" fontId="2" fillId="0" borderId="14" xfId="15" applyNumberFormat="1" applyFont="1" applyFill="1" applyBorder="1" applyAlignment="1">
      <alignment/>
    </xf>
    <xf numFmtId="164" fontId="2" fillId="0" borderId="35" xfId="15" applyNumberFormat="1" applyFont="1" applyFill="1" applyBorder="1" applyAlignment="1">
      <alignment/>
    </xf>
    <xf numFmtId="164" fontId="2" fillId="0" borderId="14" xfId="15" applyNumberFormat="1" applyFont="1" applyFill="1" applyBorder="1" applyAlignment="1">
      <alignment horizontal="left" indent="2"/>
    </xf>
    <xf numFmtId="164" fontId="2" fillId="0" borderId="0" xfId="15" applyNumberFormat="1" applyFont="1" applyFill="1" applyBorder="1" applyAlignment="1">
      <alignment horizontal="left" indent="2"/>
    </xf>
    <xf numFmtId="0" fontId="25" fillId="0" borderId="0" xfId="0" applyFont="1" applyFill="1" applyAlignment="1">
      <alignment horizontal="right"/>
    </xf>
    <xf numFmtId="164" fontId="25" fillId="0" borderId="31" xfId="0" applyNumberFormat="1" applyFont="1" applyFill="1" applyBorder="1" applyAlignment="1">
      <alignment horizontal="center"/>
    </xf>
    <xf numFmtId="164" fontId="25" fillId="0" borderId="5" xfId="0" applyNumberFormat="1" applyFont="1" applyFill="1" applyBorder="1" applyAlignment="1">
      <alignment horizontal="center"/>
    </xf>
    <xf numFmtId="164" fontId="2" fillId="0" borderId="19" xfId="15" applyNumberFormat="1" applyFont="1" applyFill="1" applyBorder="1" applyAlignment="1">
      <alignment horizontal="center"/>
    </xf>
    <xf numFmtId="164" fontId="2" fillId="0" borderId="0" xfId="15" applyNumberFormat="1" applyFont="1" applyFill="1" applyAlignment="1">
      <alignment/>
    </xf>
    <xf numFmtId="49" fontId="4" fillId="0" borderId="12" xfId="15" applyNumberFormat="1" applyFont="1" applyFill="1" applyBorder="1" applyAlignment="1">
      <alignment horizontal="left"/>
    </xf>
    <xf numFmtId="164" fontId="0" fillId="0" borderId="32" xfId="0" applyNumberFormat="1" applyFont="1" applyFill="1" applyBorder="1" applyAlignment="1">
      <alignment/>
    </xf>
    <xf numFmtId="164" fontId="0" fillId="0" borderId="35" xfId="15" applyNumberFormat="1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164" fontId="0" fillId="0" borderId="32" xfId="15" applyNumberFormat="1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164" fontId="0" fillId="0" borderId="14" xfId="15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14" xfId="15" applyNumberFormat="1" applyFont="1" applyFill="1" applyBorder="1" applyAlignment="1">
      <alignment horizontal="left" indent="2"/>
    </xf>
    <xf numFmtId="164" fontId="0" fillId="0" borderId="0" xfId="15" applyNumberFormat="1" applyFont="1" applyFill="1" applyBorder="1" applyAlignment="1">
      <alignment horizontal="left" indent="2"/>
    </xf>
    <xf numFmtId="164" fontId="0" fillId="0" borderId="14" xfId="15" applyNumberFormat="1" applyFont="1" applyFill="1" applyBorder="1" applyAlignment="1">
      <alignment/>
    </xf>
    <xf numFmtId="164" fontId="10" fillId="0" borderId="3" xfId="15" applyNumberFormat="1" applyFont="1" applyFill="1" applyBorder="1" applyAlignment="1">
      <alignment horizontal="center"/>
    </xf>
    <xf numFmtId="164" fontId="10" fillId="0" borderId="4" xfId="15" applyNumberFormat="1" applyFont="1" applyFill="1" applyBorder="1" applyAlignment="1">
      <alignment horizontal="center"/>
    </xf>
    <xf numFmtId="164" fontId="10" fillId="0" borderId="15" xfId="15" applyNumberFormat="1" applyFont="1" applyFill="1" applyBorder="1" applyAlignment="1">
      <alignment horizontal="center"/>
    </xf>
    <xf numFmtId="49" fontId="10" fillId="0" borderId="8" xfId="15" applyNumberFormat="1" applyFont="1" applyFill="1" applyBorder="1" applyAlignment="1">
      <alignment horizontal="center"/>
    </xf>
    <xf numFmtId="49" fontId="10" fillId="0" borderId="16" xfId="15" applyNumberFormat="1" applyFont="1" applyFill="1" applyBorder="1" applyAlignment="1">
      <alignment horizontal="center"/>
    </xf>
    <xf numFmtId="49" fontId="10" fillId="0" borderId="36" xfId="15" applyNumberFormat="1" applyFont="1" applyFill="1" applyBorder="1" applyAlignment="1">
      <alignment horizontal="center"/>
    </xf>
    <xf numFmtId="164" fontId="1" fillId="0" borderId="0" xfId="15" applyNumberFormat="1" applyFont="1" applyFill="1" applyBorder="1" applyAlignment="1">
      <alignment horizontal="center"/>
    </xf>
    <xf numFmtId="164" fontId="10" fillId="0" borderId="8" xfId="15" applyNumberFormat="1" applyFont="1" applyFill="1" applyBorder="1" applyAlignment="1">
      <alignment horizontal="center"/>
    </xf>
    <xf numFmtId="164" fontId="10" fillId="0" borderId="16" xfId="15" applyNumberFormat="1" applyFont="1" applyFill="1" applyBorder="1" applyAlignment="1">
      <alignment horizontal="center"/>
    </xf>
    <xf numFmtId="164" fontId="10" fillId="0" borderId="36" xfId="15" applyNumberFormat="1" applyFont="1" applyFill="1" applyBorder="1" applyAlignment="1">
      <alignment horizontal="center"/>
    </xf>
    <xf numFmtId="164" fontId="10" fillId="0" borderId="10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0" fillId="0" borderId="8" xfId="15" applyNumberFormat="1" applyFont="1" applyFill="1" applyBorder="1" applyAlignment="1">
      <alignment horizontal="center"/>
    </xf>
    <xf numFmtId="164" fontId="10" fillId="0" borderId="16" xfId="15" applyNumberFormat="1" applyFont="1" applyFill="1" applyBorder="1" applyAlignment="1">
      <alignment horizontal="center"/>
    </xf>
    <xf numFmtId="164" fontId="10" fillId="0" borderId="36" xfId="15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164" fontId="10" fillId="0" borderId="10" xfId="15" applyNumberFormat="1" applyFont="1" applyFill="1" applyBorder="1" applyAlignment="1">
      <alignment horizontal="center"/>
    </xf>
    <xf numFmtId="164" fontId="0" fillId="0" borderId="1" xfId="15" applyNumberFormat="1" applyFont="1" applyFill="1" applyBorder="1" applyAlignment="1" applyProtection="1">
      <alignment/>
      <protection/>
    </xf>
    <xf numFmtId="164" fontId="0" fillId="0" borderId="33" xfId="15" applyNumberFormat="1" applyFont="1" applyFill="1" applyBorder="1" applyAlignment="1">
      <alignment/>
    </xf>
    <xf numFmtId="164" fontId="0" fillId="0" borderId="32" xfId="15" applyNumberFormat="1" applyFont="1" applyFill="1" applyBorder="1" applyAlignment="1">
      <alignment/>
    </xf>
    <xf numFmtId="164" fontId="0" fillId="0" borderId="37" xfId="15" applyNumberFormat="1" applyFont="1" applyFill="1" applyBorder="1" applyAlignment="1">
      <alignment/>
    </xf>
    <xf numFmtId="164" fontId="2" fillId="0" borderId="17" xfId="15" applyNumberFormat="1" applyFont="1" applyFill="1" applyBorder="1" applyAlignment="1">
      <alignment/>
    </xf>
    <xf numFmtId="164" fontId="2" fillId="0" borderId="33" xfId="15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164" fontId="0" fillId="0" borderId="32" xfId="0" applyNumberFormat="1" applyFont="1" applyFill="1" applyBorder="1" applyAlignment="1">
      <alignment/>
    </xf>
    <xf numFmtId="164" fontId="0" fillId="0" borderId="37" xfId="0" applyNumberFormat="1" applyFont="1" applyFill="1" applyBorder="1" applyAlignment="1">
      <alignment/>
    </xf>
    <xf numFmtId="43" fontId="5" fillId="0" borderId="38" xfId="15" applyFont="1" applyFill="1" applyBorder="1" applyAlignment="1">
      <alignment horizontal="left"/>
    </xf>
    <xf numFmtId="43" fontId="4" fillId="0" borderId="34" xfId="15" applyFont="1" applyFill="1" applyBorder="1" applyAlignment="1">
      <alignment horizontal="left"/>
    </xf>
    <xf numFmtId="43" fontId="5" fillId="0" borderId="34" xfId="15" applyFont="1" applyFill="1" applyBorder="1" applyAlignment="1">
      <alignment horizontal="left"/>
    </xf>
    <xf numFmtId="43" fontId="4" fillId="0" borderId="34" xfId="15" applyFont="1" applyFill="1" applyBorder="1" applyAlignment="1">
      <alignment horizontal="left"/>
    </xf>
    <xf numFmtId="43" fontId="4" fillId="0" borderId="39" xfId="15" applyFont="1" applyFill="1" applyBorder="1" applyAlignment="1">
      <alignment horizontal="left"/>
    </xf>
    <xf numFmtId="43" fontId="2" fillId="0" borderId="40" xfId="15" applyFont="1" applyFill="1" applyBorder="1" applyAlignment="1">
      <alignment/>
    </xf>
    <xf numFmtId="43" fontId="0" fillId="0" borderId="0" xfId="15" applyFont="1" applyFill="1" applyBorder="1" applyAlignment="1">
      <alignment/>
    </xf>
    <xf numFmtId="43" fontId="0" fillId="0" borderId="0" xfId="15" applyFont="1" applyFill="1" applyBorder="1" applyAlignment="1">
      <alignment/>
    </xf>
    <xf numFmtId="43" fontId="0" fillId="0" borderId="17" xfId="15" applyFont="1" applyFill="1" applyBorder="1" applyAlignment="1">
      <alignment/>
    </xf>
    <xf numFmtId="43" fontId="0" fillId="0" borderId="14" xfId="15" applyFont="1" applyFill="1" applyBorder="1" applyAlignment="1">
      <alignment/>
    </xf>
    <xf numFmtId="43" fontId="0" fillId="0" borderId="33" xfId="15" applyFont="1" applyFill="1" applyBorder="1" applyAlignment="1">
      <alignment/>
    </xf>
    <xf numFmtId="43" fontId="0" fillId="0" borderId="12" xfId="15" applyFont="1" applyFill="1" applyBorder="1" applyAlignment="1">
      <alignment/>
    </xf>
    <xf numFmtId="43" fontId="0" fillId="0" borderId="18" xfId="15" applyFont="1" applyFill="1" applyBorder="1" applyAlignment="1">
      <alignment/>
    </xf>
    <xf numFmtId="43" fontId="0" fillId="0" borderId="13" xfId="15" applyFont="1" applyFill="1" applyBorder="1" applyAlignment="1">
      <alignment/>
    </xf>
    <xf numFmtId="43" fontId="0" fillId="0" borderId="32" xfId="15" applyFont="1" applyFill="1" applyBorder="1" applyAlignment="1">
      <alignment/>
    </xf>
    <xf numFmtId="43" fontId="0" fillId="0" borderId="37" xfId="15" applyFont="1" applyFill="1" applyBorder="1" applyAlignment="1">
      <alignment/>
    </xf>
    <xf numFmtId="43" fontId="2" fillId="0" borderId="8" xfId="15" applyFont="1" applyFill="1" applyBorder="1" applyAlignment="1">
      <alignment/>
    </xf>
    <xf numFmtId="43" fontId="2" fillId="0" borderId="16" xfId="15" applyFont="1" applyFill="1" applyBorder="1" applyAlignment="1">
      <alignment/>
    </xf>
    <xf numFmtId="43" fontId="2" fillId="0" borderId="36" xfId="15" applyFont="1" applyFill="1" applyBorder="1" applyAlignment="1">
      <alignment/>
    </xf>
    <xf numFmtId="43" fontId="0" fillId="0" borderId="12" xfId="15" applyFont="1" applyFill="1" applyBorder="1" applyAlignment="1">
      <alignment/>
    </xf>
    <xf numFmtId="43" fontId="0" fillId="0" borderId="18" xfId="15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3" fontId="2" fillId="0" borderId="1" xfId="15" applyFont="1" applyFill="1" applyBorder="1" applyAlignment="1">
      <alignment/>
    </xf>
    <xf numFmtId="164" fontId="0" fillId="0" borderId="37" xfId="0" applyNumberFormat="1" applyFont="1" applyFill="1" applyBorder="1" applyAlignment="1">
      <alignment/>
    </xf>
    <xf numFmtId="164" fontId="2" fillId="0" borderId="23" xfId="15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A bankközi fizetési rendszerekben lebonyolított forgalom érték szerinti megoszlása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245"/>
          <c:w val="0.992"/>
          <c:h val="0.7945"/>
        </c:manualLayout>
      </c:layout>
      <c:barChart>
        <c:barDir val="col"/>
        <c:grouping val="stacked"/>
        <c:varyColors val="0"/>
        <c:ser>
          <c:idx val="0"/>
          <c:order val="0"/>
          <c:tx>
            <c:v>BKR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érték!$B$5:$M$5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érték!$B$6:$M$6</c:f>
              <c:numCache>
                <c:ptCount val="12"/>
                <c:pt idx="0">
                  <c:v>5196135.265</c:v>
                </c:pt>
                <c:pt idx="1">
                  <c:v>4584450.596</c:v>
                </c:pt>
                <c:pt idx="2">
                  <c:v>5283403.949</c:v>
                </c:pt>
                <c:pt idx="3">
                  <c:v>4903764.044</c:v>
                </c:pt>
                <c:pt idx="4">
                  <c:v>5191837.115</c:v>
                </c:pt>
                <c:pt idx="5">
                  <c:v>5678773.479</c:v>
                </c:pt>
                <c:pt idx="6">
                  <c:v>5458720.941</c:v>
                </c:pt>
                <c:pt idx="7">
                  <c:v>5587973.7</c:v>
                </c:pt>
                <c:pt idx="8">
                  <c:v>5279997.92</c:v>
                </c:pt>
                <c:pt idx="9">
                  <c:v>6263273.87</c:v>
                </c:pt>
                <c:pt idx="10">
                  <c:v>5575657.558</c:v>
                </c:pt>
                <c:pt idx="11">
                  <c:v>6903367.863</c:v>
                </c:pt>
              </c:numCache>
            </c:numRef>
          </c:val>
        </c:ser>
        <c:ser>
          <c:idx val="1"/>
          <c:order val="1"/>
          <c:tx>
            <c:v>MNB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érték!$B$5:$M$5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érték!$B$14:$M$14</c:f>
              <c:numCache>
                <c:ptCount val="12"/>
                <c:pt idx="0">
                  <c:v>69487357.48900001</c:v>
                </c:pt>
                <c:pt idx="1">
                  <c:v>64760679.196</c:v>
                </c:pt>
                <c:pt idx="2">
                  <c:v>87642474.612</c:v>
                </c:pt>
                <c:pt idx="3">
                  <c:v>73442915.855</c:v>
                </c:pt>
                <c:pt idx="4">
                  <c:v>79364790.208</c:v>
                </c:pt>
                <c:pt idx="5">
                  <c:v>88543627.223</c:v>
                </c:pt>
                <c:pt idx="6">
                  <c:v>75072621.79100001</c:v>
                </c:pt>
                <c:pt idx="7">
                  <c:v>87783310.45300001</c:v>
                </c:pt>
                <c:pt idx="8">
                  <c:v>70003663.006</c:v>
                </c:pt>
                <c:pt idx="9">
                  <c:v>77620718.247</c:v>
                </c:pt>
                <c:pt idx="10">
                  <c:v>74260035.814</c:v>
                </c:pt>
                <c:pt idx="11">
                  <c:v>70258989.706</c:v>
                </c:pt>
              </c:numCache>
            </c:numRef>
          </c:val>
        </c:ser>
        <c:overlap val="100"/>
        <c:axId val="62859134"/>
        <c:axId val="28861295"/>
      </c:barChart>
      <c:catAx>
        <c:axId val="62859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61295"/>
        <c:crosses val="autoZero"/>
        <c:auto val="1"/>
        <c:lblOffset val="100"/>
        <c:noMultiLvlLbl val="0"/>
      </c:catAx>
      <c:valAx>
        <c:axId val="288612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Millió forint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8591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2375"/>
          <c:y val="0.943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A bankközi fizetési rendszerekben lebonyolított fizetések volumene 2007
- logaritmikus skála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"/>
          <c:w val="1"/>
          <c:h val="0.80825"/>
        </c:manualLayout>
      </c:layout>
      <c:lineChart>
        <c:grouping val="standard"/>
        <c:varyColors val="0"/>
        <c:ser>
          <c:idx val="0"/>
          <c:order val="0"/>
          <c:tx>
            <c:v>BKR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volumen!$B$5:$M$5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volumen!$B$6:$M$6</c:f>
              <c:numCache>
                <c:ptCount val="12"/>
                <c:pt idx="0">
                  <c:v>17018341</c:v>
                </c:pt>
                <c:pt idx="1">
                  <c:v>16263211</c:v>
                </c:pt>
                <c:pt idx="2">
                  <c:v>19013717</c:v>
                </c:pt>
                <c:pt idx="3">
                  <c:v>18006904</c:v>
                </c:pt>
                <c:pt idx="4">
                  <c:v>18461754</c:v>
                </c:pt>
                <c:pt idx="5">
                  <c:v>18466040</c:v>
                </c:pt>
                <c:pt idx="6">
                  <c:v>18399898</c:v>
                </c:pt>
                <c:pt idx="7">
                  <c:v>17349066</c:v>
                </c:pt>
                <c:pt idx="8">
                  <c:v>16887204</c:v>
                </c:pt>
                <c:pt idx="9">
                  <c:v>20223069</c:v>
                </c:pt>
                <c:pt idx="10">
                  <c:v>19414372</c:v>
                </c:pt>
                <c:pt idx="11">
                  <c:v>19871139</c:v>
                </c:pt>
              </c:numCache>
            </c:numRef>
          </c:val>
          <c:smooth val="0"/>
        </c:ser>
        <c:ser>
          <c:idx val="1"/>
          <c:order val="1"/>
          <c:tx>
            <c:v>MNB rendszerek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volumen!$B$5:$M$5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volumen!$B$14:$M$14</c:f>
              <c:numCache>
                <c:ptCount val="12"/>
                <c:pt idx="0">
                  <c:v>89618</c:v>
                </c:pt>
                <c:pt idx="1">
                  <c:v>80670</c:v>
                </c:pt>
                <c:pt idx="2">
                  <c:v>98005</c:v>
                </c:pt>
                <c:pt idx="3">
                  <c:v>80733</c:v>
                </c:pt>
                <c:pt idx="4">
                  <c:v>90604</c:v>
                </c:pt>
                <c:pt idx="5">
                  <c:v>97435</c:v>
                </c:pt>
                <c:pt idx="6">
                  <c:v>91676</c:v>
                </c:pt>
                <c:pt idx="7">
                  <c:v>100531</c:v>
                </c:pt>
                <c:pt idx="8">
                  <c:v>90428</c:v>
                </c:pt>
                <c:pt idx="9">
                  <c:v>96091</c:v>
                </c:pt>
                <c:pt idx="10">
                  <c:v>89512</c:v>
                </c:pt>
                <c:pt idx="11">
                  <c:v>81783</c:v>
                </c:pt>
              </c:numCache>
            </c:numRef>
          </c:val>
          <c:smooth val="0"/>
        </c:ser>
        <c:marker val="1"/>
        <c:axId val="58425064"/>
        <c:axId val="56063529"/>
      </c:lineChart>
      <c:catAx>
        <c:axId val="58425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2005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063529"/>
        <c:crosses val="autoZero"/>
        <c:auto val="1"/>
        <c:lblOffset val="100"/>
        <c:noMultiLvlLbl val="0"/>
      </c:catAx>
      <c:valAx>
        <c:axId val="56063529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darabszám</a:t>
                </a:r>
              </a:p>
            </c:rich>
          </c:tx>
          <c:layout>
            <c:manualLayout>
              <c:xMode val="factor"/>
              <c:yMode val="factor"/>
              <c:x val="0.0255"/>
              <c:y val="0.16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4250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8"/>
          <c:y val="0.9485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MNB rendszerekben lebonyolított fizetési forgalom értéke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19"/>
          <c:w val="0.98875"/>
          <c:h val="0.7735"/>
        </c:manualLayout>
      </c:layout>
      <c:barChart>
        <c:barDir val="col"/>
        <c:grouping val="stacked"/>
        <c:varyColors val="0"/>
        <c:ser>
          <c:idx val="0"/>
          <c:order val="0"/>
          <c:tx>
            <c:v>VIBER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érték!$B$5:$M$5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érték!$B$15:$M$15</c:f>
              <c:numCache>
                <c:ptCount val="12"/>
                <c:pt idx="0">
                  <c:v>68750256.722</c:v>
                </c:pt>
                <c:pt idx="1">
                  <c:v>64371774.805</c:v>
                </c:pt>
                <c:pt idx="2">
                  <c:v>87331250.778</c:v>
                </c:pt>
                <c:pt idx="3">
                  <c:v>72988384.228</c:v>
                </c:pt>
                <c:pt idx="4">
                  <c:v>78937905.761</c:v>
                </c:pt>
                <c:pt idx="5">
                  <c:v>87938786.817</c:v>
                </c:pt>
                <c:pt idx="6">
                  <c:v>74315554.334</c:v>
                </c:pt>
                <c:pt idx="7">
                  <c:v>86859163.898</c:v>
                </c:pt>
                <c:pt idx="8">
                  <c:v>69820782.256</c:v>
                </c:pt>
                <c:pt idx="9">
                  <c:v>77361384.72</c:v>
                </c:pt>
                <c:pt idx="10">
                  <c:v>73299667.632</c:v>
                </c:pt>
                <c:pt idx="11">
                  <c:v>68662040.015</c:v>
                </c:pt>
              </c:numCache>
            </c:numRef>
          </c:val>
        </c:ser>
        <c:ser>
          <c:idx val="1"/>
          <c:order val="1"/>
          <c:tx>
            <c:v>Egyéb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érték!$B$5:$M$5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érték!$B$23:$M$23</c:f>
              <c:numCache>
                <c:ptCount val="12"/>
                <c:pt idx="0">
                  <c:v>737100.767</c:v>
                </c:pt>
                <c:pt idx="1">
                  <c:v>388904.391</c:v>
                </c:pt>
                <c:pt idx="2">
                  <c:v>311223.834</c:v>
                </c:pt>
                <c:pt idx="3">
                  <c:v>454531.627</c:v>
                </c:pt>
                <c:pt idx="4">
                  <c:v>426884.447</c:v>
                </c:pt>
                <c:pt idx="5">
                  <c:v>604840.406</c:v>
                </c:pt>
                <c:pt idx="6">
                  <c:v>757067.457</c:v>
                </c:pt>
                <c:pt idx="7">
                  <c:v>924146.555</c:v>
                </c:pt>
                <c:pt idx="8">
                  <c:v>182880.75</c:v>
                </c:pt>
                <c:pt idx="9">
                  <c:v>259333.527</c:v>
                </c:pt>
                <c:pt idx="10">
                  <c:v>960368.182</c:v>
                </c:pt>
                <c:pt idx="11">
                  <c:v>1596949.691</c:v>
                </c:pt>
              </c:numCache>
            </c:numRef>
          </c:val>
        </c:ser>
        <c:overlap val="100"/>
        <c:axId val="34809714"/>
        <c:axId val="44851971"/>
      </c:barChart>
      <c:catAx>
        <c:axId val="34809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44851971"/>
        <c:crosses val="autoZero"/>
        <c:auto val="1"/>
        <c:lblOffset val="100"/>
        <c:noMultiLvlLbl val="0"/>
      </c:catAx>
      <c:valAx>
        <c:axId val="448519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Millió forint</a:t>
                </a:r>
              </a:p>
            </c:rich>
          </c:tx>
          <c:layout>
            <c:manualLayout>
              <c:xMode val="factor"/>
              <c:yMode val="factor"/>
              <c:x val="0.024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8097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8"/>
          <c:y val="0.943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MNB rendszerekben lebonyolított fizetési forgalom volumene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19"/>
          <c:w val="0.99525"/>
          <c:h val="0.7735"/>
        </c:manualLayout>
      </c:layout>
      <c:barChart>
        <c:barDir val="col"/>
        <c:grouping val="stacked"/>
        <c:varyColors val="0"/>
        <c:ser>
          <c:idx val="0"/>
          <c:order val="0"/>
          <c:tx>
            <c:v>VIBER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volumen!$B$5:$M$5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volumen!$B$15:$M$15</c:f>
              <c:numCache>
                <c:ptCount val="12"/>
                <c:pt idx="0">
                  <c:v>75289</c:v>
                </c:pt>
                <c:pt idx="1">
                  <c:v>65523</c:v>
                </c:pt>
                <c:pt idx="2">
                  <c:v>82560</c:v>
                </c:pt>
                <c:pt idx="3">
                  <c:v>65579</c:v>
                </c:pt>
                <c:pt idx="4">
                  <c:v>74895</c:v>
                </c:pt>
                <c:pt idx="5">
                  <c:v>81366</c:v>
                </c:pt>
                <c:pt idx="6">
                  <c:v>75369</c:v>
                </c:pt>
                <c:pt idx="7">
                  <c:v>84964</c:v>
                </c:pt>
                <c:pt idx="8">
                  <c:v>73943</c:v>
                </c:pt>
                <c:pt idx="9">
                  <c:v>78174</c:v>
                </c:pt>
                <c:pt idx="10">
                  <c:v>72048</c:v>
                </c:pt>
                <c:pt idx="11">
                  <c:v>62677</c:v>
                </c:pt>
              </c:numCache>
            </c:numRef>
          </c:val>
        </c:ser>
        <c:ser>
          <c:idx val="1"/>
          <c:order val="1"/>
          <c:tx>
            <c:v>Egyéb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volumen!$B$5:$M$5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volumen!$B$23:$M$23</c:f>
              <c:numCache>
                <c:ptCount val="12"/>
                <c:pt idx="0">
                  <c:v>14329</c:v>
                </c:pt>
                <c:pt idx="1">
                  <c:v>15147</c:v>
                </c:pt>
                <c:pt idx="2">
                  <c:v>15445</c:v>
                </c:pt>
                <c:pt idx="3">
                  <c:v>15154</c:v>
                </c:pt>
                <c:pt idx="4">
                  <c:v>15709</c:v>
                </c:pt>
                <c:pt idx="5">
                  <c:v>16069</c:v>
                </c:pt>
                <c:pt idx="6">
                  <c:v>16307</c:v>
                </c:pt>
                <c:pt idx="7">
                  <c:v>15567</c:v>
                </c:pt>
                <c:pt idx="8">
                  <c:v>16485</c:v>
                </c:pt>
                <c:pt idx="9">
                  <c:v>17917</c:v>
                </c:pt>
                <c:pt idx="10">
                  <c:v>17464</c:v>
                </c:pt>
                <c:pt idx="11">
                  <c:v>19106</c:v>
                </c:pt>
              </c:numCache>
            </c:numRef>
          </c:val>
        </c:ser>
        <c:overlap val="100"/>
        <c:axId val="1014556"/>
        <c:axId val="9131005"/>
      </c:barChart>
      <c:catAx>
        <c:axId val="1014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31005"/>
        <c:crosses val="autoZero"/>
        <c:auto val="1"/>
        <c:lblOffset val="100"/>
        <c:noMultiLvlLbl val="0"/>
      </c:catAx>
      <c:valAx>
        <c:axId val="91310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darabszám</a:t>
                </a:r>
              </a:p>
            </c:rich>
          </c:tx>
          <c:layout>
            <c:manualLayout>
              <c:xMode val="factor"/>
              <c:yMode val="factor"/>
              <c:x val="0.018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145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135"/>
          <c:y val="0.943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7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7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7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7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91775" cy="5133975"/>
    <xdr:graphicFrame>
      <xdr:nvGraphicFramePr>
        <xdr:cNvPr id="1" name="Chart 1"/>
        <xdr:cNvGraphicFramePr/>
      </xdr:nvGraphicFramePr>
      <xdr:xfrm>
        <a:off x="0" y="0"/>
        <a:ext cx="103917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01325" cy="5133975"/>
    <xdr:graphicFrame>
      <xdr:nvGraphicFramePr>
        <xdr:cNvPr id="1" name="Shape 1025"/>
        <xdr:cNvGraphicFramePr/>
      </xdr:nvGraphicFramePr>
      <xdr:xfrm>
        <a:off x="0" y="0"/>
        <a:ext cx="1060132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91775" cy="5133975"/>
    <xdr:graphicFrame>
      <xdr:nvGraphicFramePr>
        <xdr:cNvPr id="1" name="Shape 1025"/>
        <xdr:cNvGraphicFramePr/>
      </xdr:nvGraphicFramePr>
      <xdr:xfrm>
        <a:off x="0" y="0"/>
        <a:ext cx="103917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01325" cy="5133975"/>
    <xdr:graphicFrame>
      <xdr:nvGraphicFramePr>
        <xdr:cNvPr id="1" name="Shape 1025"/>
        <xdr:cNvGraphicFramePr/>
      </xdr:nvGraphicFramePr>
      <xdr:xfrm>
        <a:off x="0" y="0"/>
        <a:ext cx="1060132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zoomScale="75" zoomScaleNormal="75" workbookViewId="0" topLeftCell="A1">
      <pane xSplit="1" ySplit="5" topLeftCell="I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M27"/>
    </sheetView>
  </sheetViews>
  <sheetFormatPr defaultColWidth="9.140625" defaultRowHeight="12.75"/>
  <cols>
    <col min="1" max="1" width="45.28125" style="72" customWidth="1"/>
    <col min="2" max="2" width="19.00390625" style="72" bestFit="1" customWidth="1"/>
    <col min="3" max="4" width="15.00390625" style="72" customWidth="1"/>
    <col min="5" max="5" width="16.8515625" style="72" bestFit="1" customWidth="1"/>
    <col min="6" max="6" width="15.00390625" style="72" customWidth="1"/>
    <col min="7" max="7" width="15.28125" style="72" bestFit="1" customWidth="1"/>
    <col min="8" max="9" width="16.28125" style="72" bestFit="1" customWidth="1"/>
    <col min="10" max="10" width="20.57421875" style="149" bestFit="1" customWidth="1"/>
    <col min="11" max="11" width="16.28125" style="114" bestFit="1" customWidth="1"/>
    <col min="12" max="12" width="16.140625" style="114" bestFit="1" customWidth="1"/>
    <col min="13" max="13" width="16.8515625" style="72" bestFit="1" customWidth="1"/>
    <col min="14" max="14" width="19.140625" style="72" bestFit="1" customWidth="1"/>
    <col min="15" max="15" width="17.7109375" style="72" bestFit="1" customWidth="1"/>
    <col min="16" max="16" width="15.140625" style="72" bestFit="1" customWidth="1"/>
    <col min="17" max="16384" width="9.140625" style="72" customWidth="1"/>
  </cols>
  <sheetData>
    <row r="1" spans="1:13" s="107" customFormat="1" ht="23.25">
      <c r="A1" s="193" t="s">
        <v>28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4" ht="13.5" thickBot="1">
      <c r="A2" s="171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16"/>
    </row>
    <row r="3" spans="1:14" s="110" customFormat="1" ht="18.75" thickBot="1">
      <c r="A3" s="109"/>
      <c r="B3" s="194" t="s">
        <v>48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6"/>
      <c r="N3" s="162"/>
    </row>
    <row r="4" spans="1:13" s="110" customFormat="1" ht="18.75" thickBot="1">
      <c r="A4" s="111"/>
      <c r="B4" s="190" t="s">
        <v>57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2"/>
    </row>
    <row r="5" spans="1:13" ht="16.5" customHeight="1" thickBot="1">
      <c r="A5" s="65"/>
      <c r="B5" s="66" t="s">
        <v>4</v>
      </c>
      <c r="C5" s="67" t="s">
        <v>5</v>
      </c>
      <c r="D5" s="67" t="s">
        <v>6</v>
      </c>
      <c r="E5" s="67" t="s">
        <v>7</v>
      </c>
      <c r="F5" s="68" t="s">
        <v>8</v>
      </c>
      <c r="G5" s="67" t="s">
        <v>9</v>
      </c>
      <c r="H5" s="67" t="s">
        <v>10</v>
      </c>
      <c r="I5" s="67" t="s">
        <v>25</v>
      </c>
      <c r="J5" s="69" t="s">
        <v>0</v>
      </c>
      <c r="K5" s="68" t="s">
        <v>1</v>
      </c>
      <c r="L5" s="70" t="s">
        <v>2</v>
      </c>
      <c r="M5" s="71" t="s">
        <v>3</v>
      </c>
    </row>
    <row r="6" spans="1:15" ht="16.5" customHeight="1" thickBot="1">
      <c r="A6" s="73" t="s">
        <v>11</v>
      </c>
      <c r="B6" s="112">
        <v>5196135.265</v>
      </c>
      <c r="C6" s="113">
        <v>4584450.596</v>
      </c>
      <c r="D6" s="40">
        <v>5283403.949</v>
      </c>
      <c r="E6" s="54">
        <v>4903764.044</v>
      </c>
      <c r="F6" s="74">
        <v>5191837.115</v>
      </c>
      <c r="G6" s="74">
        <v>5678773.479</v>
      </c>
      <c r="H6" s="159">
        <v>5458720.941</v>
      </c>
      <c r="I6" s="70">
        <v>5587973.7</v>
      </c>
      <c r="J6" s="69">
        <v>5279997.92</v>
      </c>
      <c r="K6" s="70">
        <v>6263273.87</v>
      </c>
      <c r="L6" s="115">
        <v>5575657.558</v>
      </c>
      <c r="M6" s="206">
        <v>6903367.863</v>
      </c>
      <c r="N6" s="116"/>
      <c r="O6" s="116"/>
    </row>
    <row r="7" spans="1:15" s="121" customFormat="1" ht="16.5" customHeight="1">
      <c r="A7" s="75" t="s">
        <v>12</v>
      </c>
      <c r="B7" s="117">
        <v>4664396.789</v>
      </c>
      <c r="C7" s="118">
        <v>4118108.94</v>
      </c>
      <c r="D7" s="178">
        <v>4752267.819</v>
      </c>
      <c r="E7" s="168">
        <v>4407342.625</v>
      </c>
      <c r="F7" s="182">
        <v>4697187.578</v>
      </c>
      <c r="G7" s="182">
        <v>5134882.302</v>
      </c>
      <c r="H7" s="118">
        <v>4981101.367</v>
      </c>
      <c r="I7" s="118">
        <v>5102575.003</v>
      </c>
      <c r="J7" s="184">
        <v>4825991.896</v>
      </c>
      <c r="K7" s="186">
        <v>5618786.987</v>
      </c>
      <c r="L7" s="186">
        <v>4953550.127</v>
      </c>
      <c r="M7" s="207">
        <v>6136674.996</v>
      </c>
      <c r="N7" s="119"/>
      <c r="O7" s="120"/>
    </row>
    <row r="8" spans="1:15" s="121" customFormat="1" ht="16.5" customHeight="1">
      <c r="A8" s="76" t="s">
        <v>13</v>
      </c>
      <c r="B8" s="122">
        <v>19163.77</v>
      </c>
      <c r="C8" s="82">
        <v>12907.825</v>
      </c>
      <c r="D8" s="179">
        <v>12531.728</v>
      </c>
      <c r="E8" s="179">
        <v>17018.936</v>
      </c>
      <c r="F8" s="179">
        <v>18807.369</v>
      </c>
      <c r="G8" s="179">
        <v>20006.837</v>
      </c>
      <c r="H8" s="82">
        <v>21059.615</v>
      </c>
      <c r="I8" s="82">
        <v>22006.622</v>
      </c>
      <c r="J8" s="185">
        <v>20063.706</v>
      </c>
      <c r="K8" s="181">
        <v>59119.208</v>
      </c>
      <c r="L8" s="181">
        <v>109683.179</v>
      </c>
      <c r="M8" s="154">
        <v>68983.053</v>
      </c>
      <c r="O8" s="120"/>
    </row>
    <row r="9" spans="1:15" s="121" customFormat="1" ht="16.5" customHeight="1">
      <c r="A9" s="76" t="s">
        <v>14</v>
      </c>
      <c r="B9" s="122">
        <v>421065.141</v>
      </c>
      <c r="C9" s="82">
        <v>386461.511</v>
      </c>
      <c r="D9" s="179">
        <v>442635.397</v>
      </c>
      <c r="E9" s="179">
        <v>397235.022</v>
      </c>
      <c r="F9" s="179">
        <v>393433.923</v>
      </c>
      <c r="G9" s="179">
        <v>435303.398</v>
      </c>
      <c r="H9" s="82">
        <v>380283.756</v>
      </c>
      <c r="I9" s="82">
        <v>394256.738</v>
      </c>
      <c r="J9" s="185">
        <v>362737.014</v>
      </c>
      <c r="K9" s="181">
        <v>503097.449</v>
      </c>
      <c r="L9" s="181">
        <v>441492.862</v>
      </c>
      <c r="M9" s="154">
        <v>629024.218</v>
      </c>
      <c r="O9" s="120"/>
    </row>
    <row r="10" spans="1:15" s="121" customFormat="1" ht="16.5" customHeight="1">
      <c r="A10" s="76" t="s">
        <v>15</v>
      </c>
      <c r="B10" s="122">
        <v>21032.967</v>
      </c>
      <c r="C10" s="82">
        <v>18833.69</v>
      </c>
      <c r="D10" s="179">
        <v>20142.309</v>
      </c>
      <c r="E10" s="179">
        <v>20491.494</v>
      </c>
      <c r="F10" s="179">
        <v>19272.166</v>
      </c>
      <c r="G10" s="179">
        <v>18489.295</v>
      </c>
      <c r="H10" s="82">
        <v>21610.374</v>
      </c>
      <c r="I10" s="82">
        <v>18679.259</v>
      </c>
      <c r="J10" s="185">
        <v>18559.356</v>
      </c>
      <c r="K10" s="181">
        <v>22028.031</v>
      </c>
      <c r="L10" s="181">
        <v>20111.877</v>
      </c>
      <c r="M10" s="154">
        <v>20686.137</v>
      </c>
      <c r="O10" s="120"/>
    </row>
    <row r="11" spans="1:15" s="121" customFormat="1" ht="16.5" customHeight="1">
      <c r="A11" s="76" t="s">
        <v>16</v>
      </c>
      <c r="B11" s="122">
        <f aca="true" t="shared" si="0" ref="B11:M11">B6-B7-B8-B9-B10-B12-B13</f>
        <v>33241.381999999765</v>
      </c>
      <c r="C11" s="82">
        <f t="shared" si="0"/>
        <v>27666.631999999943</v>
      </c>
      <c r="D11" s="181">
        <f t="shared" si="0"/>
        <v>27442.047999999886</v>
      </c>
      <c r="E11" s="181">
        <f t="shared" si="0"/>
        <v>31545.43199999978</v>
      </c>
      <c r="F11" s="181">
        <f t="shared" si="0"/>
        <v>34575.074000000466</v>
      </c>
      <c r="G11" s="181">
        <f t="shared" si="0"/>
        <v>34252.86900000015</v>
      </c>
      <c r="H11" s="181">
        <f t="shared" si="0"/>
        <v>32915.22100000004</v>
      </c>
      <c r="I11" s="181">
        <f t="shared" si="0"/>
        <v>29834.03900000064</v>
      </c>
      <c r="J11" s="181">
        <f t="shared" si="0"/>
        <v>28242.160000000174</v>
      </c>
      <c r="K11" s="181">
        <f t="shared" si="0"/>
        <v>33099.68500000037</v>
      </c>
      <c r="L11" s="181">
        <f t="shared" si="0"/>
        <v>37563.767999999836</v>
      </c>
      <c r="M11" s="154">
        <f t="shared" si="0"/>
        <v>25622.968999999666</v>
      </c>
      <c r="O11" s="120"/>
    </row>
    <row r="12" spans="1:15" s="121" customFormat="1" ht="16.5" customHeight="1">
      <c r="A12" s="76" t="s">
        <v>17</v>
      </c>
      <c r="B12" s="122">
        <v>21571.805</v>
      </c>
      <c r="C12" s="82">
        <v>3140.472</v>
      </c>
      <c r="D12" s="179">
        <v>3398.228</v>
      </c>
      <c r="E12" s="179">
        <v>2369.451</v>
      </c>
      <c r="F12" s="179">
        <v>2587.257</v>
      </c>
      <c r="G12" s="179">
        <v>3919.361</v>
      </c>
      <c r="H12" s="82">
        <v>2718.326</v>
      </c>
      <c r="I12" s="82">
        <v>2928.601</v>
      </c>
      <c r="J12" s="185">
        <v>7017.103</v>
      </c>
      <c r="K12" s="181">
        <v>2743.923</v>
      </c>
      <c r="L12" s="181">
        <v>2861.542</v>
      </c>
      <c r="M12" s="154">
        <v>3667.25</v>
      </c>
      <c r="N12" s="120"/>
      <c r="O12" s="120"/>
    </row>
    <row r="13" spans="1:15" s="121" customFormat="1" ht="16.5" customHeight="1" thickBot="1">
      <c r="A13" s="77" t="s">
        <v>51</v>
      </c>
      <c r="B13" s="123">
        <v>15663.411</v>
      </c>
      <c r="C13" s="124">
        <v>17331.526</v>
      </c>
      <c r="D13" s="180">
        <v>24986.42</v>
      </c>
      <c r="E13" s="180">
        <v>27761.084</v>
      </c>
      <c r="F13" s="180">
        <v>25973.748</v>
      </c>
      <c r="G13" s="180">
        <v>31919.417</v>
      </c>
      <c r="H13" s="124">
        <v>19032.282</v>
      </c>
      <c r="I13" s="124">
        <v>17693.438</v>
      </c>
      <c r="J13" s="185">
        <v>17386.685</v>
      </c>
      <c r="K13" s="208">
        <v>24398.587</v>
      </c>
      <c r="L13" s="208">
        <v>10394.203</v>
      </c>
      <c r="M13" s="209">
        <v>18709.24</v>
      </c>
      <c r="O13" s="120"/>
    </row>
    <row r="14" spans="1:15" ht="16.5" customHeight="1" thickBot="1">
      <c r="A14" s="78" t="s">
        <v>18</v>
      </c>
      <c r="B14" s="125">
        <f aca="true" t="shared" si="1" ref="B14:M14">B15+B23</f>
        <v>69487357.48900001</v>
      </c>
      <c r="C14" s="125">
        <f t="shared" si="1"/>
        <v>64760679.196</v>
      </c>
      <c r="D14" s="125">
        <f t="shared" si="1"/>
        <v>87642474.612</v>
      </c>
      <c r="E14" s="125">
        <f t="shared" si="1"/>
        <v>73442915.855</v>
      </c>
      <c r="F14" s="125">
        <f t="shared" si="1"/>
        <v>79364790.208</v>
      </c>
      <c r="G14" s="125">
        <f t="shared" si="1"/>
        <v>88543627.223</v>
      </c>
      <c r="H14" s="112">
        <f t="shared" si="1"/>
        <v>75072621.79100001</v>
      </c>
      <c r="I14" s="112">
        <f t="shared" si="1"/>
        <v>87783310.45300001</v>
      </c>
      <c r="J14" s="125">
        <f t="shared" si="1"/>
        <v>70003663.006</v>
      </c>
      <c r="K14" s="125">
        <f t="shared" si="1"/>
        <v>77620718.247</v>
      </c>
      <c r="L14" s="125">
        <f t="shared" si="1"/>
        <v>74260035.814</v>
      </c>
      <c r="M14" s="126">
        <f t="shared" si="1"/>
        <v>70258989.706</v>
      </c>
      <c r="N14" s="130"/>
      <c r="O14" s="156"/>
    </row>
    <row r="15" spans="1:15" s="131" customFormat="1" ht="16.5" customHeight="1">
      <c r="A15" s="79" t="s">
        <v>27</v>
      </c>
      <c r="B15" s="127">
        <v>68750256.722</v>
      </c>
      <c r="C15" s="128">
        <v>64371774.805</v>
      </c>
      <c r="D15" s="80">
        <v>87331250.778</v>
      </c>
      <c r="E15" s="128">
        <v>72988384.228</v>
      </c>
      <c r="F15" s="80">
        <v>78937905.761</v>
      </c>
      <c r="G15" s="80">
        <v>87938786.817</v>
      </c>
      <c r="H15" s="128">
        <v>74315554.334</v>
      </c>
      <c r="I15" s="134">
        <v>86859163.898</v>
      </c>
      <c r="J15" s="169">
        <v>69820782.256</v>
      </c>
      <c r="K15" s="128">
        <v>77361384.72</v>
      </c>
      <c r="L15" s="128">
        <v>73299667.632</v>
      </c>
      <c r="M15" s="129">
        <v>68662040.015</v>
      </c>
      <c r="N15" s="116"/>
      <c r="O15" s="130"/>
    </row>
    <row r="16" spans="1:15" ht="16.5" customHeight="1">
      <c r="A16" s="81" t="s">
        <v>40</v>
      </c>
      <c r="B16" s="122">
        <v>54936891.82</v>
      </c>
      <c r="C16" s="82">
        <v>50448717.107</v>
      </c>
      <c r="D16" s="179">
        <v>69939992.637</v>
      </c>
      <c r="E16" s="50">
        <v>56902519.003</v>
      </c>
      <c r="F16" s="84">
        <v>61345487.915</v>
      </c>
      <c r="G16" s="179">
        <v>71070020.858</v>
      </c>
      <c r="H16" s="134">
        <v>57448433.187</v>
      </c>
      <c r="I16" s="134">
        <v>67992968.591</v>
      </c>
      <c r="J16" s="185">
        <v>55101659.229</v>
      </c>
      <c r="K16" s="181">
        <v>59489740.68</v>
      </c>
      <c r="L16" s="181">
        <v>57774496.993</v>
      </c>
      <c r="M16" s="154">
        <v>53553921.66</v>
      </c>
      <c r="N16" s="130"/>
      <c r="O16" s="97"/>
    </row>
    <row r="17" spans="1:15" ht="16.5" customHeight="1">
      <c r="A17" s="81" t="s">
        <v>36</v>
      </c>
      <c r="B17" s="122">
        <v>9940034.304</v>
      </c>
      <c r="C17" s="82">
        <v>9315913.369</v>
      </c>
      <c r="D17" s="179">
        <v>12343636.054</v>
      </c>
      <c r="E17" s="50">
        <v>11098460.76</v>
      </c>
      <c r="F17" s="50">
        <v>12206252.904</v>
      </c>
      <c r="G17" s="179">
        <v>12111467.549</v>
      </c>
      <c r="H17" s="134">
        <v>12064980.702</v>
      </c>
      <c r="I17" s="134">
        <v>13437613.601</v>
      </c>
      <c r="J17" s="185">
        <v>10504730.212</v>
      </c>
      <c r="K17" s="181">
        <v>9685531.648</v>
      </c>
      <c r="L17" s="181">
        <v>8640658.478</v>
      </c>
      <c r="M17" s="154">
        <v>8475260.852</v>
      </c>
      <c r="N17" s="130"/>
      <c r="O17" s="97"/>
    </row>
    <row r="18" spans="1:15" ht="16.5" customHeight="1">
      <c r="A18" s="81" t="s">
        <v>37</v>
      </c>
      <c r="B18" s="122">
        <v>2637874.314</v>
      </c>
      <c r="C18" s="82">
        <v>2272892.839</v>
      </c>
      <c r="D18" s="179">
        <v>2614042.005</v>
      </c>
      <c r="E18" s="50">
        <v>2274381.391</v>
      </c>
      <c r="F18" s="84">
        <v>2300684.451</v>
      </c>
      <c r="G18" s="179">
        <v>2215257.452</v>
      </c>
      <c r="H18" s="134">
        <v>2073926.248</v>
      </c>
      <c r="I18" s="134">
        <v>2060654.004</v>
      </c>
      <c r="J18" s="185">
        <v>1975288.996</v>
      </c>
      <c r="K18" s="181">
        <v>2788232.204</v>
      </c>
      <c r="L18" s="181">
        <v>2774801.647</v>
      </c>
      <c r="M18" s="154">
        <v>2561537.917</v>
      </c>
      <c r="N18" s="116"/>
      <c r="O18" s="97"/>
    </row>
    <row r="19" spans="1:15" ht="16.5" customHeight="1">
      <c r="A19" s="81" t="s">
        <v>61</v>
      </c>
      <c r="B19" s="122">
        <v>35.179</v>
      </c>
      <c r="C19" s="82">
        <v>0.9</v>
      </c>
      <c r="D19" s="179">
        <v>1.256</v>
      </c>
      <c r="E19" s="50">
        <v>0.619</v>
      </c>
      <c r="F19" s="84">
        <v>0.793</v>
      </c>
      <c r="G19" s="179">
        <v>0.824</v>
      </c>
      <c r="H19" s="134">
        <v>0.912</v>
      </c>
      <c r="I19" s="134">
        <v>2.744</v>
      </c>
      <c r="J19" s="170">
        <v>0.931</v>
      </c>
      <c r="K19" s="181">
        <v>141.465172</v>
      </c>
      <c r="L19" s="181">
        <v>0.882</v>
      </c>
      <c r="M19" s="154">
        <v>4092.412</v>
      </c>
      <c r="N19" s="130"/>
      <c r="O19" s="97"/>
    </row>
    <row r="20" spans="1:15" ht="16.5" customHeight="1">
      <c r="A20" s="81" t="s">
        <v>53</v>
      </c>
      <c r="B20" s="122">
        <v>74384</v>
      </c>
      <c r="C20" s="82">
        <v>12313</v>
      </c>
      <c r="D20" s="179">
        <v>12912</v>
      </c>
      <c r="E20" s="50">
        <v>78376</v>
      </c>
      <c r="F20" s="84">
        <v>244417</v>
      </c>
      <c r="G20" s="179">
        <v>65766</v>
      </c>
      <c r="H20" s="134">
        <v>564943</v>
      </c>
      <c r="I20" s="134">
        <v>565701</v>
      </c>
      <c r="J20" s="170">
        <v>131696</v>
      </c>
      <c r="K20" s="181">
        <v>8241</v>
      </c>
      <c r="L20" s="181">
        <v>271177</v>
      </c>
      <c r="M20" s="154">
        <v>628369</v>
      </c>
      <c r="N20" s="130"/>
      <c r="O20" s="163"/>
    </row>
    <row r="21" spans="1:15" ht="16.5" customHeight="1">
      <c r="A21" s="176" t="s">
        <v>58</v>
      </c>
      <c r="B21" s="122">
        <v>888811.35</v>
      </c>
      <c r="C21" s="82">
        <v>2088394.02</v>
      </c>
      <c r="D21" s="179">
        <v>2080259.29</v>
      </c>
      <c r="E21" s="50">
        <v>2331649.23</v>
      </c>
      <c r="F21" s="84">
        <v>2607004.31</v>
      </c>
      <c r="G21" s="183">
        <v>2192514.51</v>
      </c>
      <c r="H21" s="134">
        <v>1878383.94</v>
      </c>
      <c r="I21" s="134">
        <v>2500385.86</v>
      </c>
      <c r="J21" s="170">
        <v>1856711.94</v>
      </c>
      <c r="K21" s="181">
        <v>5065464.759</v>
      </c>
      <c r="L21" s="181">
        <v>3532502.869</v>
      </c>
      <c r="M21" s="154">
        <v>3009144.966</v>
      </c>
      <c r="N21" s="130"/>
      <c r="O21" s="163"/>
    </row>
    <row r="22" spans="1:15" s="132" customFormat="1" ht="16.5" customHeight="1">
      <c r="A22" s="81" t="s">
        <v>38</v>
      </c>
      <c r="B22" s="122">
        <f aca="true" t="shared" si="2" ref="B22:K22">B15-B16-B17-B18-B19-B20-B21</f>
        <v>272225.75500000326</v>
      </c>
      <c r="C22" s="82">
        <f t="shared" si="2"/>
        <v>233543.56999999797</v>
      </c>
      <c r="D22" s="181">
        <f t="shared" si="2"/>
        <v>340407.5360000031</v>
      </c>
      <c r="E22" s="181">
        <f t="shared" si="2"/>
        <v>302997.22500000196</v>
      </c>
      <c r="F22" s="181">
        <f t="shared" si="2"/>
        <v>234058.38800000912</v>
      </c>
      <c r="G22" s="181">
        <f t="shared" si="2"/>
        <v>283759.6240000059</v>
      </c>
      <c r="H22" s="181">
        <f t="shared" si="2"/>
        <v>284886.3450000081</v>
      </c>
      <c r="I22" s="181">
        <f t="shared" si="2"/>
        <v>301838.097999997</v>
      </c>
      <c r="J22" s="181">
        <f t="shared" si="2"/>
        <v>250694.94799999567</v>
      </c>
      <c r="K22" s="181">
        <f t="shared" si="2"/>
        <v>324032.9638279993</v>
      </c>
      <c r="L22" s="181">
        <f>L15-L16-L17-L18-L19-L20-L21</f>
        <v>306029.7629999984</v>
      </c>
      <c r="M22" s="154">
        <f>M15-M16-M17-M18-M19-M20-M21</f>
        <v>429713.2080000043</v>
      </c>
      <c r="N22" s="130"/>
      <c r="O22" s="97"/>
    </row>
    <row r="23" spans="1:16" s="132" customFormat="1" ht="16.5" customHeight="1">
      <c r="A23" s="83" t="s">
        <v>26</v>
      </c>
      <c r="B23" s="133">
        <v>737100.767</v>
      </c>
      <c r="C23" s="134">
        <v>388904.391</v>
      </c>
      <c r="D23" s="84">
        <v>311223.834</v>
      </c>
      <c r="E23" s="134">
        <v>454531.627</v>
      </c>
      <c r="F23" s="134">
        <v>426884.447</v>
      </c>
      <c r="G23" s="84">
        <v>604840.406</v>
      </c>
      <c r="H23" s="134">
        <v>757067.457</v>
      </c>
      <c r="I23" s="134">
        <v>924146.555</v>
      </c>
      <c r="J23" s="170">
        <v>182880.75</v>
      </c>
      <c r="K23" s="181">
        <v>259333.527</v>
      </c>
      <c r="L23" s="181">
        <v>960368.182</v>
      </c>
      <c r="M23" s="154">
        <v>1596949.691</v>
      </c>
      <c r="N23" s="116"/>
      <c r="O23" s="164"/>
      <c r="P23" s="135"/>
    </row>
    <row r="24" spans="1:16" s="132" customFormat="1" ht="16.5" customHeight="1">
      <c r="A24" s="81" t="s">
        <v>40</v>
      </c>
      <c r="B24" s="136">
        <v>86227.27</v>
      </c>
      <c r="C24" s="82">
        <v>92981.697</v>
      </c>
      <c r="D24" s="179">
        <v>70158.927</v>
      </c>
      <c r="E24" s="181">
        <v>16936.782</v>
      </c>
      <c r="F24" s="179">
        <v>15202.212</v>
      </c>
      <c r="G24" s="179">
        <v>19734.93</v>
      </c>
      <c r="H24" s="134">
        <v>18329.387</v>
      </c>
      <c r="I24" s="134">
        <v>20594.834</v>
      </c>
      <c r="J24" s="170">
        <v>17240.493</v>
      </c>
      <c r="K24" s="181">
        <v>38305.796</v>
      </c>
      <c r="L24" s="181">
        <v>17081.538</v>
      </c>
      <c r="M24" s="154">
        <v>18352.747</v>
      </c>
      <c r="N24" s="161"/>
      <c r="O24" s="165"/>
      <c r="P24" s="135"/>
    </row>
    <row r="25" spans="1:16" s="132" customFormat="1" ht="16.5" customHeight="1">
      <c r="A25" s="81" t="s">
        <v>37</v>
      </c>
      <c r="B25" s="136">
        <v>15880.041</v>
      </c>
      <c r="C25" s="82">
        <v>6493.132</v>
      </c>
      <c r="D25" s="179">
        <v>9575.894</v>
      </c>
      <c r="E25" s="181">
        <v>6428.292</v>
      </c>
      <c r="F25" s="179">
        <v>7151.167</v>
      </c>
      <c r="G25" s="179">
        <v>12713.079</v>
      </c>
      <c r="H25" s="134">
        <v>7440.761</v>
      </c>
      <c r="I25" s="134">
        <v>8628.066</v>
      </c>
      <c r="J25" s="170">
        <v>9710.982</v>
      </c>
      <c r="K25" s="181">
        <v>9047.714</v>
      </c>
      <c r="L25" s="181">
        <v>12062.252</v>
      </c>
      <c r="M25" s="154">
        <v>16044.632</v>
      </c>
      <c r="N25" s="130"/>
      <c r="O25" s="164"/>
      <c r="P25" s="135"/>
    </row>
    <row r="26" spans="1:16" s="132" customFormat="1" ht="16.5" customHeight="1" thickBot="1">
      <c r="A26" s="81" t="s">
        <v>39</v>
      </c>
      <c r="B26" s="137">
        <f aca="true" t="shared" si="3" ref="B26:J26">B23-B24-B25</f>
        <v>634993.456</v>
      </c>
      <c r="C26" s="177">
        <f t="shared" si="3"/>
        <v>289429.56200000003</v>
      </c>
      <c r="D26" s="177">
        <f t="shared" si="3"/>
        <v>231489.01299999998</v>
      </c>
      <c r="E26" s="177">
        <f t="shared" si="3"/>
        <v>431166.55299999996</v>
      </c>
      <c r="F26" s="177">
        <f t="shared" si="3"/>
        <v>404531.06799999997</v>
      </c>
      <c r="G26" s="177">
        <f t="shared" si="3"/>
        <v>572392.3969999999</v>
      </c>
      <c r="H26" s="177">
        <f t="shared" si="3"/>
        <v>731297.309</v>
      </c>
      <c r="I26" s="177">
        <f t="shared" si="3"/>
        <v>894923.655</v>
      </c>
      <c r="J26" s="177">
        <f t="shared" si="3"/>
        <v>155929.27500000002</v>
      </c>
      <c r="K26" s="177">
        <f>K23-K24-K25</f>
        <v>211980.017</v>
      </c>
      <c r="L26" s="177">
        <f>L23-L24-L25</f>
        <v>931224.3920000001</v>
      </c>
      <c r="M26" s="239">
        <f>M23-M24-M25</f>
        <v>1562552.3120000002</v>
      </c>
      <c r="N26" s="130"/>
      <c r="O26" s="164"/>
      <c r="P26" s="135"/>
    </row>
    <row r="27" spans="1:16" s="132" customFormat="1" ht="16.5" customHeight="1" thickBot="1">
      <c r="A27" s="85" t="s">
        <v>50</v>
      </c>
      <c r="B27" s="138">
        <f aca="true" t="shared" si="4" ref="B27:M27">B6+B14</f>
        <v>74683492.75400001</v>
      </c>
      <c r="C27" s="138">
        <f t="shared" si="4"/>
        <v>69345129.792</v>
      </c>
      <c r="D27" s="138">
        <f t="shared" si="4"/>
        <v>92925878.561</v>
      </c>
      <c r="E27" s="138">
        <f t="shared" si="4"/>
        <v>78346679.899</v>
      </c>
      <c r="F27" s="138">
        <f t="shared" si="4"/>
        <v>84556627.323</v>
      </c>
      <c r="G27" s="138">
        <f t="shared" si="4"/>
        <v>94222400.702</v>
      </c>
      <c r="H27" s="138">
        <f t="shared" si="4"/>
        <v>80531342.73200001</v>
      </c>
      <c r="I27" s="138">
        <f t="shared" si="4"/>
        <v>93371284.15300001</v>
      </c>
      <c r="J27" s="138">
        <f t="shared" si="4"/>
        <v>75283660.926</v>
      </c>
      <c r="K27" s="138">
        <f t="shared" si="4"/>
        <v>83883992.117</v>
      </c>
      <c r="L27" s="138">
        <f t="shared" si="4"/>
        <v>79835693.372</v>
      </c>
      <c r="M27" s="240">
        <f t="shared" si="4"/>
        <v>77162357.569</v>
      </c>
      <c r="N27" s="116"/>
      <c r="O27" s="130"/>
      <c r="P27" s="135"/>
    </row>
    <row r="28" spans="1:14" ht="16.5" customHeight="1">
      <c r="A28" s="172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139"/>
    </row>
    <row r="29" spans="1:14" ht="16.5" customHeight="1" thickBot="1">
      <c r="A29" s="173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39"/>
    </row>
    <row r="30" spans="1:13" s="110" customFormat="1" ht="16.5" customHeight="1" thickBot="1">
      <c r="A30" s="87"/>
      <c r="B30" s="197" t="s">
        <v>29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6"/>
    </row>
    <row r="31" spans="1:13" s="110" customFormat="1" ht="16.5" customHeight="1" thickBot="1">
      <c r="A31" s="87"/>
      <c r="B31" s="187" t="s">
        <v>57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9"/>
    </row>
    <row r="32" spans="1:13" ht="16.5" customHeight="1" thickBot="1">
      <c r="A32" s="88"/>
      <c r="B32" s="66" t="s">
        <v>4</v>
      </c>
      <c r="C32" s="67" t="s">
        <v>5</v>
      </c>
      <c r="D32" s="67" t="s">
        <v>6</v>
      </c>
      <c r="E32" s="67" t="s">
        <v>7</v>
      </c>
      <c r="F32" s="68" t="s">
        <v>8</v>
      </c>
      <c r="G32" s="67" t="s">
        <v>9</v>
      </c>
      <c r="H32" s="67" t="s">
        <v>10</v>
      </c>
      <c r="I32" s="67" t="s">
        <v>25</v>
      </c>
      <c r="J32" s="69" t="s">
        <v>0</v>
      </c>
      <c r="K32" s="68" t="s">
        <v>1</v>
      </c>
      <c r="L32" s="70" t="s">
        <v>2</v>
      </c>
      <c r="M32" s="140" t="s">
        <v>3</v>
      </c>
    </row>
    <row r="33" spans="1:14" ht="16.5" customHeight="1" thickBot="1">
      <c r="A33" s="73" t="s">
        <v>11</v>
      </c>
      <c r="B33" s="89">
        <f aca="true" t="shared" si="5" ref="B33:G33">B6/B27*100</f>
        <v>6.957541852140676</v>
      </c>
      <c r="C33" s="89">
        <f t="shared" si="5"/>
        <v>6.611063545127123</v>
      </c>
      <c r="D33" s="89">
        <f t="shared" si="5"/>
        <v>5.6856109738384415</v>
      </c>
      <c r="E33" s="89">
        <f t="shared" si="5"/>
        <v>6.259057882633505</v>
      </c>
      <c r="F33" s="89">
        <f t="shared" si="5"/>
        <v>6.140071191779647</v>
      </c>
      <c r="G33" s="89">
        <f t="shared" si="5"/>
        <v>6.026988738018283</v>
      </c>
      <c r="H33" s="89">
        <f>H6/H27*100</f>
        <v>6.778380635184562</v>
      </c>
      <c r="I33" s="89">
        <f>I6/I27*100</f>
        <v>5.984681211884627</v>
      </c>
      <c r="J33" s="89">
        <f>J6/J27*100</f>
        <v>7.013471256651519</v>
      </c>
      <c r="K33" s="89">
        <f>K6/K27*100</f>
        <v>7.466590122778241</v>
      </c>
      <c r="L33" s="89">
        <f>L6/L27*100</f>
        <v>6.9839157430747605</v>
      </c>
      <c r="M33" s="89">
        <f>M6/M27*100</f>
        <v>8.946548654668671</v>
      </c>
      <c r="N33" s="90"/>
    </row>
    <row r="34" spans="1:13" s="121" customFormat="1" ht="16.5" customHeight="1">
      <c r="A34" s="91" t="s">
        <v>30</v>
      </c>
      <c r="B34" s="92">
        <f aca="true" t="shared" si="6" ref="B34:D35">B7/B6*100</f>
        <v>89.76665446756803</v>
      </c>
      <c r="C34" s="92">
        <f t="shared" si="6"/>
        <v>89.82775261212565</v>
      </c>
      <c r="D34" s="92">
        <f t="shared" si="6"/>
        <v>89.94708458548718</v>
      </c>
      <c r="E34" s="92">
        <f aca="true" t="shared" si="7" ref="E34:G35">E7/E6*100</f>
        <v>89.87672704996082</v>
      </c>
      <c r="F34" s="92">
        <f t="shared" si="7"/>
        <v>90.4725528547326</v>
      </c>
      <c r="G34" s="92">
        <f t="shared" si="7"/>
        <v>90.42238294921783</v>
      </c>
      <c r="H34" s="92">
        <f>H7/H6*100</f>
        <v>91.25033905996844</v>
      </c>
      <c r="I34" s="92">
        <f>I7/I6*100</f>
        <v>91.31351142543852</v>
      </c>
      <c r="J34" s="92">
        <f>J7/J6*100</f>
        <v>91.40139767327786</v>
      </c>
      <c r="K34" s="92">
        <f>K7/K6*100</f>
        <v>89.71006383599189</v>
      </c>
      <c r="L34" s="92">
        <f>L7/L6*100</f>
        <v>88.84243832178332</v>
      </c>
      <c r="M34" s="92">
        <f>M7/M6*100</f>
        <v>88.89393000321995</v>
      </c>
    </row>
    <row r="35" spans="1:13" s="121" customFormat="1" ht="16.5" customHeight="1">
      <c r="A35" s="93" t="s">
        <v>31</v>
      </c>
      <c r="B35" s="94">
        <f t="shared" si="6"/>
        <v>0.4108520536930676</v>
      </c>
      <c r="C35" s="94">
        <f t="shared" si="6"/>
        <v>0.31344059101068855</v>
      </c>
      <c r="D35" s="94">
        <f t="shared" si="6"/>
        <v>0.26369995289190157</v>
      </c>
      <c r="E35" s="94">
        <f t="shared" si="7"/>
        <v>0.38614960188170083</v>
      </c>
      <c r="F35" s="94">
        <f t="shared" si="7"/>
        <v>0.4003963794864655</v>
      </c>
      <c r="G35" s="94">
        <f t="shared" si="7"/>
        <v>0.38962600938696257</v>
      </c>
      <c r="H35" s="94">
        <f>H8/H7*100</f>
        <v>0.42279033186356757</v>
      </c>
      <c r="I35" s="94">
        <f>I8/I7*100</f>
        <v>0.43128463544507356</v>
      </c>
      <c r="J35" s="94">
        <f>J8/J7*100</f>
        <v>0.4157426376250177</v>
      </c>
      <c r="K35" s="94">
        <f>K8/K7*100</f>
        <v>1.0521703018246134</v>
      </c>
      <c r="L35" s="94">
        <f>L8/L7*100</f>
        <v>2.2142337553456235</v>
      </c>
      <c r="M35" s="94">
        <f>M8/M7*100</f>
        <v>1.1241112336071968</v>
      </c>
    </row>
    <row r="36" spans="1:13" s="121" customFormat="1" ht="16.5" customHeight="1">
      <c r="A36" s="93" t="s">
        <v>32</v>
      </c>
      <c r="B36" s="94">
        <f aca="true" t="shared" si="8" ref="B36:G36">B9/B7*100</f>
        <v>9.027215308804639</v>
      </c>
      <c r="C36" s="94">
        <f t="shared" si="8"/>
        <v>9.384441175079743</v>
      </c>
      <c r="D36" s="94">
        <f t="shared" si="8"/>
        <v>9.314193009710086</v>
      </c>
      <c r="E36" s="94">
        <f t="shared" si="8"/>
        <v>9.013027935399055</v>
      </c>
      <c r="F36" s="94">
        <f t="shared" si="8"/>
        <v>8.375946594994593</v>
      </c>
      <c r="G36" s="94">
        <f t="shared" si="8"/>
        <v>8.477378299994381</v>
      </c>
      <c r="H36" s="94">
        <f>H9/H7*100</f>
        <v>7.634531562023521</v>
      </c>
      <c r="I36" s="94">
        <f>I9/I7*100</f>
        <v>7.726623082819975</v>
      </c>
      <c r="J36" s="94">
        <f>J9/J7*100</f>
        <v>7.516320412818199</v>
      </c>
      <c r="K36" s="94">
        <f>K9/K7*100</f>
        <v>8.953844489282115</v>
      </c>
      <c r="L36" s="94">
        <f>L9/L7*100</f>
        <v>8.91265558399385</v>
      </c>
      <c r="M36" s="94">
        <f>M9/M7*100</f>
        <v>10.250244935734901</v>
      </c>
    </row>
    <row r="37" spans="1:13" s="121" customFormat="1" ht="16.5" customHeight="1">
      <c r="A37" s="93" t="s">
        <v>33</v>
      </c>
      <c r="B37" s="94">
        <f aca="true" t="shared" si="9" ref="B37:G37">B10/B7*100</f>
        <v>0.4509257670702852</v>
      </c>
      <c r="C37" s="94">
        <f t="shared" si="9"/>
        <v>0.4573383141243466</v>
      </c>
      <c r="D37" s="94">
        <f t="shared" si="9"/>
        <v>0.42384625124596753</v>
      </c>
      <c r="E37" s="94">
        <f t="shared" si="9"/>
        <v>0.4649398910755208</v>
      </c>
      <c r="F37" s="94">
        <f t="shared" si="9"/>
        <v>0.41029159853577396</v>
      </c>
      <c r="G37" s="94">
        <f t="shared" si="9"/>
        <v>0.36007242060443234</v>
      </c>
      <c r="H37" s="94">
        <f>H10/H7*100</f>
        <v>0.4338473041960079</v>
      </c>
      <c r="I37" s="94">
        <f>I10/I7*100</f>
        <v>0.36607514811674</v>
      </c>
      <c r="J37" s="94">
        <f>J10/J7*100</f>
        <v>0.3845708074102411</v>
      </c>
      <c r="K37" s="94">
        <f>K10/K7*100</f>
        <v>0.39204246487659206</v>
      </c>
      <c r="L37" s="94">
        <f>L10/L7*100</f>
        <v>0.40600935661027177</v>
      </c>
      <c r="M37" s="94">
        <f>M10/M7*100</f>
        <v>0.3370903137852927</v>
      </c>
    </row>
    <row r="38" spans="1:13" s="121" customFormat="1" ht="16.5" customHeight="1">
      <c r="A38" s="93" t="s">
        <v>34</v>
      </c>
      <c r="B38" s="94">
        <f aca="true" t="shared" si="10" ref="B38:G38">B11/B7*100</f>
        <v>0.7126619690330073</v>
      </c>
      <c r="C38" s="94">
        <f t="shared" si="10"/>
        <v>0.6718285602225944</v>
      </c>
      <c r="D38" s="94">
        <f t="shared" si="10"/>
        <v>0.5774516303623309</v>
      </c>
      <c r="E38" s="94">
        <f t="shared" si="10"/>
        <v>0.7157472128684295</v>
      </c>
      <c r="F38" s="94">
        <f t="shared" si="10"/>
        <v>0.7360803337285942</v>
      </c>
      <c r="G38" s="94">
        <f t="shared" si="10"/>
        <v>0.6670623976455877</v>
      </c>
      <c r="H38" s="94">
        <f>H11/H7*100</f>
        <v>0.6608020711657211</v>
      </c>
      <c r="I38" s="94">
        <f>I11/I7*100</f>
        <v>0.5846859474375206</v>
      </c>
      <c r="J38" s="94">
        <f>J11/J7*100</f>
        <v>0.5852094369119963</v>
      </c>
      <c r="K38" s="94">
        <f>K11/K7*100</f>
        <v>0.5890895148113287</v>
      </c>
      <c r="L38" s="94">
        <f>L11/L7*100</f>
        <v>0.7583201347908725</v>
      </c>
      <c r="M38" s="94">
        <f>M11/M7*100</f>
        <v>0.4175383088839021</v>
      </c>
    </row>
    <row r="39" spans="1:13" s="121" customFormat="1" ht="16.5" customHeight="1" thickBot="1">
      <c r="A39" s="95" t="s">
        <v>35</v>
      </c>
      <c r="B39" s="96">
        <f aca="true" t="shared" si="11" ref="B39:G39">B12/B7*100</f>
        <v>0.4624779146335186</v>
      </c>
      <c r="C39" s="96">
        <f t="shared" si="11"/>
        <v>0.07626005153715046</v>
      </c>
      <c r="D39" s="96">
        <f t="shared" si="11"/>
        <v>0.07150750187970414</v>
      </c>
      <c r="E39" s="96">
        <f t="shared" si="11"/>
        <v>0.053761443155329915</v>
      </c>
      <c r="F39" s="96">
        <f t="shared" si="11"/>
        <v>0.055080981055936874</v>
      </c>
      <c r="G39" s="96">
        <f t="shared" si="11"/>
        <v>0.0763281565085423</v>
      </c>
      <c r="H39" s="96">
        <f>H12/H7*100</f>
        <v>0.05457279022685668</v>
      </c>
      <c r="I39" s="96">
        <f>I12/I7*100</f>
        <v>0.05739457035473586</v>
      </c>
      <c r="J39" s="96">
        <f>J12/J7*100</f>
        <v>0.1454022955532953</v>
      </c>
      <c r="K39" s="96">
        <f>K12/K7*100</f>
        <v>0.04883479310300467</v>
      </c>
      <c r="L39" s="96">
        <f>L12/L7*100</f>
        <v>0.05776749859464983</v>
      </c>
      <c r="M39" s="96">
        <f>M12/M7*100</f>
        <v>0.059759560387186585</v>
      </c>
    </row>
    <row r="40" spans="1:13" s="121" customFormat="1" ht="16.5" customHeight="1" thickBot="1">
      <c r="A40" s="97" t="s">
        <v>52</v>
      </c>
      <c r="B40" s="98">
        <f aca="true" t="shared" si="12" ref="B40:G40">B13/B7*100</f>
        <v>0.3358078591628153</v>
      </c>
      <c r="C40" s="98">
        <f t="shared" si="12"/>
        <v>0.4208612800806577</v>
      </c>
      <c r="D40" s="98">
        <f t="shared" si="12"/>
        <v>0.5257788691980282</v>
      </c>
      <c r="E40" s="98">
        <f t="shared" si="12"/>
        <v>0.6298825928015978</v>
      </c>
      <c r="F40" s="98">
        <f t="shared" si="12"/>
        <v>0.552963822898026</v>
      </c>
      <c r="G40" s="98">
        <f t="shared" si="12"/>
        <v>0.6216192528418347</v>
      </c>
      <c r="H40" s="98">
        <f>H13/H7*100</f>
        <v>0.3820898351133676</v>
      </c>
      <c r="I40" s="98">
        <f>I13/I7*100</f>
        <v>0.34675507933930116</v>
      </c>
      <c r="J40" s="98">
        <f>J13/J7*100</f>
        <v>0.36027174049775906</v>
      </c>
      <c r="K40" s="98">
        <f>K13/K7*100</f>
        <v>0.4342322828121123</v>
      </c>
      <c r="L40" s="98">
        <f>L13/L7*100</f>
        <v>0.20983340702146078</v>
      </c>
      <c r="M40" s="98">
        <f>M13/M7*100</f>
        <v>0.3048758490908356</v>
      </c>
    </row>
    <row r="41" spans="1:13" ht="16.5" customHeight="1" thickBot="1">
      <c r="A41" s="73" t="s">
        <v>18</v>
      </c>
      <c r="B41" s="89">
        <f aca="true" t="shared" si="13" ref="B41:G41">B14/B27*100</f>
        <v>93.04245814785932</v>
      </c>
      <c r="C41" s="89">
        <f t="shared" si="13"/>
        <v>93.38893645487289</v>
      </c>
      <c r="D41" s="89">
        <f t="shared" si="13"/>
        <v>94.31438902616156</v>
      </c>
      <c r="E41" s="89">
        <f t="shared" si="13"/>
        <v>93.7409421173665</v>
      </c>
      <c r="F41" s="89">
        <f t="shared" si="13"/>
        <v>93.85992880822036</v>
      </c>
      <c r="G41" s="89">
        <f t="shared" si="13"/>
        <v>93.97301126198171</v>
      </c>
      <c r="H41" s="89">
        <f>H14/H27*100</f>
        <v>93.22161936481544</v>
      </c>
      <c r="I41" s="89">
        <f>I14/I27*100</f>
        <v>94.01531878811537</v>
      </c>
      <c r="J41" s="89">
        <f>J14/J27*100</f>
        <v>92.98652874334849</v>
      </c>
      <c r="K41" s="89">
        <f>K14/K27*100</f>
        <v>92.53340987722176</v>
      </c>
      <c r="L41" s="89">
        <f>L14/L27*100</f>
        <v>93.01608425692524</v>
      </c>
      <c r="M41" s="89">
        <f>M14/M27*100</f>
        <v>91.05345134533133</v>
      </c>
    </row>
    <row r="42" spans="1:13" s="141" customFormat="1" ht="16.5" customHeight="1">
      <c r="A42" s="99" t="s">
        <v>19</v>
      </c>
      <c r="B42" s="100">
        <f aca="true" t="shared" si="14" ref="B42:D43">B15/B14*100</f>
        <v>98.93923039580734</v>
      </c>
      <c r="C42" s="100">
        <f t="shared" si="14"/>
        <v>99.39947450238597</v>
      </c>
      <c r="D42" s="100">
        <f t="shared" si="14"/>
        <v>99.64489383101308</v>
      </c>
      <c r="E42" s="100">
        <f aca="true" t="shared" si="15" ref="E42:G43">E15/E14*100</f>
        <v>99.38110895828619</v>
      </c>
      <c r="F42" s="100">
        <f t="shared" si="15"/>
        <v>99.46212363709245</v>
      </c>
      <c r="G42" s="100">
        <f t="shared" si="15"/>
        <v>99.3169012553815</v>
      </c>
      <c r="H42" s="100">
        <f>H15/H14*100</f>
        <v>98.99155319350955</v>
      </c>
      <c r="I42" s="100">
        <f>I15/I14*100</f>
        <v>98.94724116665114</v>
      </c>
      <c r="J42" s="100">
        <f>J15/J14*100</f>
        <v>99.73875545629043</v>
      </c>
      <c r="K42" s="100">
        <f>K15/K14*100</f>
        <v>99.66589651209519</v>
      </c>
      <c r="L42" s="100">
        <f>L15/L14*100</f>
        <v>98.70674963798099</v>
      </c>
      <c r="M42" s="100">
        <f>M15/M14*100</f>
        <v>97.7270528687041</v>
      </c>
    </row>
    <row r="43" spans="1:13" s="121" customFormat="1" ht="16.5" customHeight="1">
      <c r="A43" s="101" t="s">
        <v>41</v>
      </c>
      <c r="B43" s="94">
        <f t="shared" si="14"/>
        <v>79.90790789646645</v>
      </c>
      <c r="C43" s="94">
        <f t="shared" si="14"/>
        <v>78.3708655848362</v>
      </c>
      <c r="D43" s="94">
        <f t="shared" si="14"/>
        <v>80.08587076668651</v>
      </c>
      <c r="E43" s="94">
        <f t="shared" si="15"/>
        <v>77.96106134538995</v>
      </c>
      <c r="F43" s="94">
        <f t="shared" si="15"/>
        <v>77.71359947239479</v>
      </c>
      <c r="G43" s="94">
        <f t="shared" si="15"/>
        <v>80.8176044160084</v>
      </c>
      <c r="H43" s="94">
        <f>H16/H15*100</f>
        <v>77.30337706801824</v>
      </c>
      <c r="I43" s="94">
        <f>I16/I15*100</f>
        <v>78.27955685924533</v>
      </c>
      <c r="J43" s="94">
        <f>J16/J15*100</f>
        <v>78.91870793851623</v>
      </c>
      <c r="K43" s="94">
        <f>K16/K15*100</f>
        <v>76.89849515403037</v>
      </c>
      <c r="L43" s="94">
        <f>L16/L15*100</f>
        <v>78.81958930981256</v>
      </c>
      <c r="M43" s="94">
        <f>M16/M15*100</f>
        <v>77.99640332314702</v>
      </c>
    </row>
    <row r="44" spans="1:13" s="121" customFormat="1" ht="16.5" customHeight="1">
      <c r="A44" s="101" t="s">
        <v>45</v>
      </c>
      <c r="B44" s="94">
        <f aca="true" t="shared" si="16" ref="B44:G44">B17/B15*100</f>
        <v>14.458177726075602</v>
      </c>
      <c r="C44" s="94">
        <f t="shared" si="16"/>
        <v>14.472046789482645</v>
      </c>
      <c r="D44" s="94">
        <f t="shared" si="16"/>
        <v>14.134271459569591</v>
      </c>
      <c r="E44" s="94">
        <f t="shared" si="16"/>
        <v>15.20579045198589</v>
      </c>
      <c r="F44" s="94">
        <f t="shared" si="16"/>
        <v>15.463107091993072</v>
      </c>
      <c r="G44" s="94">
        <f t="shared" si="16"/>
        <v>13.77261159424894</v>
      </c>
      <c r="H44" s="94">
        <f>H17/H15*100</f>
        <v>16.234798771433194</v>
      </c>
      <c r="I44" s="94">
        <f>I17/I15*100</f>
        <v>15.470576733595994</v>
      </c>
      <c r="J44" s="94">
        <f>J17/J15*100</f>
        <v>15.04527716902983</v>
      </c>
      <c r="K44" s="94">
        <f>K17/K15*100</f>
        <v>12.519853002962122</v>
      </c>
      <c r="L44" s="94">
        <f>L17/L15*100</f>
        <v>11.78812777348502</v>
      </c>
      <c r="M44" s="94">
        <f>M17/M15*100</f>
        <v>12.34344457308359</v>
      </c>
    </row>
    <row r="45" spans="1:13" s="121" customFormat="1" ht="16.5" customHeight="1">
      <c r="A45" s="101" t="s">
        <v>42</v>
      </c>
      <c r="B45" s="94">
        <f aca="true" t="shared" si="17" ref="B45:G45">B18/B15*100</f>
        <v>3.836893765599399</v>
      </c>
      <c r="C45" s="94">
        <f t="shared" si="17"/>
        <v>3.5308842204292556</v>
      </c>
      <c r="D45" s="94">
        <f t="shared" si="17"/>
        <v>2.993249245502063</v>
      </c>
      <c r="E45" s="94">
        <f t="shared" si="17"/>
        <v>3.116086778815821</v>
      </c>
      <c r="F45" s="94">
        <f t="shared" si="17"/>
        <v>2.914549643571459</v>
      </c>
      <c r="G45" s="94">
        <f t="shared" si="17"/>
        <v>2.5190903038154655</v>
      </c>
      <c r="H45" s="94">
        <f>H18/H15*100</f>
        <v>2.790702789726969</v>
      </c>
      <c r="I45" s="94">
        <f>I18/I15*100</f>
        <v>2.372408288916822</v>
      </c>
      <c r="J45" s="94">
        <f>J18/J15*100</f>
        <v>2.829084596556858</v>
      </c>
      <c r="K45" s="94">
        <f>K18/K15*100</f>
        <v>3.6041653262692526</v>
      </c>
      <c r="L45" s="94">
        <f>L18/L15*100</f>
        <v>3.7855582932938447</v>
      </c>
      <c r="M45" s="94">
        <f>M18/M15*100</f>
        <v>3.7306463898252993</v>
      </c>
    </row>
    <row r="46" spans="1:13" s="121" customFormat="1" ht="16.5" customHeight="1">
      <c r="A46" s="76" t="s">
        <v>64</v>
      </c>
      <c r="B46" s="94">
        <f aca="true" t="shared" si="18" ref="B46:G46">B19/B15*100</f>
        <v>5.116926347235408E-05</v>
      </c>
      <c r="C46" s="94">
        <f t="shared" si="18"/>
        <v>1.398128298817844E-06</v>
      </c>
      <c r="D46" s="94">
        <f t="shared" si="18"/>
        <v>1.4382022343786293E-06</v>
      </c>
      <c r="E46" s="94">
        <f t="shared" si="18"/>
        <v>8.480801521326698E-07</v>
      </c>
      <c r="F46" s="94">
        <f t="shared" si="18"/>
        <v>1.0045870768360173E-06</v>
      </c>
      <c r="G46" s="94">
        <f t="shared" si="18"/>
        <v>9.370154283737598E-07</v>
      </c>
      <c r="H46" s="94">
        <f>H19/H15*100</f>
        <v>1.2271993503555853E-06</v>
      </c>
      <c r="I46" s="94">
        <f>I19/I15*100</f>
        <v>3.159137017738646E-06</v>
      </c>
      <c r="J46" s="94">
        <f>J19/J15*100</f>
        <v>1.3334138775278405E-06</v>
      </c>
      <c r="K46" s="94">
        <f>K19/K15*100</f>
        <v>0.00018286277128055006</v>
      </c>
      <c r="L46" s="94">
        <f>L19/L15*100</f>
        <v>1.2032796716460833E-06</v>
      </c>
      <c r="M46" s="94">
        <f>M19/M15*100</f>
        <v>0.0059602248915207965</v>
      </c>
    </row>
    <row r="47" spans="1:13" s="121" customFormat="1" ht="16.5" customHeight="1">
      <c r="A47" s="76" t="s">
        <v>54</v>
      </c>
      <c r="B47" s="94">
        <f aca="true" t="shared" si="19" ref="B47:G47">B20/B15*100</f>
        <v>0.10819450507767663</v>
      </c>
      <c r="C47" s="94">
        <f t="shared" si="19"/>
        <v>0.01912794860371568</v>
      </c>
      <c r="D47" s="94">
        <f t="shared" si="19"/>
        <v>0.014785085390363743</v>
      </c>
      <c r="E47" s="94">
        <f t="shared" si="19"/>
        <v>0.10738147011882088</v>
      </c>
      <c r="F47" s="94">
        <f t="shared" si="19"/>
        <v>0.30963197926737557</v>
      </c>
      <c r="G47" s="94">
        <f t="shared" si="19"/>
        <v>0.07478611245440375</v>
      </c>
      <c r="H47" s="94">
        <f>H20/H15*100</f>
        <v>0.760194827399052</v>
      </c>
      <c r="I47" s="94">
        <f>I20/I15*100</f>
        <v>0.651285338947438</v>
      </c>
      <c r="J47" s="94">
        <f>J20/J15*100</f>
        <v>0.18862005801815948</v>
      </c>
      <c r="K47" s="94">
        <f>K20/K15*100</f>
        <v>0.010652601462379821</v>
      </c>
      <c r="L47" s="94">
        <f>L20/L15*100</f>
        <v>0.36995665704985253</v>
      </c>
      <c r="M47" s="94">
        <f>M20/M15*100</f>
        <v>0.915162147618576</v>
      </c>
    </row>
    <row r="48" spans="1:13" s="121" customFormat="1" ht="16.5" customHeight="1">
      <c r="A48" s="176" t="s">
        <v>59</v>
      </c>
      <c r="B48" s="94">
        <f aca="true" t="shared" si="20" ref="B48:G48">B21/B15*100</f>
        <v>1.292811681553447</v>
      </c>
      <c r="C48" s="94">
        <f t="shared" si="20"/>
        <v>3.2442697538266203</v>
      </c>
      <c r="D48" s="94">
        <f t="shared" si="20"/>
        <v>2.382033088347851</v>
      </c>
      <c r="E48" s="94">
        <f t="shared" si="20"/>
        <v>3.1945483581557714</v>
      </c>
      <c r="F48" s="94">
        <f t="shared" si="20"/>
        <v>3.302601310317526</v>
      </c>
      <c r="G48" s="94">
        <f t="shared" si="20"/>
        <v>2.4932280616545315</v>
      </c>
      <c r="H48" s="94">
        <f>H21/H15*100</f>
        <v>2.5275784549192593</v>
      </c>
      <c r="I48" s="94">
        <f>I21/I15*100</f>
        <v>2.8786667379578277</v>
      </c>
      <c r="J48" s="94">
        <f>J21/J15*100</f>
        <v>2.6592539928760894</v>
      </c>
      <c r="K48" s="94">
        <f>K21/K15*100</f>
        <v>6.547794842780834</v>
      </c>
      <c r="L48" s="94">
        <f>L21/L15*100</f>
        <v>4.819261782652117</v>
      </c>
      <c r="M48" s="94">
        <f>M21/M15*100</f>
        <v>4.382545239469462</v>
      </c>
    </row>
    <row r="49" spans="1:13" s="121" customFormat="1" ht="16.5" customHeight="1">
      <c r="A49" s="101" t="s">
        <v>43</v>
      </c>
      <c r="B49" s="94">
        <f aca="true" t="shared" si="21" ref="B49:G49">B22/B15*100</f>
        <v>0.3959632559639466</v>
      </c>
      <c r="C49" s="94">
        <f t="shared" si="21"/>
        <v>0.36280430469327024</v>
      </c>
      <c r="D49" s="94">
        <f t="shared" si="21"/>
        <v>0.3897889163013759</v>
      </c>
      <c r="E49" s="94">
        <f t="shared" si="21"/>
        <v>0.41513074745360007</v>
      </c>
      <c r="F49" s="94">
        <f t="shared" si="21"/>
        <v>0.2965094978687005</v>
      </c>
      <c r="G49" s="94">
        <f t="shared" si="21"/>
        <v>0.3226785748028429</v>
      </c>
      <c r="H49" s="94">
        <f>H22/H15*100</f>
        <v>0.3833468613039332</v>
      </c>
      <c r="I49" s="94">
        <f>I22/I15*100</f>
        <v>0.3475028821995684</v>
      </c>
      <c r="J49" s="94">
        <f>J22/J15*100</f>
        <v>0.35905491158895225</v>
      </c>
      <c r="K49" s="94">
        <f>K22/K15*100</f>
        <v>0.4188562097237487</v>
      </c>
      <c r="L49" s="94">
        <f>L22/L15*100</f>
        <v>0.41750498042694645</v>
      </c>
      <c r="M49" s="94">
        <f>M22/M15*100</f>
        <v>0.6258381019645332</v>
      </c>
    </row>
    <row r="50" spans="1:13" s="141" customFormat="1" ht="16.5" customHeight="1">
      <c r="A50" s="102" t="s">
        <v>20</v>
      </c>
      <c r="B50" s="103">
        <f aca="true" t="shared" si="22" ref="B50:G50">B23/B14*100</f>
        <v>1.0607696041926542</v>
      </c>
      <c r="C50" s="103">
        <f t="shared" si="22"/>
        <v>0.6005254976140229</v>
      </c>
      <c r="D50" s="103">
        <f t="shared" si="22"/>
        <v>0.3551061689869117</v>
      </c>
      <c r="E50" s="103">
        <f t="shared" si="22"/>
        <v>0.6188910417138013</v>
      </c>
      <c r="F50" s="103">
        <f t="shared" si="22"/>
        <v>0.5378763629075528</v>
      </c>
      <c r="G50" s="103">
        <f t="shared" si="22"/>
        <v>0.6830987446185028</v>
      </c>
      <c r="H50" s="103">
        <f>H23/H14*100</f>
        <v>1.008446806490459</v>
      </c>
      <c r="I50" s="103">
        <f>I23/I14*100</f>
        <v>1.0527588333488478</v>
      </c>
      <c r="J50" s="103">
        <f>J23/J14*100</f>
        <v>0.2612445437095561</v>
      </c>
      <c r="K50" s="103">
        <f>K23/K14*100</f>
        <v>0.3341034879048199</v>
      </c>
      <c r="L50" s="103">
        <f>L23/L14*100</f>
        <v>1.2932503620190081</v>
      </c>
      <c r="M50" s="103">
        <f>M23/M14*100</f>
        <v>2.2729471312958878</v>
      </c>
    </row>
    <row r="51" spans="1:13" s="121" customFormat="1" ht="16.5" customHeight="1">
      <c r="A51" s="101" t="s">
        <v>60</v>
      </c>
      <c r="B51" s="94">
        <f aca="true" t="shared" si="23" ref="B51:G51">B24/B23*100</f>
        <v>11.698165822150068</v>
      </c>
      <c r="C51" s="94">
        <f t="shared" si="23"/>
        <v>23.908626169252997</v>
      </c>
      <c r="D51" s="94">
        <f t="shared" si="23"/>
        <v>22.54291584879068</v>
      </c>
      <c r="E51" s="94">
        <f t="shared" si="23"/>
        <v>3.7262053934037906</v>
      </c>
      <c r="F51" s="94">
        <f t="shared" si="23"/>
        <v>3.5612007199690736</v>
      </c>
      <c r="G51" s="94">
        <f t="shared" si="23"/>
        <v>3.2628326091031696</v>
      </c>
      <c r="H51" s="94">
        <f>H24/H23*100</f>
        <v>2.4211035397866794</v>
      </c>
      <c r="I51" s="94">
        <f>I24/I23*100</f>
        <v>2.2285246737731983</v>
      </c>
      <c r="J51" s="94">
        <f>J24/J23*100</f>
        <v>9.427177546023843</v>
      </c>
      <c r="K51" s="94">
        <f>K24/K23*100</f>
        <v>14.770861462891377</v>
      </c>
      <c r="L51" s="94">
        <f>L24/L23*100</f>
        <v>1.7786447239877423</v>
      </c>
      <c r="M51" s="94">
        <f>M24/M23*100</f>
        <v>1.1492376437048322</v>
      </c>
    </row>
    <row r="52" spans="1:13" s="121" customFormat="1" ht="16.5" customHeight="1">
      <c r="A52" s="81" t="s">
        <v>56</v>
      </c>
      <c r="B52" s="94">
        <f aca="true" t="shared" si="24" ref="B52:G52">B25/B23*100</f>
        <v>2.1543921416106735</v>
      </c>
      <c r="C52" s="94">
        <f t="shared" si="24"/>
        <v>1.669595959897506</v>
      </c>
      <c r="D52" s="94">
        <f t="shared" si="24"/>
        <v>3.0768511128874536</v>
      </c>
      <c r="E52" s="94">
        <f t="shared" si="24"/>
        <v>1.4142672628586967</v>
      </c>
      <c r="F52" s="94">
        <f t="shared" si="24"/>
        <v>1.6751997057414463</v>
      </c>
      <c r="G52" s="94">
        <f t="shared" si="24"/>
        <v>2.1018898330677995</v>
      </c>
      <c r="H52" s="94">
        <f>H25/H23*100</f>
        <v>0.982839895071596</v>
      </c>
      <c r="I52" s="94">
        <f>I25/I23*100</f>
        <v>0.9336252949620096</v>
      </c>
      <c r="J52" s="94">
        <f>J25/J23*100</f>
        <v>5.310007750952464</v>
      </c>
      <c r="K52" s="94">
        <f>K25/K23*100</f>
        <v>3.488833127233873</v>
      </c>
      <c r="L52" s="94">
        <f>L25/L23*100</f>
        <v>1.2560028774464334</v>
      </c>
      <c r="M52" s="94">
        <f>M25/M23*100</f>
        <v>1.004704912773611</v>
      </c>
    </row>
    <row r="53" spans="1:13" s="121" customFormat="1" ht="16.5" customHeight="1" thickBot="1">
      <c r="A53" s="104" t="s">
        <v>44</v>
      </c>
      <c r="B53" s="94">
        <f aca="true" t="shared" si="25" ref="B53:G53">B26/B23*100</f>
        <v>86.14744203623927</v>
      </c>
      <c r="C53" s="94">
        <f t="shared" si="25"/>
        <v>74.42177787084951</v>
      </c>
      <c r="D53" s="94">
        <f t="shared" si="25"/>
        <v>74.38023303832186</v>
      </c>
      <c r="E53" s="94">
        <f t="shared" si="25"/>
        <v>94.85952734373751</v>
      </c>
      <c r="F53" s="94">
        <f t="shared" si="25"/>
        <v>94.76359957428949</v>
      </c>
      <c r="G53" s="94">
        <f t="shared" si="25"/>
        <v>94.63527755782903</v>
      </c>
      <c r="H53" s="94">
        <f>H26/H23*100</f>
        <v>96.59605656514172</v>
      </c>
      <c r="I53" s="94">
        <f>I26/I23*100</f>
        <v>96.8378500312648</v>
      </c>
      <c r="J53" s="94">
        <f>J26/J23*100</f>
        <v>85.26281470302371</v>
      </c>
      <c r="K53" s="94">
        <f>K26/K23*100</f>
        <v>81.74030540987475</v>
      </c>
      <c r="L53" s="94">
        <f>L26/L23*100</f>
        <v>96.96535239856583</v>
      </c>
      <c r="M53" s="94">
        <f>M26/M23*100</f>
        <v>97.84605744352156</v>
      </c>
    </row>
    <row r="54" spans="1:13" ht="16.5" customHeight="1" thickBot="1">
      <c r="A54" s="105" t="s">
        <v>50</v>
      </c>
      <c r="B54" s="89">
        <f aca="true" t="shared" si="26" ref="B54:G54">B33+B41</f>
        <v>100</v>
      </c>
      <c r="C54" s="89">
        <f t="shared" si="26"/>
        <v>100.00000000000001</v>
      </c>
      <c r="D54" s="89">
        <f t="shared" si="26"/>
        <v>100</v>
      </c>
      <c r="E54" s="89">
        <f t="shared" si="26"/>
        <v>100</v>
      </c>
      <c r="F54" s="89">
        <f t="shared" si="26"/>
        <v>100</v>
      </c>
      <c r="G54" s="89">
        <f t="shared" si="26"/>
        <v>100</v>
      </c>
      <c r="H54" s="89">
        <f>H33+H41</f>
        <v>100</v>
      </c>
      <c r="I54" s="89">
        <f>I33+I41</f>
        <v>100</v>
      </c>
      <c r="J54" s="89">
        <f>J33+J41</f>
        <v>100</v>
      </c>
      <c r="K54" s="89">
        <f>K33+K41</f>
        <v>100</v>
      </c>
      <c r="L54" s="89">
        <f>L33+L41</f>
        <v>100</v>
      </c>
      <c r="M54" s="89">
        <f>M33+M41</f>
        <v>100</v>
      </c>
    </row>
    <row r="55" spans="1:13" ht="15.75" customHeight="1">
      <c r="A55" s="142" t="s">
        <v>21</v>
      </c>
      <c r="B55" s="150"/>
      <c r="C55" s="150"/>
      <c r="D55" s="106"/>
      <c r="E55" s="106"/>
      <c r="F55" s="106"/>
      <c r="G55" s="106"/>
      <c r="H55" s="106"/>
      <c r="I55" s="142"/>
      <c r="J55" s="143"/>
      <c r="K55" s="144"/>
      <c r="L55" s="144"/>
      <c r="M55" s="142"/>
    </row>
    <row r="56" spans="1:13" ht="15.75" customHeight="1">
      <c r="A56" s="145" t="s">
        <v>22</v>
      </c>
      <c r="B56" s="146"/>
      <c r="C56" s="145"/>
      <c r="D56" s="145"/>
      <c r="E56" s="145"/>
      <c r="F56" s="145"/>
      <c r="G56" s="145"/>
      <c r="H56" s="145"/>
      <c r="I56" s="145"/>
      <c r="J56" s="147"/>
      <c r="K56" s="148"/>
      <c r="L56" s="148"/>
      <c r="M56" s="145"/>
    </row>
    <row r="57" spans="1:13" ht="15.75" customHeight="1">
      <c r="A57" s="145" t="s">
        <v>23</v>
      </c>
      <c r="B57" s="145"/>
      <c r="C57" s="145"/>
      <c r="D57" s="145"/>
      <c r="E57" s="145"/>
      <c r="F57" s="145"/>
      <c r="G57" s="145"/>
      <c r="H57" s="145"/>
      <c r="I57" s="145"/>
      <c r="J57" s="147"/>
      <c r="K57" s="148"/>
      <c r="L57" s="148"/>
      <c r="M57" s="145"/>
    </row>
    <row r="58" spans="1:13" ht="15.75" customHeight="1">
      <c r="A58" s="145" t="s">
        <v>24</v>
      </c>
      <c r="B58" s="145"/>
      <c r="C58" s="145"/>
      <c r="D58" s="145"/>
      <c r="E58" s="145"/>
      <c r="F58" s="145"/>
      <c r="G58" s="145"/>
      <c r="H58" s="145"/>
      <c r="I58" s="145"/>
      <c r="J58" s="147"/>
      <c r="K58" s="148"/>
      <c r="L58" s="148"/>
      <c r="M58" s="145"/>
    </row>
  </sheetData>
  <mergeCells count="5">
    <mergeCell ref="B31:M31"/>
    <mergeCell ref="B4:M4"/>
    <mergeCell ref="A1:M1"/>
    <mergeCell ref="B3:M3"/>
    <mergeCell ref="B30:M30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&amp;L&amp;"Bookman Old Style,Regular"&amp;14&amp;UMagyar Nemzeti Bank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70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46.00390625" style="28" bestFit="1" customWidth="1"/>
    <col min="2" max="4" width="15.140625" style="28" bestFit="1" customWidth="1"/>
    <col min="5" max="5" width="16.28125" style="28" bestFit="1" customWidth="1"/>
    <col min="6" max="6" width="15.00390625" style="28" customWidth="1"/>
    <col min="7" max="7" width="15.140625" style="28" bestFit="1" customWidth="1"/>
    <col min="8" max="8" width="15.57421875" style="28" bestFit="1" customWidth="1"/>
    <col min="9" max="9" width="18.140625" style="28" customWidth="1"/>
    <col min="10" max="12" width="15.140625" style="57" bestFit="1" customWidth="1"/>
    <col min="13" max="13" width="15.140625" style="28" bestFit="1" customWidth="1"/>
    <col min="14" max="14" width="19.140625" style="28" bestFit="1" customWidth="1"/>
    <col min="15" max="15" width="17.421875" style="28" bestFit="1" customWidth="1"/>
    <col min="16" max="16" width="10.00390625" style="28" bestFit="1" customWidth="1"/>
    <col min="17" max="16384" width="9.140625" style="28" customWidth="1"/>
  </cols>
  <sheetData>
    <row r="1" spans="1:13" ht="23.25">
      <c r="A1" s="198" t="s">
        <v>47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s="36" customFormat="1" ht="18" customHeight="1" thickBot="1">
      <c r="A2" s="30"/>
      <c r="B2" s="31"/>
      <c r="C2" s="32"/>
      <c r="D2" s="31"/>
      <c r="E2" s="31"/>
      <c r="F2" s="31"/>
      <c r="G2" s="32"/>
      <c r="H2" s="33"/>
      <c r="I2" s="34"/>
      <c r="J2" s="35"/>
      <c r="K2" s="35"/>
      <c r="L2" s="35"/>
      <c r="M2" s="34"/>
    </row>
    <row r="3" spans="1:13" s="38" customFormat="1" ht="16.5" customHeight="1" thickBot="1">
      <c r="A3" s="151"/>
      <c r="B3" s="202" t="s">
        <v>49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4"/>
    </row>
    <row r="4" spans="1:13" s="38" customFormat="1" ht="16.5" customHeight="1" thickBot="1">
      <c r="A4" s="152"/>
      <c r="B4" s="199" t="s">
        <v>57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1"/>
    </row>
    <row r="5" spans="1:13" ht="16.5" customHeight="1" thickBot="1">
      <c r="A5" s="153"/>
      <c r="B5" s="4" t="s">
        <v>4</v>
      </c>
      <c r="C5" s="5" t="s">
        <v>5</v>
      </c>
      <c r="D5" s="5" t="s">
        <v>6</v>
      </c>
      <c r="E5" s="5" t="s">
        <v>7</v>
      </c>
      <c r="F5" s="9" t="s">
        <v>8</v>
      </c>
      <c r="G5" s="5" t="s">
        <v>9</v>
      </c>
      <c r="H5" s="5" t="s">
        <v>10</v>
      </c>
      <c r="I5" s="5" t="s">
        <v>25</v>
      </c>
      <c r="J5" s="9" t="s">
        <v>0</v>
      </c>
      <c r="K5" s="9" t="s">
        <v>1</v>
      </c>
      <c r="L5" s="26" t="s">
        <v>2</v>
      </c>
      <c r="M5" s="27" t="s">
        <v>3</v>
      </c>
    </row>
    <row r="6" spans="1:14" s="44" customFormat="1" ht="16.5" customHeight="1" thickBot="1">
      <c r="A6" s="1" t="s">
        <v>11</v>
      </c>
      <c r="B6" s="39">
        <v>17018341</v>
      </c>
      <c r="C6" s="40">
        <v>16263211</v>
      </c>
      <c r="D6" s="167">
        <v>19013717</v>
      </c>
      <c r="E6" s="40">
        <v>18006904</v>
      </c>
      <c r="F6" s="18">
        <v>18461754</v>
      </c>
      <c r="G6" s="17">
        <v>18466040</v>
      </c>
      <c r="H6" s="19">
        <v>18399898</v>
      </c>
      <c r="I6" s="41">
        <v>17349066</v>
      </c>
      <c r="J6" s="26">
        <v>16887204</v>
      </c>
      <c r="K6" s="26">
        <v>20223069</v>
      </c>
      <c r="L6" s="26">
        <v>19414372</v>
      </c>
      <c r="M6" s="42">
        <v>19871139</v>
      </c>
      <c r="N6" s="43"/>
    </row>
    <row r="7" spans="1:14" ht="16.5" customHeight="1">
      <c r="A7" s="20" t="s">
        <v>12</v>
      </c>
      <c r="B7" s="45">
        <v>9967999</v>
      </c>
      <c r="C7" s="46">
        <v>9707206</v>
      </c>
      <c r="D7" s="182">
        <v>10705751</v>
      </c>
      <c r="E7" s="182">
        <v>10595749</v>
      </c>
      <c r="F7" s="182">
        <v>11092441</v>
      </c>
      <c r="G7" s="182">
        <v>10928156</v>
      </c>
      <c r="H7" s="24">
        <v>11246513</v>
      </c>
      <c r="I7" s="47">
        <v>10469578</v>
      </c>
      <c r="J7" s="186">
        <v>10239785</v>
      </c>
      <c r="K7" s="186">
        <v>11840219</v>
      </c>
      <c r="L7" s="186">
        <v>10746825</v>
      </c>
      <c r="M7" s="207">
        <v>11671900</v>
      </c>
      <c r="N7" s="56"/>
    </row>
    <row r="8" spans="1:14" ht="16.5" customHeight="1">
      <c r="A8" s="20" t="s">
        <v>13</v>
      </c>
      <c r="B8" s="48">
        <v>71</v>
      </c>
      <c r="C8" s="25">
        <v>29</v>
      </c>
      <c r="D8" s="179">
        <v>21</v>
      </c>
      <c r="E8" s="16">
        <v>19</v>
      </c>
      <c r="F8" s="179">
        <v>30</v>
      </c>
      <c r="G8" s="179">
        <v>29</v>
      </c>
      <c r="H8" s="16">
        <v>31</v>
      </c>
      <c r="I8" s="49">
        <v>25</v>
      </c>
      <c r="J8" s="181">
        <v>37</v>
      </c>
      <c r="K8" s="181">
        <v>31</v>
      </c>
      <c r="L8" s="181">
        <v>29</v>
      </c>
      <c r="M8" s="154">
        <v>33</v>
      </c>
      <c r="N8" s="158"/>
    </row>
    <row r="9" spans="1:14" ht="16.5" customHeight="1">
      <c r="A9" s="20" t="s">
        <v>14</v>
      </c>
      <c r="B9" s="48">
        <v>3872788</v>
      </c>
      <c r="C9" s="25">
        <v>3585121</v>
      </c>
      <c r="D9" s="179">
        <v>5030745</v>
      </c>
      <c r="E9" s="16">
        <v>3903641</v>
      </c>
      <c r="F9" s="179">
        <v>3958209</v>
      </c>
      <c r="G9" s="179">
        <v>3953356</v>
      </c>
      <c r="H9" s="16">
        <v>3705910</v>
      </c>
      <c r="I9" s="49">
        <v>3787801</v>
      </c>
      <c r="J9" s="181">
        <v>3552646</v>
      </c>
      <c r="K9" s="181">
        <v>4561119</v>
      </c>
      <c r="L9" s="181">
        <v>5781715</v>
      </c>
      <c r="M9" s="154">
        <v>4994985</v>
      </c>
      <c r="N9" s="43"/>
    </row>
    <row r="10" spans="1:14" ht="16.5" customHeight="1">
      <c r="A10" s="20" t="s">
        <v>15</v>
      </c>
      <c r="B10" s="48">
        <v>2430455</v>
      </c>
      <c r="C10" s="25">
        <v>2181232</v>
      </c>
      <c r="D10" s="179">
        <v>2324509</v>
      </c>
      <c r="E10" s="16">
        <v>2453864</v>
      </c>
      <c r="F10" s="179">
        <v>2327342</v>
      </c>
      <c r="G10" s="179">
        <v>2304236</v>
      </c>
      <c r="H10" s="16">
        <v>2607240</v>
      </c>
      <c r="I10" s="49">
        <v>2316317</v>
      </c>
      <c r="J10" s="181">
        <v>2331434</v>
      </c>
      <c r="K10" s="181">
        <v>2705612</v>
      </c>
      <c r="L10" s="181">
        <v>2408574</v>
      </c>
      <c r="M10" s="154">
        <v>2421696</v>
      </c>
      <c r="N10" s="43"/>
    </row>
    <row r="11" spans="1:14" ht="16.5" customHeight="1">
      <c r="A11" s="20" t="s">
        <v>16</v>
      </c>
      <c r="B11" s="48">
        <f aca="true" t="shared" si="0" ref="B11:M11">B6-B7-B8-B9-B10-B12-B13</f>
        <v>49091</v>
      </c>
      <c r="C11" s="25">
        <f t="shared" si="0"/>
        <v>60547</v>
      </c>
      <c r="D11" s="181">
        <f t="shared" si="0"/>
        <v>57910</v>
      </c>
      <c r="E11" s="181">
        <f t="shared" si="0"/>
        <v>80185</v>
      </c>
      <c r="F11" s="181">
        <f t="shared" si="0"/>
        <v>83817</v>
      </c>
      <c r="G11" s="181">
        <f t="shared" si="0"/>
        <v>74595</v>
      </c>
      <c r="H11" s="181">
        <f t="shared" si="0"/>
        <v>72522</v>
      </c>
      <c r="I11" s="181">
        <f t="shared" si="0"/>
        <v>63811</v>
      </c>
      <c r="J11" s="181">
        <f t="shared" si="0"/>
        <v>62893</v>
      </c>
      <c r="K11" s="181">
        <f t="shared" si="0"/>
        <v>88008</v>
      </c>
      <c r="L11" s="181">
        <f t="shared" si="0"/>
        <v>73955</v>
      </c>
      <c r="M11" s="154">
        <f t="shared" si="0"/>
        <v>51214</v>
      </c>
      <c r="N11" s="43"/>
    </row>
    <row r="12" spans="1:14" ht="16.5" customHeight="1">
      <c r="A12" s="20" t="s">
        <v>17</v>
      </c>
      <c r="B12" s="48">
        <v>16254</v>
      </c>
      <c r="C12" s="25">
        <v>17683</v>
      </c>
      <c r="D12" s="181">
        <v>18258</v>
      </c>
      <c r="E12" s="16">
        <v>14323</v>
      </c>
      <c r="F12" s="179">
        <v>15995</v>
      </c>
      <c r="G12" s="179">
        <v>17531</v>
      </c>
      <c r="H12" s="16">
        <v>16758</v>
      </c>
      <c r="I12" s="49">
        <v>15710</v>
      </c>
      <c r="J12" s="181">
        <v>13937</v>
      </c>
      <c r="K12" s="181">
        <v>16242</v>
      </c>
      <c r="L12" s="181">
        <v>15635</v>
      </c>
      <c r="M12" s="154">
        <v>18819</v>
      </c>
      <c r="N12" s="43"/>
    </row>
    <row r="13" spans="1:14" ht="16.5" customHeight="1" thickBot="1">
      <c r="A13" s="20" t="s">
        <v>51</v>
      </c>
      <c r="B13" s="48">
        <v>681683</v>
      </c>
      <c r="C13" s="25">
        <v>711393</v>
      </c>
      <c r="D13" s="181">
        <v>876523</v>
      </c>
      <c r="E13" s="16">
        <v>959123</v>
      </c>
      <c r="F13" s="179">
        <v>983920</v>
      </c>
      <c r="G13" s="179">
        <v>1188137</v>
      </c>
      <c r="H13" s="16">
        <v>750924</v>
      </c>
      <c r="I13" s="49">
        <v>695824</v>
      </c>
      <c r="J13" s="181">
        <v>686472</v>
      </c>
      <c r="K13" s="181">
        <v>1011838</v>
      </c>
      <c r="L13" s="181">
        <v>387639</v>
      </c>
      <c r="M13" s="154">
        <v>712492</v>
      </c>
      <c r="N13" s="43"/>
    </row>
    <row r="14" spans="1:42" s="52" customFormat="1" ht="16.5" customHeight="1" thickBot="1">
      <c r="A14" s="12" t="s">
        <v>18</v>
      </c>
      <c r="B14" s="39">
        <f aca="true" t="shared" si="1" ref="B14:M14">B15+B23</f>
        <v>89618</v>
      </c>
      <c r="C14" s="39">
        <f t="shared" si="1"/>
        <v>80670</v>
      </c>
      <c r="D14" s="39">
        <f t="shared" si="1"/>
        <v>98005</v>
      </c>
      <c r="E14" s="39">
        <f t="shared" si="1"/>
        <v>80733</v>
      </c>
      <c r="F14" s="39">
        <f t="shared" si="1"/>
        <v>90604</v>
      </c>
      <c r="G14" s="39">
        <f t="shared" si="1"/>
        <v>97435</v>
      </c>
      <c r="H14" s="39">
        <f t="shared" si="1"/>
        <v>91676</v>
      </c>
      <c r="I14" s="39">
        <f t="shared" si="1"/>
        <v>100531</v>
      </c>
      <c r="J14" s="39">
        <f t="shared" si="1"/>
        <v>90428</v>
      </c>
      <c r="K14" s="39">
        <f t="shared" si="1"/>
        <v>96091</v>
      </c>
      <c r="L14" s="39">
        <f t="shared" si="1"/>
        <v>89512</v>
      </c>
      <c r="M14" s="160">
        <f t="shared" si="1"/>
        <v>81783</v>
      </c>
      <c r="N14" s="43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</row>
    <row r="15" spans="1:15" s="44" customFormat="1" ht="16.5" customHeight="1">
      <c r="A15" s="21" t="s">
        <v>27</v>
      </c>
      <c r="B15" s="210">
        <v>75289</v>
      </c>
      <c r="C15" s="159">
        <v>65523</v>
      </c>
      <c r="D15" s="167">
        <v>82560</v>
      </c>
      <c r="E15" s="167">
        <v>65579</v>
      </c>
      <c r="F15" s="167">
        <v>74895</v>
      </c>
      <c r="G15" s="167">
        <v>81366</v>
      </c>
      <c r="H15" s="167">
        <v>75369</v>
      </c>
      <c r="I15" s="159">
        <v>84964</v>
      </c>
      <c r="J15" s="159">
        <v>73943</v>
      </c>
      <c r="K15" s="159">
        <v>78174</v>
      </c>
      <c r="L15" s="159">
        <v>72048</v>
      </c>
      <c r="M15" s="211">
        <v>62677</v>
      </c>
      <c r="N15" s="43"/>
      <c r="O15" s="155"/>
    </row>
    <row r="16" spans="1:15" ht="16.5" customHeight="1">
      <c r="A16" s="20" t="s">
        <v>40</v>
      </c>
      <c r="B16" s="48">
        <v>44530</v>
      </c>
      <c r="C16" s="25">
        <v>38647</v>
      </c>
      <c r="D16" s="179">
        <v>51781</v>
      </c>
      <c r="E16" s="16">
        <v>36123</v>
      </c>
      <c r="F16" s="179">
        <v>42677</v>
      </c>
      <c r="G16" s="179">
        <v>49654</v>
      </c>
      <c r="H16" s="14">
        <v>44924</v>
      </c>
      <c r="I16" s="54">
        <v>50551</v>
      </c>
      <c r="J16" s="54">
        <v>43753</v>
      </c>
      <c r="K16" s="181">
        <v>44986</v>
      </c>
      <c r="L16" s="181">
        <v>42629</v>
      </c>
      <c r="M16" s="154">
        <v>36531</v>
      </c>
      <c r="N16" s="43"/>
      <c r="O16" s="155"/>
    </row>
    <row r="17" spans="1:15" ht="16.5" customHeight="1">
      <c r="A17" s="20" t="s">
        <v>36</v>
      </c>
      <c r="B17" s="48">
        <v>15513</v>
      </c>
      <c r="C17" s="25">
        <v>12354</v>
      </c>
      <c r="D17" s="179">
        <v>14638</v>
      </c>
      <c r="E17" s="16">
        <v>13549</v>
      </c>
      <c r="F17" s="179">
        <v>15050</v>
      </c>
      <c r="G17" s="179">
        <v>14591</v>
      </c>
      <c r="H17" s="14">
        <v>13250</v>
      </c>
      <c r="I17" s="179">
        <v>16357</v>
      </c>
      <c r="J17" s="181">
        <v>12668</v>
      </c>
      <c r="K17" s="181">
        <v>14393</v>
      </c>
      <c r="L17" s="181">
        <v>12831</v>
      </c>
      <c r="M17" s="154">
        <v>9971</v>
      </c>
      <c r="N17" s="43"/>
      <c r="O17" s="155"/>
    </row>
    <row r="18" spans="1:15" ht="16.5" customHeight="1">
      <c r="A18" s="20" t="s">
        <v>37</v>
      </c>
      <c r="B18" s="48">
        <v>12043</v>
      </c>
      <c r="C18" s="25">
        <v>11375</v>
      </c>
      <c r="D18" s="179">
        <v>12810</v>
      </c>
      <c r="E18" s="16">
        <v>12667</v>
      </c>
      <c r="F18" s="179">
        <v>13551</v>
      </c>
      <c r="G18" s="179">
        <v>13419</v>
      </c>
      <c r="H18" s="14">
        <v>13399</v>
      </c>
      <c r="I18" s="54">
        <v>14219</v>
      </c>
      <c r="J18" s="54">
        <v>13862</v>
      </c>
      <c r="K18" s="181">
        <v>15116</v>
      </c>
      <c r="L18" s="181">
        <v>14095</v>
      </c>
      <c r="M18" s="154">
        <v>13869</v>
      </c>
      <c r="N18" s="43"/>
      <c r="O18" s="155"/>
    </row>
    <row r="19" spans="1:15" ht="16.5" customHeight="1">
      <c r="A19" s="20" t="s">
        <v>63</v>
      </c>
      <c r="B19" s="48">
        <v>490</v>
      </c>
      <c r="C19" s="25">
        <v>602</v>
      </c>
      <c r="D19" s="179">
        <v>480</v>
      </c>
      <c r="E19" s="16">
        <v>478</v>
      </c>
      <c r="F19" s="179">
        <v>603</v>
      </c>
      <c r="G19" s="179">
        <v>552</v>
      </c>
      <c r="H19" s="14">
        <v>585</v>
      </c>
      <c r="I19" s="54">
        <v>660</v>
      </c>
      <c r="J19" s="54">
        <v>782</v>
      </c>
      <c r="K19" s="181">
        <v>543</v>
      </c>
      <c r="L19" s="181">
        <v>473</v>
      </c>
      <c r="M19" s="154">
        <v>387</v>
      </c>
      <c r="N19" s="43"/>
      <c r="O19" s="155"/>
    </row>
    <row r="20" spans="1:15" ht="16.5" customHeight="1">
      <c r="A20" s="20" t="s">
        <v>53</v>
      </c>
      <c r="B20" s="48">
        <v>38</v>
      </c>
      <c r="C20" s="25">
        <v>21</v>
      </c>
      <c r="D20" s="179">
        <v>22</v>
      </c>
      <c r="E20" s="16">
        <v>28</v>
      </c>
      <c r="F20" s="179">
        <v>49</v>
      </c>
      <c r="G20" s="179">
        <v>28</v>
      </c>
      <c r="H20" s="14">
        <v>68</v>
      </c>
      <c r="I20" s="54">
        <v>82</v>
      </c>
      <c r="J20" s="54">
        <v>37</v>
      </c>
      <c r="K20" s="181">
        <v>25</v>
      </c>
      <c r="L20" s="181">
        <v>70</v>
      </c>
      <c r="M20" s="154">
        <v>75</v>
      </c>
      <c r="N20" s="43"/>
      <c r="O20" s="155"/>
    </row>
    <row r="21" spans="1:15" ht="16.5" customHeight="1">
      <c r="A21" s="176" t="s">
        <v>58</v>
      </c>
      <c r="B21" s="48">
        <v>49</v>
      </c>
      <c r="C21" s="25">
        <v>108</v>
      </c>
      <c r="D21" s="179">
        <v>120</v>
      </c>
      <c r="E21" s="16">
        <v>121</v>
      </c>
      <c r="F21" s="179">
        <v>143</v>
      </c>
      <c r="G21" s="179">
        <v>109</v>
      </c>
      <c r="H21" s="14">
        <v>112</v>
      </c>
      <c r="I21" s="54">
        <v>132</v>
      </c>
      <c r="J21" s="54">
        <v>103</v>
      </c>
      <c r="K21" s="181">
        <v>250</v>
      </c>
      <c r="L21" s="181">
        <v>187</v>
      </c>
      <c r="M21" s="154">
        <v>177</v>
      </c>
      <c r="N21" s="43"/>
      <c r="O21" s="155"/>
    </row>
    <row r="22" spans="1:15" ht="16.5" customHeight="1">
      <c r="A22" s="20" t="s">
        <v>38</v>
      </c>
      <c r="B22" s="48">
        <f aca="true" t="shared" si="2" ref="B22:M22">B15-B16-B17-B18-B19-B20-B21</f>
        <v>2626</v>
      </c>
      <c r="C22" s="25">
        <f t="shared" si="2"/>
        <v>2416</v>
      </c>
      <c r="D22" s="181">
        <f t="shared" si="2"/>
        <v>2709</v>
      </c>
      <c r="E22" s="181">
        <f t="shared" si="2"/>
        <v>2613</v>
      </c>
      <c r="F22" s="181">
        <f t="shared" si="2"/>
        <v>2822</v>
      </c>
      <c r="G22" s="181">
        <f t="shared" si="2"/>
        <v>3013</v>
      </c>
      <c r="H22" s="181">
        <f t="shared" si="2"/>
        <v>3031</v>
      </c>
      <c r="I22" s="181">
        <f t="shared" si="2"/>
        <v>2963</v>
      </c>
      <c r="J22" s="181">
        <f t="shared" si="2"/>
        <v>2738</v>
      </c>
      <c r="K22" s="181">
        <f t="shared" si="2"/>
        <v>2861</v>
      </c>
      <c r="L22" s="181">
        <f t="shared" si="2"/>
        <v>1763</v>
      </c>
      <c r="M22" s="154">
        <f t="shared" si="2"/>
        <v>1667</v>
      </c>
      <c r="N22" s="43"/>
      <c r="O22" s="155"/>
    </row>
    <row r="23" spans="1:16" s="44" customFormat="1" ht="16.5" customHeight="1">
      <c r="A23" s="21" t="s">
        <v>26</v>
      </c>
      <c r="B23" s="53">
        <v>14329</v>
      </c>
      <c r="C23" s="54">
        <v>15147</v>
      </c>
      <c r="D23" s="14">
        <v>15445</v>
      </c>
      <c r="E23" s="14">
        <v>15154</v>
      </c>
      <c r="F23" s="14">
        <v>15709</v>
      </c>
      <c r="G23" s="54">
        <v>16069</v>
      </c>
      <c r="H23" s="14">
        <v>16307</v>
      </c>
      <c r="I23" s="54">
        <v>15567</v>
      </c>
      <c r="J23" s="54">
        <v>16485</v>
      </c>
      <c r="K23" s="54">
        <v>17917</v>
      </c>
      <c r="L23" s="54">
        <v>17464</v>
      </c>
      <c r="M23" s="55">
        <v>19106</v>
      </c>
      <c r="N23" s="43"/>
      <c r="O23" s="155"/>
      <c r="P23" s="56"/>
    </row>
    <row r="24" spans="1:16" ht="16.5" customHeight="1">
      <c r="A24" s="20" t="s">
        <v>40</v>
      </c>
      <c r="B24" s="166">
        <v>242</v>
      </c>
      <c r="C24" s="50">
        <v>223</v>
      </c>
      <c r="D24" s="179">
        <v>194</v>
      </c>
      <c r="E24" s="16">
        <v>126</v>
      </c>
      <c r="F24" s="179">
        <v>137</v>
      </c>
      <c r="G24" s="179">
        <v>151</v>
      </c>
      <c r="H24" s="16">
        <v>144</v>
      </c>
      <c r="I24" s="29">
        <v>157</v>
      </c>
      <c r="J24" s="50">
        <v>135</v>
      </c>
      <c r="K24" s="181">
        <v>157</v>
      </c>
      <c r="L24" s="181">
        <v>127</v>
      </c>
      <c r="M24" s="154">
        <v>134</v>
      </c>
      <c r="N24" s="43"/>
      <c r="O24" s="155"/>
      <c r="P24" s="56"/>
    </row>
    <row r="25" spans="1:16" ht="16.5" customHeight="1">
      <c r="A25" s="20" t="s">
        <v>37</v>
      </c>
      <c r="B25" s="166">
        <v>61</v>
      </c>
      <c r="C25" s="50">
        <v>81</v>
      </c>
      <c r="D25" s="179">
        <v>44</v>
      </c>
      <c r="E25" s="16">
        <v>83</v>
      </c>
      <c r="F25" s="179">
        <v>72</v>
      </c>
      <c r="G25" s="179">
        <v>51</v>
      </c>
      <c r="H25" s="16">
        <v>88</v>
      </c>
      <c r="I25" s="29">
        <v>55</v>
      </c>
      <c r="J25" s="50">
        <v>61</v>
      </c>
      <c r="K25" s="181">
        <v>71</v>
      </c>
      <c r="L25" s="181">
        <v>72</v>
      </c>
      <c r="M25" s="154">
        <v>60</v>
      </c>
      <c r="N25" s="43"/>
      <c r="O25" s="155"/>
      <c r="P25" s="56"/>
    </row>
    <row r="26" spans="1:16" ht="16.5" customHeight="1" thickBot="1">
      <c r="A26" s="22" t="s">
        <v>39</v>
      </c>
      <c r="B26" s="212">
        <f aca="true" t="shared" si="3" ref="B26:J26">B23-B24-B25</f>
        <v>14026</v>
      </c>
      <c r="C26" s="213">
        <f t="shared" si="3"/>
        <v>14843</v>
      </c>
      <c r="D26" s="213">
        <f t="shared" si="3"/>
        <v>15207</v>
      </c>
      <c r="E26" s="213">
        <f t="shared" si="3"/>
        <v>14945</v>
      </c>
      <c r="F26" s="213">
        <f t="shared" si="3"/>
        <v>15500</v>
      </c>
      <c r="G26" s="213">
        <f t="shared" si="3"/>
        <v>15867</v>
      </c>
      <c r="H26" s="213">
        <f t="shared" si="3"/>
        <v>16075</v>
      </c>
      <c r="I26" s="213">
        <f t="shared" si="3"/>
        <v>15355</v>
      </c>
      <c r="J26" s="213">
        <f t="shared" si="3"/>
        <v>16289</v>
      </c>
      <c r="K26" s="213">
        <f>K23-K24-K25</f>
        <v>17689</v>
      </c>
      <c r="L26" s="213">
        <f>L23-L24-L25</f>
        <v>17265</v>
      </c>
      <c r="M26" s="214">
        <f>M23-M24-M25</f>
        <v>18912</v>
      </c>
      <c r="N26" s="43"/>
      <c r="O26" s="155"/>
      <c r="P26" s="56"/>
    </row>
    <row r="27" spans="1:16" ht="16.5" customHeight="1" thickBot="1">
      <c r="A27" s="23" t="s">
        <v>50</v>
      </c>
      <c r="B27" s="58">
        <f aca="true" t="shared" si="4" ref="B27:J27">B14+B6</f>
        <v>17107959</v>
      </c>
      <c r="C27" s="58">
        <f t="shared" si="4"/>
        <v>16343881</v>
      </c>
      <c r="D27" s="160">
        <f t="shared" si="4"/>
        <v>19111722</v>
      </c>
      <c r="E27" s="58">
        <f t="shared" si="4"/>
        <v>18087637</v>
      </c>
      <c r="F27" s="58">
        <f t="shared" si="4"/>
        <v>18552358</v>
      </c>
      <c r="G27" s="58">
        <f t="shared" si="4"/>
        <v>18563475</v>
      </c>
      <c r="H27" s="58">
        <f t="shared" si="4"/>
        <v>18491574</v>
      </c>
      <c r="I27" s="58">
        <f t="shared" si="4"/>
        <v>17449597</v>
      </c>
      <c r="J27" s="58">
        <f t="shared" si="4"/>
        <v>16977632</v>
      </c>
      <c r="K27" s="58">
        <f>K14+K6</f>
        <v>20319160</v>
      </c>
      <c r="L27" s="58">
        <f>L14+L6</f>
        <v>19503884</v>
      </c>
      <c r="M27" s="58">
        <f>M14+M6</f>
        <v>19952922</v>
      </c>
      <c r="N27" s="175"/>
      <c r="O27" s="155"/>
      <c r="P27" s="56"/>
    </row>
    <row r="28" spans="1:13" s="59" customFormat="1" ht="16.5" customHeight="1" thickBot="1">
      <c r="A28" s="3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4" s="37" customFormat="1" ht="16.5" customHeight="1" thickBot="1">
      <c r="A29" s="11"/>
      <c r="B29" s="205" t="s">
        <v>46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1"/>
      <c r="N29" s="157"/>
    </row>
    <row r="30" spans="1:14" s="37" customFormat="1" ht="16.5" customHeight="1" thickBot="1">
      <c r="A30" s="11"/>
      <c r="B30" s="199" t="s">
        <v>57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1"/>
      <c r="N30" s="157"/>
    </row>
    <row r="31" spans="1:13" ht="16.5" customHeight="1" thickBot="1">
      <c r="A31" s="11"/>
      <c r="B31" s="4" t="s">
        <v>4</v>
      </c>
      <c r="C31" s="5" t="s">
        <v>5</v>
      </c>
      <c r="D31" s="5" t="s">
        <v>6</v>
      </c>
      <c r="E31" s="5" t="s">
        <v>7</v>
      </c>
      <c r="F31" s="9" t="s">
        <v>8</v>
      </c>
      <c r="G31" s="5" t="s">
        <v>9</v>
      </c>
      <c r="H31" s="5" t="s">
        <v>10</v>
      </c>
      <c r="I31" s="5" t="s">
        <v>25</v>
      </c>
      <c r="J31" s="26" t="s">
        <v>0</v>
      </c>
      <c r="K31" s="9" t="s">
        <v>1</v>
      </c>
      <c r="L31" s="26" t="s">
        <v>2</v>
      </c>
      <c r="M31" s="60" t="s">
        <v>3</v>
      </c>
    </row>
    <row r="32" spans="1:13" ht="16.5" customHeight="1" thickBot="1">
      <c r="A32" s="1" t="s">
        <v>11</v>
      </c>
      <c r="B32" s="220">
        <f aca="true" t="shared" si="5" ref="B32:G32">B6/B27*100</f>
        <v>99.47616194310496</v>
      </c>
      <c r="C32" s="220">
        <f t="shared" si="5"/>
        <v>99.50642078218753</v>
      </c>
      <c r="D32" s="220">
        <f t="shared" si="5"/>
        <v>99.4871995312615</v>
      </c>
      <c r="E32" s="220">
        <f t="shared" si="5"/>
        <v>99.55365645606445</v>
      </c>
      <c r="F32" s="220">
        <f t="shared" si="5"/>
        <v>99.51163081264387</v>
      </c>
      <c r="G32" s="220">
        <f t="shared" si="5"/>
        <v>99.47512521227841</v>
      </c>
      <c r="H32" s="220">
        <f>H6/H27*100</f>
        <v>99.50422825012085</v>
      </c>
      <c r="I32" s="220">
        <f>I6/I27*100</f>
        <v>99.42387781219246</v>
      </c>
      <c r="J32" s="220">
        <f>J6/J27*100</f>
        <v>99.46736977218025</v>
      </c>
      <c r="K32" s="220">
        <f>K6/K27*100</f>
        <v>99.52709167111239</v>
      </c>
      <c r="L32" s="220">
        <f>L6/L27*100</f>
        <v>99.54105551489128</v>
      </c>
      <c r="M32" s="220">
        <f>M6/M27*100</f>
        <v>99.5901201839009</v>
      </c>
    </row>
    <row r="33" spans="1:13" s="61" customFormat="1" ht="16.5" customHeight="1">
      <c r="A33" s="6" t="s">
        <v>30</v>
      </c>
      <c r="B33" s="223">
        <f aca="true" t="shared" si="6" ref="B33:G33">B7/B6*100</f>
        <v>58.57209583472326</v>
      </c>
      <c r="C33" s="224">
        <f t="shared" si="6"/>
        <v>59.68812677889993</v>
      </c>
      <c r="D33" s="224">
        <f t="shared" si="6"/>
        <v>56.30540835334828</v>
      </c>
      <c r="E33" s="224">
        <f t="shared" si="6"/>
        <v>58.84270277666833</v>
      </c>
      <c r="F33" s="224">
        <f t="shared" si="6"/>
        <v>60.08335394350938</v>
      </c>
      <c r="G33" s="224">
        <f t="shared" si="6"/>
        <v>59.179748338030244</v>
      </c>
      <c r="H33" s="224">
        <f>H7/H6*100</f>
        <v>61.122692093184426</v>
      </c>
      <c r="I33" s="224">
        <f>I7/I6*100</f>
        <v>60.34663768066822</v>
      </c>
      <c r="J33" s="224">
        <f>J7/J6*100</f>
        <v>60.63635519533015</v>
      </c>
      <c r="K33" s="224">
        <f>K7/K6*100</f>
        <v>58.54808189597731</v>
      </c>
      <c r="L33" s="224">
        <f>L7/L6*100</f>
        <v>55.35499680339905</v>
      </c>
      <c r="M33" s="225">
        <f>M7/M6*100</f>
        <v>58.73795155879087</v>
      </c>
    </row>
    <row r="34" spans="1:13" s="61" customFormat="1" ht="16.5" customHeight="1">
      <c r="A34" s="7" t="s">
        <v>31</v>
      </c>
      <c r="B34" s="226">
        <f aca="true" t="shared" si="7" ref="B34:G34">B8/B6*100</f>
        <v>0.0004171969523938908</v>
      </c>
      <c r="C34" s="221">
        <f t="shared" si="7"/>
        <v>0.0001783165698335956</v>
      </c>
      <c r="D34" s="221">
        <f t="shared" si="7"/>
        <v>0.00011044657917228914</v>
      </c>
      <c r="E34" s="221">
        <f t="shared" si="7"/>
        <v>0.00010551508465863982</v>
      </c>
      <c r="F34" s="221">
        <f t="shared" si="7"/>
        <v>0.0001624981028346494</v>
      </c>
      <c r="G34" s="221">
        <f t="shared" si="7"/>
        <v>0.00015704504051762045</v>
      </c>
      <c r="H34" s="221">
        <f>H8/H6*100</f>
        <v>0.00016847919483031917</v>
      </c>
      <c r="I34" s="221">
        <f>I8/I6*100</f>
        <v>0.00014409997633301987</v>
      </c>
      <c r="J34" s="221">
        <f>J8/J6*100</f>
        <v>0.0002191008055566807</v>
      </c>
      <c r="K34" s="221">
        <f>K8/K6*100</f>
        <v>0.00015329028447660443</v>
      </c>
      <c r="L34" s="221">
        <f>L8/L6*100</f>
        <v>0.0001493738762191226</v>
      </c>
      <c r="M34" s="227">
        <f>M8/M6*100</f>
        <v>0.0001660699972960785</v>
      </c>
    </row>
    <row r="35" spans="1:13" s="61" customFormat="1" ht="16.5" customHeight="1">
      <c r="A35" s="7" t="s">
        <v>32</v>
      </c>
      <c r="B35" s="226">
        <f aca="true" t="shared" si="8" ref="B35:G35">B9/B6*100</f>
        <v>22.756554237572278</v>
      </c>
      <c r="C35" s="221">
        <f t="shared" si="8"/>
        <v>22.044361350289314</v>
      </c>
      <c r="D35" s="221">
        <f t="shared" si="8"/>
        <v>26.458503616099893</v>
      </c>
      <c r="E35" s="221">
        <f t="shared" si="8"/>
        <v>21.67857950483881</v>
      </c>
      <c r="F35" s="221">
        <f t="shared" si="8"/>
        <v>21.44004843743449</v>
      </c>
      <c r="G35" s="221">
        <f t="shared" si="8"/>
        <v>21.4087914896751</v>
      </c>
      <c r="H35" s="221">
        <f>H9/H6*100</f>
        <v>20.140926868181552</v>
      </c>
      <c r="I35" s="221">
        <f>I9/I6*100</f>
        <v>21.832881378167563</v>
      </c>
      <c r="J35" s="221">
        <f>J9/J6*100</f>
        <v>21.037502715073497</v>
      </c>
      <c r="K35" s="221">
        <f>K9/K6*100</f>
        <v>22.55403964650469</v>
      </c>
      <c r="L35" s="221">
        <f>L9/L6*100</f>
        <v>29.78059243945671</v>
      </c>
      <c r="M35" s="227">
        <f>M9/M6*100</f>
        <v>25.13688319527129</v>
      </c>
    </row>
    <row r="36" spans="1:13" s="61" customFormat="1" ht="16.5" customHeight="1">
      <c r="A36" s="7" t="s">
        <v>33</v>
      </c>
      <c r="B36" s="226">
        <f aca="true" t="shared" si="9" ref="B36:G36">B10/B6*100</f>
        <v>14.281386182119633</v>
      </c>
      <c r="C36" s="221">
        <f t="shared" si="9"/>
        <v>13.412062353492185</v>
      </c>
      <c r="D36" s="221">
        <f t="shared" si="9"/>
        <v>12.22543177643803</v>
      </c>
      <c r="E36" s="221">
        <f t="shared" si="9"/>
        <v>13.62735093162045</v>
      </c>
      <c r="F36" s="221">
        <f t="shared" si="9"/>
        <v>12.606288654913286</v>
      </c>
      <c r="G36" s="221">
        <f t="shared" si="9"/>
        <v>12.478235723522747</v>
      </c>
      <c r="H36" s="221">
        <f>H10/H6*100</f>
        <v>14.169861159012948</v>
      </c>
      <c r="I36" s="221">
        <f>I10/I6*100</f>
        <v>13.351248995190865</v>
      </c>
      <c r="J36" s="221">
        <f>J10/J6*100</f>
        <v>13.805920743303629</v>
      </c>
      <c r="K36" s="221">
        <f>K10/K6*100</f>
        <v>13.378839779461762</v>
      </c>
      <c r="L36" s="221">
        <f>L10/L6*100</f>
        <v>12.406139122089552</v>
      </c>
      <c r="M36" s="227">
        <f>M10/M6*100</f>
        <v>12.187001459755276</v>
      </c>
    </row>
    <row r="37" spans="1:13" s="61" customFormat="1" ht="16.5" customHeight="1">
      <c r="A37" s="7" t="s">
        <v>34</v>
      </c>
      <c r="B37" s="226">
        <f aca="true" t="shared" si="10" ref="B37:G37">B11/B6*100</f>
        <v>0.2884593745065985</v>
      </c>
      <c r="C37" s="221">
        <f t="shared" si="10"/>
        <v>0.37229425357636936</v>
      </c>
      <c r="D37" s="221">
        <f t="shared" si="10"/>
        <v>0.3045695904698697</v>
      </c>
      <c r="E37" s="221">
        <f t="shared" si="10"/>
        <v>0.44530142438700177</v>
      </c>
      <c r="F37" s="221">
        <f t="shared" si="10"/>
        <v>0.454003449509727</v>
      </c>
      <c r="G37" s="221">
        <f t="shared" si="10"/>
        <v>0.40395775163489306</v>
      </c>
      <c r="H37" s="221">
        <f>H11/H6*100</f>
        <v>0.3941434892736905</v>
      </c>
      <c r="I37" s="221">
        <f>I11/I6*100</f>
        <v>0.36780654359145326</v>
      </c>
      <c r="J37" s="221">
        <f>J11/J6*100</f>
        <v>0.37242991794260316</v>
      </c>
      <c r="K37" s="221">
        <f>K11/K6*100</f>
        <v>0.4351861727811936</v>
      </c>
      <c r="L37" s="221">
        <f>L11/L6*100</f>
        <v>0.3809291384753522</v>
      </c>
      <c r="M37" s="227">
        <f>M11/M6*100</f>
        <v>0.25773057095519286</v>
      </c>
    </row>
    <row r="38" spans="1:13" s="61" customFormat="1" ht="16.5" customHeight="1">
      <c r="A38" s="8" t="s">
        <v>35</v>
      </c>
      <c r="B38" s="226">
        <f aca="true" t="shared" si="11" ref="B38:G38">B12/B6*100</f>
        <v>0.09550872203113099</v>
      </c>
      <c r="C38" s="221">
        <f t="shared" si="11"/>
        <v>0.10873006566784382</v>
      </c>
      <c r="D38" s="221">
        <f t="shared" si="11"/>
        <v>0.09602541154893596</v>
      </c>
      <c r="E38" s="221">
        <f t="shared" si="11"/>
        <v>0.07954171355608938</v>
      </c>
      <c r="F38" s="221">
        <f t="shared" si="11"/>
        <v>0.08663857182800723</v>
      </c>
      <c r="G38" s="221">
        <f t="shared" si="11"/>
        <v>0.09493643466601394</v>
      </c>
      <c r="H38" s="221">
        <f>H12/H6*100</f>
        <v>0.09107659183762866</v>
      </c>
      <c r="I38" s="221">
        <f>I12/I6*100</f>
        <v>0.0905524251276697</v>
      </c>
      <c r="J38" s="221">
        <f>J12/J6*100</f>
        <v>0.08252994397414752</v>
      </c>
      <c r="K38" s="221">
        <f>K12/K6*100</f>
        <v>0.08031421936996803</v>
      </c>
      <c r="L38" s="221">
        <f>L12/L6*100</f>
        <v>0.08053312257537869</v>
      </c>
      <c r="M38" s="227">
        <f>M12/M6*100</f>
        <v>0.09470519027620913</v>
      </c>
    </row>
    <row r="39" spans="1:13" s="61" customFormat="1" ht="16.5" customHeight="1" thickBot="1">
      <c r="A39" s="13" t="s">
        <v>52</v>
      </c>
      <c r="B39" s="228">
        <f aca="true" t="shared" si="12" ref="B39:G39">B13/B6*100</f>
        <v>4.0055784520947135</v>
      </c>
      <c r="C39" s="229">
        <f t="shared" si="12"/>
        <v>4.3742468815045195</v>
      </c>
      <c r="D39" s="229">
        <f t="shared" si="12"/>
        <v>4.609950805515829</v>
      </c>
      <c r="E39" s="229">
        <f t="shared" si="12"/>
        <v>5.326418133844664</v>
      </c>
      <c r="F39" s="229">
        <f t="shared" si="12"/>
        <v>5.329504444702274</v>
      </c>
      <c r="G39" s="229">
        <f t="shared" si="12"/>
        <v>6.434173217430484</v>
      </c>
      <c r="H39" s="229">
        <f>H13/H6*100</f>
        <v>4.081131319314922</v>
      </c>
      <c r="I39" s="229">
        <f>I13/I6*100</f>
        <v>4.01072887727789</v>
      </c>
      <c r="J39" s="229">
        <f>J13/J6*100</f>
        <v>4.065042383570424</v>
      </c>
      <c r="K39" s="229">
        <f>K13/K6*100</f>
        <v>5.003384995620595</v>
      </c>
      <c r="L39" s="229">
        <f>L13/L6*100</f>
        <v>1.9966600001277404</v>
      </c>
      <c r="M39" s="230">
        <f>M13/M6*100</f>
        <v>3.5855619549538655</v>
      </c>
    </row>
    <row r="40" spans="1:13" ht="16.5" customHeight="1" thickBot="1">
      <c r="A40" s="12" t="s">
        <v>18</v>
      </c>
      <c r="B40" s="231">
        <f aca="true" t="shared" si="13" ref="B40:G40">B14/B27*100</f>
        <v>0.5238380568950393</v>
      </c>
      <c r="C40" s="232">
        <f t="shared" si="13"/>
        <v>0.4935792178124645</v>
      </c>
      <c r="D40" s="232">
        <f t="shared" si="13"/>
        <v>0.5128004687385052</v>
      </c>
      <c r="E40" s="232">
        <f t="shared" si="13"/>
        <v>0.4463435439355622</v>
      </c>
      <c r="F40" s="232">
        <f t="shared" si="13"/>
        <v>0.4883691873561301</v>
      </c>
      <c r="G40" s="232">
        <f t="shared" si="13"/>
        <v>0.5248747877215877</v>
      </c>
      <c r="H40" s="232">
        <f>H14/H27*100</f>
        <v>0.49577174987916117</v>
      </c>
      <c r="I40" s="232">
        <f>I14/I27*100</f>
        <v>0.5761221878075465</v>
      </c>
      <c r="J40" s="232">
        <f>J14/J27*100</f>
        <v>0.5326302278197572</v>
      </c>
      <c r="K40" s="232">
        <f>K14/K27*100</f>
        <v>0.47290832888761153</v>
      </c>
      <c r="L40" s="232">
        <f>L14/L27*100</f>
        <v>0.45894448510870967</v>
      </c>
      <c r="M40" s="233">
        <f>M14/M27*100</f>
        <v>0.40987981609911567</v>
      </c>
    </row>
    <row r="41" spans="1:13" s="62" customFormat="1" ht="16.5" customHeight="1">
      <c r="A41" s="215" t="s">
        <v>19</v>
      </c>
      <c r="B41" s="234">
        <f aca="true" t="shared" si="14" ref="B41:D42">B15/B14*100</f>
        <v>84.01102457095672</v>
      </c>
      <c r="C41" s="222">
        <f t="shared" si="14"/>
        <v>81.2235031610264</v>
      </c>
      <c r="D41" s="222">
        <f t="shared" si="14"/>
        <v>84.24059996938932</v>
      </c>
      <c r="E41" s="222">
        <f aca="true" t="shared" si="15" ref="E41:G42">E15/E14*100</f>
        <v>81.22948484510671</v>
      </c>
      <c r="F41" s="222">
        <f t="shared" si="15"/>
        <v>82.66191338130767</v>
      </c>
      <c r="G41" s="222">
        <f t="shared" si="15"/>
        <v>83.50797967876021</v>
      </c>
      <c r="H41" s="222">
        <f>H15/H14*100</f>
        <v>82.21235656005933</v>
      </c>
      <c r="I41" s="222">
        <f>I15/I14*100</f>
        <v>84.51522415971193</v>
      </c>
      <c r="J41" s="222">
        <f>J15/J14*100</f>
        <v>81.77002698279294</v>
      </c>
      <c r="K41" s="222">
        <f>K15/K14*100</f>
        <v>81.35413306136891</v>
      </c>
      <c r="L41" s="222">
        <f>L15/L14*100</f>
        <v>80.48976673518634</v>
      </c>
      <c r="M41" s="235">
        <f>M15/M14*100</f>
        <v>76.63817663817663</v>
      </c>
    </row>
    <row r="42" spans="1:13" s="61" customFormat="1" ht="16.5" customHeight="1">
      <c r="A42" s="216" t="s">
        <v>41</v>
      </c>
      <c r="B42" s="226">
        <f t="shared" si="14"/>
        <v>59.145426290693194</v>
      </c>
      <c r="C42" s="221">
        <f t="shared" si="14"/>
        <v>58.982342078354165</v>
      </c>
      <c r="D42" s="221">
        <f t="shared" si="14"/>
        <v>62.71923449612403</v>
      </c>
      <c r="E42" s="221">
        <f t="shared" si="15"/>
        <v>55.083182116226226</v>
      </c>
      <c r="F42" s="221">
        <f t="shared" si="15"/>
        <v>56.98244208558649</v>
      </c>
      <c r="G42" s="221">
        <f t="shared" si="15"/>
        <v>61.02548976230858</v>
      </c>
      <c r="H42" s="221">
        <f>H16/H15*100</f>
        <v>59.605408059016305</v>
      </c>
      <c r="I42" s="221">
        <f>I16/I15*100</f>
        <v>59.49696341980133</v>
      </c>
      <c r="J42" s="221">
        <f>J16/J15*100</f>
        <v>59.171253533126865</v>
      </c>
      <c r="K42" s="221">
        <f>K16/K15*100</f>
        <v>57.54598715685522</v>
      </c>
      <c r="L42" s="221">
        <f>L16/L15*100</f>
        <v>59.16749944481457</v>
      </c>
      <c r="M42" s="227">
        <f>M16/M15*100</f>
        <v>58.28453818785201</v>
      </c>
    </row>
    <row r="43" spans="1:13" s="61" customFormat="1" ht="16.5" customHeight="1">
      <c r="A43" s="216" t="s">
        <v>45</v>
      </c>
      <c r="B43" s="226">
        <f aca="true" t="shared" si="16" ref="B43:G43">B17/B15*100</f>
        <v>20.60460359415054</v>
      </c>
      <c r="C43" s="221">
        <f t="shared" si="16"/>
        <v>18.854448056407673</v>
      </c>
      <c r="D43" s="221">
        <f t="shared" si="16"/>
        <v>17.73013565891473</v>
      </c>
      <c r="E43" s="221">
        <f t="shared" si="16"/>
        <v>20.660577318958815</v>
      </c>
      <c r="F43" s="221">
        <f t="shared" si="16"/>
        <v>20.094799385806798</v>
      </c>
      <c r="G43" s="221">
        <f t="shared" si="16"/>
        <v>17.932551680062925</v>
      </c>
      <c r="H43" s="221">
        <f>H17/H15*100</f>
        <v>17.580172219347475</v>
      </c>
      <c r="I43" s="221">
        <f>I17/I15*100</f>
        <v>19.251683065769033</v>
      </c>
      <c r="J43" s="221">
        <f>J17/J15*100</f>
        <v>17.132115277984393</v>
      </c>
      <c r="K43" s="221">
        <f>K17/K15*100</f>
        <v>18.4114923120219</v>
      </c>
      <c r="L43" s="221">
        <f>L17/L15*100</f>
        <v>17.80896069287142</v>
      </c>
      <c r="M43" s="227">
        <f>M17/M15*100</f>
        <v>15.908546994910413</v>
      </c>
    </row>
    <row r="44" spans="1:13" s="61" customFormat="1" ht="16.5" customHeight="1">
      <c r="A44" s="216" t="s">
        <v>42</v>
      </c>
      <c r="B44" s="226">
        <f aca="true" t="shared" si="17" ref="B44:G44">B18/B15*100</f>
        <v>15.995696582502092</v>
      </c>
      <c r="C44" s="221">
        <f t="shared" si="17"/>
        <v>17.36031622483708</v>
      </c>
      <c r="D44" s="221">
        <f t="shared" si="17"/>
        <v>15.515988372093023</v>
      </c>
      <c r="E44" s="221">
        <f t="shared" si="17"/>
        <v>19.315634578142394</v>
      </c>
      <c r="F44" s="221">
        <f t="shared" si="17"/>
        <v>18.0933306629281</v>
      </c>
      <c r="G44" s="221">
        <f t="shared" si="17"/>
        <v>16.49214659685864</v>
      </c>
      <c r="H44" s="221">
        <f>H18/H15*100</f>
        <v>17.77786623147448</v>
      </c>
      <c r="I44" s="221">
        <f>I18/I15*100</f>
        <v>16.735323195706417</v>
      </c>
      <c r="J44" s="221">
        <f>J18/J15*100</f>
        <v>18.74687259104986</v>
      </c>
      <c r="K44" s="221">
        <f>K18/K15*100</f>
        <v>19.33635223987515</v>
      </c>
      <c r="L44" s="221">
        <f>L18/L15*100</f>
        <v>19.5633466577837</v>
      </c>
      <c r="M44" s="227">
        <f>M18/M15*100</f>
        <v>22.12773425658535</v>
      </c>
    </row>
    <row r="45" spans="1:13" s="61" customFormat="1" ht="16.5" customHeight="1">
      <c r="A45" s="20" t="s">
        <v>62</v>
      </c>
      <c r="B45" s="226">
        <f aca="true" t="shared" si="18" ref="B45:G45">B19/B15*100</f>
        <v>0.6508254857947376</v>
      </c>
      <c r="C45" s="221">
        <f t="shared" si="18"/>
        <v>0.9187613509759931</v>
      </c>
      <c r="D45" s="221">
        <f t="shared" si="18"/>
        <v>0.5813953488372093</v>
      </c>
      <c r="E45" s="221">
        <f t="shared" si="18"/>
        <v>0.7288918708732979</v>
      </c>
      <c r="F45" s="221">
        <f t="shared" si="18"/>
        <v>0.805127178049269</v>
      </c>
      <c r="G45" s="221">
        <f t="shared" si="18"/>
        <v>0.6784160460143057</v>
      </c>
      <c r="H45" s="221">
        <f>H19/H15*100</f>
        <v>0.7761811885523225</v>
      </c>
      <c r="I45" s="221">
        <f>I19/I15*100</f>
        <v>0.7767995857068877</v>
      </c>
      <c r="J45" s="221">
        <f>J19/J15*100</f>
        <v>1.0575713725437161</v>
      </c>
      <c r="K45" s="221">
        <f>K19/K15*100</f>
        <v>0.6946043441553458</v>
      </c>
      <c r="L45" s="221">
        <f>L19/L15*100</f>
        <v>0.6565067732622696</v>
      </c>
      <c r="M45" s="227">
        <f>M19/M15*100</f>
        <v>0.6174513776983583</v>
      </c>
    </row>
    <row r="46" spans="1:13" s="61" customFormat="1" ht="16.5" customHeight="1">
      <c r="A46" s="20" t="s">
        <v>55</v>
      </c>
      <c r="B46" s="226">
        <f aca="true" t="shared" si="19" ref="B46:G46">B20/B15*100</f>
        <v>0.05047218053102047</v>
      </c>
      <c r="C46" s="221">
        <f t="shared" si="19"/>
        <v>0.032049814568929996</v>
      </c>
      <c r="D46" s="221">
        <f t="shared" si="19"/>
        <v>0.026647286821705425</v>
      </c>
      <c r="E46" s="221">
        <f t="shared" si="19"/>
        <v>0.042696594946553014</v>
      </c>
      <c r="F46" s="221">
        <f t="shared" si="19"/>
        <v>0.06542492823285934</v>
      </c>
      <c r="G46" s="221">
        <f t="shared" si="19"/>
        <v>0.034412408131160435</v>
      </c>
      <c r="H46" s="221">
        <f>H20/H15*100</f>
        <v>0.09022277063514177</v>
      </c>
      <c r="I46" s="221">
        <f>I20/I15*100</f>
        <v>0.09651146367873453</v>
      </c>
      <c r="J46" s="221">
        <f>J20/J15*100</f>
        <v>0.05003854320219629</v>
      </c>
      <c r="K46" s="221">
        <f>K20/K15*100</f>
        <v>0.03197994218026454</v>
      </c>
      <c r="L46" s="221">
        <f>L20/L15*100</f>
        <v>0.09715745058849655</v>
      </c>
      <c r="M46" s="227">
        <f>M20/M15*100</f>
        <v>0.11966111970898416</v>
      </c>
    </row>
    <row r="47" spans="1:13" s="61" customFormat="1" ht="16.5" customHeight="1">
      <c r="A47" s="176" t="s">
        <v>59</v>
      </c>
      <c r="B47" s="226">
        <f aca="true" t="shared" si="20" ref="B47:G47">B21/B15*100</f>
        <v>0.06508254857947376</v>
      </c>
      <c r="C47" s="221">
        <f t="shared" si="20"/>
        <v>0.16482761778306854</v>
      </c>
      <c r="D47" s="221">
        <f t="shared" si="20"/>
        <v>0.14534883720930233</v>
      </c>
      <c r="E47" s="221">
        <f t="shared" si="20"/>
        <v>0.18451028530474695</v>
      </c>
      <c r="F47" s="221">
        <f t="shared" si="20"/>
        <v>0.19093397423058947</v>
      </c>
      <c r="G47" s="221">
        <f t="shared" si="20"/>
        <v>0.13396258879630313</v>
      </c>
      <c r="H47" s="221">
        <f>H21/H15*100</f>
        <v>0.14860221045788055</v>
      </c>
      <c r="I47" s="221">
        <f>I21/I15*100</f>
        <v>0.15535991714137753</v>
      </c>
      <c r="J47" s="221">
        <f>J21/J15*100</f>
        <v>0.13929648513043832</v>
      </c>
      <c r="K47" s="221">
        <f>K21/K15*100</f>
        <v>0.31979942180264537</v>
      </c>
      <c r="L47" s="221">
        <f>L21/L15*100</f>
        <v>0.2595491894292694</v>
      </c>
      <c r="M47" s="227">
        <f>M21/M15*100</f>
        <v>0.2824002425132026</v>
      </c>
    </row>
    <row r="48" spans="1:13" s="61" customFormat="1" ht="16.5" customHeight="1">
      <c r="A48" s="216" t="s">
        <v>43</v>
      </c>
      <c r="B48" s="226">
        <f aca="true" t="shared" si="21" ref="B48:G48">B22/B15*100</f>
        <v>3.4878933177489406</v>
      </c>
      <c r="C48" s="221">
        <f t="shared" si="21"/>
        <v>3.687254857073089</v>
      </c>
      <c r="D48" s="221">
        <f t="shared" si="21"/>
        <v>3.28125</v>
      </c>
      <c r="E48" s="221">
        <f t="shared" si="21"/>
        <v>3.984507235547965</v>
      </c>
      <c r="F48" s="221">
        <f t="shared" si="21"/>
        <v>3.7679417851658985</v>
      </c>
      <c r="G48" s="221">
        <f t="shared" si="21"/>
        <v>3.7030209178280855</v>
      </c>
      <c r="H48" s="221">
        <f>H22/H15*100</f>
        <v>4.021547320516393</v>
      </c>
      <c r="I48" s="221">
        <f>I22/I15*100</f>
        <v>3.4873593521962247</v>
      </c>
      <c r="J48" s="221">
        <f>J22/J15*100</f>
        <v>3.702852196962525</v>
      </c>
      <c r="K48" s="221">
        <f>K22/K15*100</f>
        <v>3.6597845831094737</v>
      </c>
      <c r="L48" s="221">
        <f>L22/L15*100</f>
        <v>2.4469797912502775</v>
      </c>
      <c r="M48" s="227">
        <f>M22/M15*100</f>
        <v>2.6596678207316877</v>
      </c>
    </row>
    <row r="49" spans="1:13" s="62" customFormat="1" ht="16.5" customHeight="1">
      <c r="A49" s="217" t="s">
        <v>20</v>
      </c>
      <c r="B49" s="234">
        <f aca="true" t="shared" si="22" ref="B49:G49">B23/B14*100</f>
        <v>15.988975429043272</v>
      </c>
      <c r="C49" s="222">
        <f t="shared" si="22"/>
        <v>18.776496838973596</v>
      </c>
      <c r="D49" s="222">
        <f t="shared" si="22"/>
        <v>15.759400030610681</v>
      </c>
      <c r="E49" s="222">
        <f t="shared" si="22"/>
        <v>18.770515154893292</v>
      </c>
      <c r="F49" s="222">
        <f t="shared" si="22"/>
        <v>17.33808661869233</v>
      </c>
      <c r="G49" s="222">
        <f t="shared" si="22"/>
        <v>16.4920203212398</v>
      </c>
      <c r="H49" s="222">
        <f>H23/H14*100</f>
        <v>17.787643439940663</v>
      </c>
      <c r="I49" s="222">
        <f>I23/I14*100</f>
        <v>15.484775840288071</v>
      </c>
      <c r="J49" s="222">
        <f>J23/J14*100</f>
        <v>18.22997301720706</v>
      </c>
      <c r="K49" s="222">
        <f>K23/K14*100</f>
        <v>18.64586693863109</v>
      </c>
      <c r="L49" s="222">
        <f>L23/L14*100</f>
        <v>19.510233264813657</v>
      </c>
      <c r="M49" s="235">
        <f>M23/M14*100</f>
        <v>23.36182336182336</v>
      </c>
    </row>
    <row r="50" spans="1:13" s="61" customFormat="1" ht="16.5" customHeight="1">
      <c r="A50" s="218" t="s">
        <v>60</v>
      </c>
      <c r="B50" s="226">
        <f aca="true" t="shared" si="23" ref="B50:G50">B24/B23*100</f>
        <v>1.688882685463047</v>
      </c>
      <c r="C50" s="221">
        <f t="shared" si="23"/>
        <v>1.472238727140688</v>
      </c>
      <c r="D50" s="221">
        <f t="shared" si="23"/>
        <v>1.2560699255422465</v>
      </c>
      <c r="E50" s="221">
        <f t="shared" si="23"/>
        <v>0.8314636399630461</v>
      </c>
      <c r="F50" s="221">
        <f t="shared" si="23"/>
        <v>0.872111528423197</v>
      </c>
      <c r="G50" s="221">
        <f t="shared" si="23"/>
        <v>0.9396975542970938</v>
      </c>
      <c r="H50" s="221">
        <f>H24/H23*100</f>
        <v>0.8830563561660636</v>
      </c>
      <c r="I50" s="221">
        <f>I24/I23*100</f>
        <v>1.0085437142673606</v>
      </c>
      <c r="J50" s="221">
        <f>J24/J23*100</f>
        <v>0.8189262966333031</v>
      </c>
      <c r="K50" s="221">
        <f>K24/K23*100</f>
        <v>0.876262767204331</v>
      </c>
      <c r="L50" s="221">
        <f>L24/L23*100</f>
        <v>0.7272102611085662</v>
      </c>
      <c r="M50" s="227">
        <f>M24/M23*100</f>
        <v>0.7013503611430963</v>
      </c>
    </row>
    <row r="51" spans="1:13" s="61" customFormat="1" ht="16.5" customHeight="1">
      <c r="A51" s="81" t="s">
        <v>56</v>
      </c>
      <c r="B51" s="226">
        <f aca="true" t="shared" si="24" ref="B51:G51">B25/B23*100</f>
        <v>0.4257100984018424</v>
      </c>
      <c r="C51" s="221">
        <f t="shared" si="24"/>
        <v>0.53475935828877</v>
      </c>
      <c r="D51" s="221">
        <f t="shared" si="24"/>
        <v>0.28488183878277756</v>
      </c>
      <c r="E51" s="221">
        <f t="shared" si="24"/>
        <v>0.5477101755312128</v>
      </c>
      <c r="F51" s="221">
        <f t="shared" si="24"/>
        <v>0.4583359857406582</v>
      </c>
      <c r="G51" s="221">
        <f t="shared" si="24"/>
        <v>0.31738129317319064</v>
      </c>
      <c r="H51" s="221">
        <f>H25/H23*100</f>
        <v>0.5396455509903723</v>
      </c>
      <c r="I51" s="221">
        <f>I25/I23*100</f>
        <v>0.3533114922592664</v>
      </c>
      <c r="J51" s="221">
        <f>J25/J23*100</f>
        <v>0.3700333636639369</v>
      </c>
      <c r="K51" s="221">
        <f>K25/K23*100</f>
        <v>0.39627169727074846</v>
      </c>
      <c r="L51" s="221">
        <f>L25/L23*100</f>
        <v>0.4122766834631242</v>
      </c>
      <c r="M51" s="227">
        <f>M25/M23*100</f>
        <v>0.31403747513869984</v>
      </c>
    </row>
    <row r="52" spans="1:13" s="61" customFormat="1" ht="16.5" customHeight="1" thickBot="1">
      <c r="A52" s="219" t="s">
        <v>44</v>
      </c>
      <c r="B52" s="228">
        <f aca="true" t="shared" si="25" ref="B52:G52">B26/B23*100</f>
        <v>97.8854072161351</v>
      </c>
      <c r="C52" s="229">
        <f t="shared" si="25"/>
        <v>97.99300191457054</v>
      </c>
      <c r="D52" s="229">
        <f t="shared" si="25"/>
        <v>98.45904823567497</v>
      </c>
      <c r="E52" s="229">
        <f t="shared" si="25"/>
        <v>98.62082618450575</v>
      </c>
      <c r="F52" s="229">
        <f t="shared" si="25"/>
        <v>98.66955248583615</v>
      </c>
      <c r="G52" s="229">
        <f t="shared" si="25"/>
        <v>98.74292115252972</v>
      </c>
      <c r="H52" s="229">
        <f>H26/H23*100</f>
        <v>98.57729809284356</v>
      </c>
      <c r="I52" s="229">
        <f>I26/I23*100</f>
        <v>98.63814479347337</v>
      </c>
      <c r="J52" s="229">
        <f>J26/J23*100</f>
        <v>98.81104033970276</v>
      </c>
      <c r="K52" s="229">
        <f>K26/K23*100</f>
        <v>98.72746553552491</v>
      </c>
      <c r="L52" s="229">
        <f>L26/L23*100</f>
        <v>98.86051305542831</v>
      </c>
      <c r="M52" s="230">
        <f>M26/M23*100</f>
        <v>98.9846121637182</v>
      </c>
    </row>
    <row r="53" spans="1:13" ht="16.5" customHeight="1" thickBot="1">
      <c r="A53" s="2" t="s">
        <v>50</v>
      </c>
      <c r="B53" s="10">
        <f aca="true" t="shared" si="26" ref="B53:G53">B32+B40</f>
        <v>100</v>
      </c>
      <c r="C53" s="10">
        <f t="shared" si="26"/>
        <v>100</v>
      </c>
      <c r="D53" s="10">
        <f t="shared" si="26"/>
        <v>100</v>
      </c>
      <c r="E53" s="10">
        <f t="shared" si="26"/>
        <v>100.00000000000001</v>
      </c>
      <c r="F53" s="10">
        <f t="shared" si="26"/>
        <v>100</v>
      </c>
      <c r="G53" s="10">
        <f t="shared" si="26"/>
        <v>100</v>
      </c>
      <c r="H53" s="10">
        <f>H32+H40</f>
        <v>100.00000000000001</v>
      </c>
      <c r="I53" s="10">
        <f>I32+I40</f>
        <v>100</v>
      </c>
      <c r="J53" s="10">
        <f>J32+J40</f>
        <v>100</v>
      </c>
      <c r="K53" s="10">
        <f>K32+K40</f>
        <v>100</v>
      </c>
      <c r="L53" s="10">
        <f>L32+L40</f>
        <v>100</v>
      </c>
      <c r="M53" s="238">
        <f>M32+M40</f>
        <v>100.00000000000001</v>
      </c>
    </row>
    <row r="54" spans="1:14" ht="15.75" customHeight="1">
      <c r="A54" s="236" t="s">
        <v>21</v>
      </c>
      <c r="B54" s="237"/>
      <c r="C54" s="237"/>
      <c r="D54" s="63"/>
      <c r="E54" s="63"/>
      <c r="F54" s="64"/>
      <c r="G54" s="63"/>
      <c r="H54" s="63"/>
      <c r="I54" s="51"/>
      <c r="J54" s="51"/>
      <c r="K54" s="51"/>
      <c r="L54" s="29"/>
      <c r="M54" s="51"/>
      <c r="N54" s="51"/>
    </row>
    <row r="55" spans="1:14" ht="15.75" customHeight="1">
      <c r="A55" s="236" t="s">
        <v>22</v>
      </c>
      <c r="B55" s="63"/>
      <c r="C55" s="63"/>
      <c r="D55" s="63"/>
      <c r="E55" s="63"/>
      <c r="F55" s="64"/>
      <c r="G55" s="63"/>
      <c r="H55" s="63"/>
      <c r="I55" s="51"/>
      <c r="J55" s="51"/>
      <c r="K55" s="51"/>
      <c r="L55" s="29"/>
      <c r="M55" s="51"/>
      <c r="N55" s="51"/>
    </row>
    <row r="56" spans="1:14" ht="15.75" customHeight="1">
      <c r="A56" s="236" t="s">
        <v>23</v>
      </c>
      <c r="B56" s="63"/>
      <c r="C56" s="63"/>
      <c r="D56" s="63"/>
      <c r="E56" s="63"/>
      <c r="F56" s="64"/>
      <c r="G56" s="63"/>
      <c r="H56" s="63"/>
      <c r="I56" s="51"/>
      <c r="J56" s="29"/>
      <c r="K56" s="29"/>
      <c r="L56" s="29"/>
      <c r="M56" s="51"/>
      <c r="N56" s="51"/>
    </row>
    <row r="57" spans="1:14" ht="15.75" customHeight="1">
      <c r="A57" s="236" t="s">
        <v>24</v>
      </c>
      <c r="B57" s="63"/>
      <c r="C57" s="63"/>
      <c r="D57" s="63"/>
      <c r="E57" s="63"/>
      <c r="F57" s="64"/>
      <c r="G57" s="63"/>
      <c r="H57" s="63"/>
      <c r="I57" s="51"/>
      <c r="J57" s="29"/>
      <c r="K57" s="29"/>
      <c r="L57" s="29"/>
      <c r="M57" s="51"/>
      <c r="N57" s="51"/>
    </row>
    <row r="58" spans="1:14" ht="15.75">
      <c r="A58" s="63"/>
      <c r="B58" s="63"/>
      <c r="C58" s="63"/>
      <c r="D58" s="63"/>
      <c r="E58" s="63"/>
      <c r="F58" s="64"/>
      <c r="G58" s="63"/>
      <c r="H58" s="63"/>
      <c r="I58" s="51"/>
      <c r="J58" s="29"/>
      <c r="K58" s="29"/>
      <c r="L58" s="29"/>
      <c r="M58" s="51"/>
      <c r="N58" s="51"/>
    </row>
    <row r="59" spans="1:14" ht="12.75">
      <c r="A59" s="51"/>
      <c r="B59" s="51"/>
      <c r="C59" s="51"/>
      <c r="D59" s="51"/>
      <c r="E59" s="51"/>
      <c r="F59" s="51"/>
      <c r="G59" s="51"/>
      <c r="H59" s="51"/>
      <c r="I59" s="51"/>
      <c r="J59" s="29"/>
      <c r="K59" s="29"/>
      <c r="L59" s="29"/>
      <c r="M59" s="51"/>
      <c r="N59" s="51"/>
    </row>
    <row r="60" spans="1:14" ht="12.75">
      <c r="A60" s="51"/>
      <c r="B60" s="51"/>
      <c r="C60" s="51"/>
      <c r="D60" s="51"/>
      <c r="E60" s="51"/>
      <c r="F60" s="51"/>
      <c r="G60" s="51"/>
      <c r="H60" s="51"/>
      <c r="I60" s="51"/>
      <c r="J60" s="29"/>
      <c r="K60" s="29"/>
      <c r="L60" s="29"/>
      <c r="M60" s="51"/>
      <c r="N60" s="51"/>
    </row>
    <row r="61" spans="1:14" ht="12.75">
      <c r="A61" s="51"/>
      <c r="B61" s="51"/>
      <c r="C61" s="51"/>
      <c r="D61" s="51"/>
      <c r="E61" s="51"/>
      <c r="F61" s="51"/>
      <c r="G61" s="51"/>
      <c r="H61" s="51"/>
      <c r="I61" s="51"/>
      <c r="J61" s="29"/>
      <c r="K61" s="29"/>
      <c r="L61" s="29"/>
      <c r="M61" s="51"/>
      <c r="N61" s="51"/>
    </row>
    <row r="62" spans="1:14" ht="12.75">
      <c r="A62" s="51"/>
      <c r="B62" s="51"/>
      <c r="C62" s="51"/>
      <c r="D62" s="51"/>
      <c r="E62" s="51"/>
      <c r="F62" s="51"/>
      <c r="G62" s="51"/>
      <c r="H62" s="51"/>
      <c r="I62" s="51"/>
      <c r="J62" s="29"/>
      <c r="K62" s="29"/>
      <c r="L62" s="29"/>
      <c r="M62" s="51"/>
      <c r="N62" s="51"/>
    </row>
    <row r="63" spans="1:14" ht="12.75">
      <c r="A63" s="51"/>
      <c r="B63" s="51"/>
      <c r="C63" s="51"/>
      <c r="D63" s="51"/>
      <c r="E63" s="51"/>
      <c r="F63" s="51"/>
      <c r="G63" s="51"/>
      <c r="H63" s="51"/>
      <c r="I63" s="51"/>
      <c r="J63" s="29"/>
      <c r="K63" s="29"/>
      <c r="L63" s="29"/>
      <c r="M63" s="51"/>
      <c r="N63" s="51"/>
    </row>
    <row r="64" spans="1:14" ht="12.75">
      <c r="A64" s="51"/>
      <c r="B64" s="51"/>
      <c r="C64" s="51"/>
      <c r="D64" s="51"/>
      <c r="E64" s="51"/>
      <c r="F64" s="51"/>
      <c r="G64" s="51"/>
      <c r="H64" s="51"/>
      <c r="I64" s="51"/>
      <c r="J64" s="29"/>
      <c r="K64" s="29"/>
      <c r="L64" s="29"/>
      <c r="M64" s="51"/>
      <c r="N64" s="51"/>
    </row>
    <row r="65" spans="1:14" ht="12.75">
      <c r="A65" s="51"/>
      <c r="B65" s="51"/>
      <c r="C65" s="51"/>
      <c r="D65" s="51"/>
      <c r="E65" s="51"/>
      <c r="F65" s="51"/>
      <c r="G65" s="51"/>
      <c r="H65" s="51"/>
      <c r="I65" s="51"/>
      <c r="J65" s="29"/>
      <c r="K65" s="29"/>
      <c r="L65" s="29"/>
      <c r="M65" s="51"/>
      <c r="N65" s="51"/>
    </row>
    <row r="66" spans="1:14" ht="12.75">
      <c r="A66" s="51"/>
      <c r="B66" s="51"/>
      <c r="C66" s="51"/>
      <c r="D66" s="51"/>
      <c r="E66" s="51"/>
      <c r="F66" s="51"/>
      <c r="G66" s="51"/>
      <c r="H66" s="51"/>
      <c r="I66" s="51"/>
      <c r="J66" s="29"/>
      <c r="K66" s="29"/>
      <c r="L66" s="29"/>
      <c r="M66" s="51"/>
      <c r="N66" s="51"/>
    </row>
    <row r="67" spans="1:14" ht="12.75">
      <c r="A67" s="51"/>
      <c r="B67" s="51"/>
      <c r="C67" s="51"/>
      <c r="D67" s="51"/>
      <c r="E67" s="51"/>
      <c r="F67" s="51"/>
      <c r="G67" s="51"/>
      <c r="H67" s="51"/>
      <c r="I67" s="51"/>
      <c r="J67" s="29"/>
      <c r="K67" s="29"/>
      <c r="L67" s="29"/>
      <c r="M67" s="51"/>
      <c r="N67" s="51"/>
    </row>
    <row r="68" spans="1:14" ht="12.75">
      <c r="A68" s="51"/>
      <c r="B68" s="51"/>
      <c r="C68" s="51"/>
      <c r="D68" s="51"/>
      <c r="E68" s="51"/>
      <c r="F68" s="51"/>
      <c r="G68" s="51"/>
      <c r="H68" s="51"/>
      <c r="I68" s="51"/>
      <c r="J68" s="29"/>
      <c r="K68" s="29"/>
      <c r="L68" s="29"/>
      <c r="M68" s="51"/>
      <c r="N68" s="51"/>
    </row>
    <row r="69" spans="1:14" ht="12.75">
      <c r="A69" s="51"/>
      <c r="B69" s="51"/>
      <c r="C69" s="51"/>
      <c r="D69" s="51"/>
      <c r="E69" s="51"/>
      <c r="F69" s="51"/>
      <c r="G69" s="51"/>
      <c r="H69" s="51"/>
      <c r="I69" s="51"/>
      <c r="J69" s="29"/>
      <c r="K69" s="29"/>
      <c r="L69" s="29"/>
      <c r="M69" s="51"/>
      <c r="N69" s="51"/>
    </row>
    <row r="70" spans="1:14" ht="12.75">
      <c r="A70" s="51"/>
      <c r="B70" s="51"/>
      <c r="C70" s="51"/>
      <c r="D70" s="51"/>
      <c r="E70" s="51"/>
      <c r="F70" s="51"/>
      <c r="G70" s="51"/>
      <c r="H70" s="51"/>
      <c r="I70" s="51"/>
      <c r="J70" s="29"/>
      <c r="K70" s="29"/>
      <c r="L70" s="29"/>
      <c r="M70" s="51"/>
      <c r="N70" s="51"/>
    </row>
  </sheetData>
  <mergeCells count="5">
    <mergeCell ref="A1:M1"/>
    <mergeCell ref="B4:M4"/>
    <mergeCell ref="B3:M3"/>
    <mergeCell ref="B30:M30"/>
    <mergeCell ref="B29:M29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&amp;L&amp;"Bookman Old Style,Regular"&amp;14&amp;UMagyar Nemzeti Bank</oddHeader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Prágay István</dc:creator>
  <cp:keywords/>
  <dc:description/>
  <cp:lastModifiedBy>Morvayné Aradi Anna</cp:lastModifiedBy>
  <cp:lastPrinted>2007-07-13T11:30:56Z</cp:lastPrinted>
  <dcterms:created xsi:type="dcterms:W3CDTF">2000-08-23T13:17:18Z</dcterms:created>
  <dcterms:modified xsi:type="dcterms:W3CDTF">2008-01-09T10:24:22Z</dcterms:modified>
  <cp:category/>
  <cp:version/>
  <cp:contentType/>
  <cp:contentStatus/>
</cp:coreProperties>
</file>