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volumen" sheetId="1" r:id="rId1"/>
    <sheet name="érték" sheetId="2" r:id="rId2"/>
    <sheet name="Össz. forgalmi érték ábra" sheetId="3" r:id="rId3"/>
    <sheet name="Össz. forgalmi volumen ábra" sheetId="4" r:id="rId4"/>
    <sheet name="MNB forgalmi érték ábra" sheetId="5" r:id="rId5"/>
    <sheet name="MNB forgalmi volumen ábra" sheetId="6" r:id="rId6"/>
  </sheets>
  <definedNames>
    <definedName name="_xlnm.Print_Area" localSheetId="1">'érték'!$A$1:$H$58</definedName>
    <definedName name="_xlnm.Print_Area" localSheetId="0">'volumen'!$A$1:$H$57</definedName>
  </definedNames>
  <calcPr fullCalcOnLoad="1"/>
</workbook>
</file>

<file path=xl/sharedStrings.xml><?xml version="1.0" encoding="utf-8"?>
<sst xmlns="http://schemas.openxmlformats.org/spreadsheetml/2006/main" count="154" uniqueCount="65">
  <si>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</si>
  <si>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</si>
  <si>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</si>
  <si>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</si>
  <si>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</si>
  <si>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</si>
  <si>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</si>
  <si>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</si>
  <si>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</si>
  <si>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</si>
  <si>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</si>
  <si>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 xml:space="preserve">Bankközi Klíring Rendszer </t>
  </si>
  <si>
    <t xml:space="preserve">      - egyszerű átutalások</t>
  </si>
  <si>
    <t xml:space="preserve">      - bankközi átutalások </t>
  </si>
  <si>
    <t xml:space="preserve">      - csoportos átutalások</t>
  </si>
  <si>
    <t xml:space="preserve">      - csoportos beszedések</t>
  </si>
  <si>
    <t xml:space="preserve">      - egyéb megbízások</t>
  </si>
  <si>
    <t xml:space="preserve">      - visszautalások (reject tételek)</t>
  </si>
  <si>
    <t>MNB forgalom</t>
  </si>
  <si>
    <t xml:space="preserve">     - VIBER tételek (**)</t>
  </si>
  <si>
    <t xml:space="preserve">      - Egyéb nem valós idejű tételek (**)</t>
  </si>
  <si>
    <t>(*) A Bankközi Klíring Rendszer %-ában</t>
  </si>
  <si>
    <t>(**) MNB forgalom %-ában</t>
  </si>
  <si>
    <t>(***) A VIBER tételek %-ában</t>
  </si>
  <si>
    <t>(****) Az egyéb nem valós idejű tételek %-ában</t>
  </si>
  <si>
    <t>augusztus</t>
  </si>
  <si>
    <t xml:space="preserve">      - Egyéb nem valós idejű tételek</t>
  </si>
  <si>
    <t xml:space="preserve">     - VIBER tételek</t>
  </si>
  <si>
    <t xml:space="preserve">Bankközi fizetési rendszerekben lebonyolított forgalom </t>
  </si>
  <si>
    <t>Érték szerinti megoszlás (%)</t>
  </si>
  <si>
    <t xml:space="preserve">      ebből(*): - egyszerű átutalások </t>
  </si>
  <si>
    <t xml:space="preserve">                    - bankközi átutalások</t>
  </si>
  <si>
    <t xml:space="preserve">                    - csoportos átutalások</t>
  </si>
  <si>
    <t xml:space="preserve">                    - csoportos beszedések</t>
  </si>
  <si>
    <t xml:space="preserve">                    - egyéb megbízások</t>
  </si>
  <si>
    <t xml:space="preserve">                   -  visszautalások (reject tételek)</t>
  </si>
  <si>
    <t xml:space="preserve">            - DVP tételek</t>
  </si>
  <si>
    <t xml:space="preserve">            - ügyfél tételek </t>
  </si>
  <si>
    <t xml:space="preserve">            - jegybanki és egyéb tételek</t>
  </si>
  <si>
    <t xml:space="preserve">            - egyéb tételek</t>
  </si>
  <si>
    <t xml:space="preserve">            - bankközi átutalások </t>
  </si>
  <si>
    <t xml:space="preserve">            ebből (***) - bankközi átutalások</t>
  </si>
  <si>
    <t xml:space="preserve">                            - ügyfél tételek</t>
  </si>
  <si>
    <t xml:space="preserve">                            - jegybanki és egyéb tételek</t>
  </si>
  <si>
    <t xml:space="preserve">                            - egyéb tételek</t>
  </si>
  <si>
    <t xml:space="preserve">                            - DVP tételek </t>
  </si>
  <si>
    <t>Darabszám szerinti megoszlás (%)</t>
  </si>
  <si>
    <t>Bankközi fizetési rendszerekben lebonyolított forgalom volumene</t>
  </si>
  <si>
    <t>Érték (millió Ft)</t>
  </si>
  <si>
    <t>Mennyiség (db)</t>
  </si>
  <si>
    <t>Bankközi fizetési rendszerek összesen</t>
  </si>
  <si>
    <t xml:space="preserve">      - postai kifizetési utalványok</t>
  </si>
  <si>
    <t xml:space="preserve">                    - postai kifizetési utalványok</t>
  </si>
  <si>
    <t xml:space="preserve">            - jegybanki betét elhelyezés</t>
  </si>
  <si>
    <t xml:space="preserve">                           - jegybanki betét elhelyezés</t>
  </si>
  <si>
    <t xml:space="preserve">                            - jegybanki betét elhelyezés</t>
  </si>
  <si>
    <t xml:space="preserve">                            - ügyfél tételek </t>
  </si>
  <si>
    <t xml:space="preserve">             - MNB kötvény</t>
  </si>
  <si>
    <t xml:space="preserve">                             - MNB kötvény</t>
  </si>
  <si>
    <t xml:space="preserve">            ebből(****)  - bankközi átutalások </t>
  </si>
  <si>
    <t xml:space="preserve">            - deviza ügyletek </t>
  </si>
  <si>
    <t xml:space="preserve">                            - deviza ügyletek </t>
  </si>
  <si>
    <t xml:space="preserve">            - deviza ügyletek</t>
  </si>
  <si>
    <t xml:space="preserve">                            - deviza ügyletek</t>
  </si>
  <si>
    <t>2008.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</si>
</sst>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0.0"/>
    <numFmt numFmtId="168" formatCode="#,###"/>
    <numFmt numFmtId="169" formatCode="_-* #,##0.0000\ _F_t_-;\-* #,##0.0000\ _F_t_-;_-* &quot;-&quot;??\ _F_t_-;_-@_-"/>
    <numFmt numFmtId="170" formatCode="_-* #,##0.00000\ _F_t_-;\-* #,##0.00000\ _F_t_-;_-* &quot;-&quot;??\ _F_t_-;_-@_-"/>
  </numFmts>
  <fonts count="6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10.75"/>
      <color indexed="8"/>
      <name val="Arial"/>
      <family val="0"/>
    </font>
    <font>
      <sz val="10.75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8.75"/>
      <color indexed="8"/>
      <name val="Arial"/>
      <family val="0"/>
    </font>
    <font>
      <b/>
      <sz val="9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3" fontId="2" fillId="0" borderId="10" xfId="42" applyFont="1" applyFill="1" applyBorder="1" applyAlignment="1">
      <alignment horizontal="left"/>
    </xf>
    <xf numFmtId="43" fontId="7" fillId="0" borderId="10" xfId="42" applyFont="1" applyFill="1" applyBorder="1" applyAlignment="1">
      <alignment horizontal="left"/>
    </xf>
    <xf numFmtId="43" fontId="5" fillId="0" borderId="11" xfId="42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3" fontId="4" fillId="0" borderId="14" xfId="42" applyFont="1" applyFill="1" applyBorder="1" applyAlignment="1">
      <alignment horizontal="left"/>
    </xf>
    <xf numFmtId="43" fontId="4" fillId="0" borderId="15" xfId="42" applyFont="1" applyFill="1" applyBorder="1" applyAlignment="1">
      <alignment horizontal="left"/>
    </xf>
    <xf numFmtId="43" fontId="4" fillId="0" borderId="16" xfId="42" applyFont="1" applyFill="1" applyBorder="1" applyAlignment="1">
      <alignment horizontal="left"/>
    </xf>
    <xf numFmtId="164" fontId="2" fillId="0" borderId="13" xfId="42" applyNumberFormat="1" applyFont="1" applyFill="1" applyBorder="1" applyAlignment="1">
      <alignment horizontal="center"/>
    </xf>
    <xf numFmtId="43" fontId="2" fillId="0" borderId="12" xfId="42" applyFont="1" applyFill="1" applyBorder="1" applyAlignment="1">
      <alignment/>
    </xf>
    <xf numFmtId="43" fontId="5" fillId="0" borderId="15" xfId="42" applyFont="1" applyFill="1" applyBorder="1" applyAlignment="1">
      <alignment horizontal="left"/>
    </xf>
    <xf numFmtId="43" fontId="2" fillId="0" borderId="17" xfId="42" applyFont="1" applyFill="1" applyBorder="1" applyAlignment="1">
      <alignment horizontal="left"/>
    </xf>
    <xf numFmtId="43" fontId="4" fillId="0" borderId="0" xfId="42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43" fontId="2" fillId="0" borderId="18" xfId="42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2" fillId="0" borderId="19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43" fontId="4" fillId="0" borderId="21" xfId="42" applyFont="1" applyFill="1" applyBorder="1" applyAlignment="1">
      <alignment horizontal="left"/>
    </xf>
    <xf numFmtId="43" fontId="2" fillId="0" borderId="21" xfId="42" applyFont="1" applyFill="1" applyBorder="1" applyAlignment="1">
      <alignment horizontal="left"/>
    </xf>
    <xf numFmtId="43" fontId="4" fillId="0" borderId="22" xfId="42" applyFont="1" applyFill="1" applyBorder="1" applyAlignment="1">
      <alignment horizontal="left"/>
    </xf>
    <xf numFmtId="43" fontId="7" fillId="0" borderId="22" xfId="42" applyFont="1" applyFill="1" applyBorder="1" applyAlignment="1">
      <alignment horizontal="left"/>
    </xf>
    <xf numFmtId="164" fontId="0" fillId="0" borderId="23" xfId="42" applyNumberFormat="1" applyFont="1" applyFill="1" applyBorder="1" applyAlignment="1">
      <alignment/>
    </xf>
    <xf numFmtId="164" fontId="2" fillId="0" borderId="13" xfId="42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166" fontId="9" fillId="0" borderId="0" xfId="42" applyNumberFormat="1" applyFont="1" applyFill="1" applyBorder="1" applyAlignment="1">
      <alignment horizontal="center"/>
    </xf>
    <xf numFmtId="164" fontId="9" fillId="0" borderId="0" xfId="42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17" xfId="42" applyNumberFormat="1" applyFont="1" applyFill="1" applyBorder="1" applyAlignment="1">
      <alignment/>
    </xf>
    <xf numFmtId="164" fontId="2" fillId="0" borderId="25" xfId="42" applyNumberFormat="1" applyFont="1" applyFill="1" applyBorder="1" applyAlignment="1">
      <alignment/>
    </xf>
    <xf numFmtId="164" fontId="2" fillId="0" borderId="13" xfId="42" applyNumberFormat="1" applyFont="1" applyFill="1" applyBorder="1" applyAlignment="1">
      <alignment horizontal="left" indent="1"/>
    </xf>
    <xf numFmtId="164" fontId="2" fillId="0" borderId="24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0" fillId="0" borderId="23" xfId="42" applyNumberFormat="1" applyFont="1" applyFill="1" applyBorder="1" applyAlignment="1">
      <alignment horizontal="left" indent="1"/>
    </xf>
    <xf numFmtId="164" fontId="0" fillId="0" borderId="0" xfId="42" applyNumberFormat="1" applyFont="1" applyFill="1" applyBorder="1" applyAlignment="1">
      <alignment horizontal="left" indent="1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26" xfId="42" applyNumberFormat="1" applyFont="1" applyFill="1" applyBorder="1" applyAlignment="1">
      <alignment/>
    </xf>
    <xf numFmtId="43" fontId="2" fillId="0" borderId="0" xfId="42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3" xfId="42" applyNumberFormat="1" applyFont="1" applyFill="1" applyBorder="1" applyAlignment="1">
      <alignment horizontal="center"/>
    </xf>
    <xf numFmtId="164" fontId="2" fillId="0" borderId="13" xfId="42" applyNumberFormat="1" applyFont="1" applyFill="1" applyBorder="1" applyAlignment="1">
      <alignment horizontal="left" indent="2"/>
    </xf>
    <xf numFmtId="164" fontId="2" fillId="0" borderId="13" xfId="42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2" fillId="0" borderId="10" xfId="42" applyFont="1" applyFill="1" applyBorder="1" applyAlignment="1">
      <alignment horizontal="left"/>
    </xf>
    <xf numFmtId="43" fontId="4" fillId="0" borderId="29" xfId="42" applyFont="1" applyFill="1" applyBorder="1" applyAlignment="1">
      <alignment horizontal="left"/>
    </xf>
    <xf numFmtId="43" fontId="4" fillId="0" borderId="30" xfId="42" applyFont="1" applyFill="1" applyBorder="1" applyAlignment="1">
      <alignment horizontal="left"/>
    </xf>
    <xf numFmtId="43" fontId="4" fillId="0" borderId="31" xfId="42" applyFont="1" applyFill="1" applyBorder="1" applyAlignment="1">
      <alignment horizontal="left"/>
    </xf>
    <xf numFmtId="43" fontId="2" fillId="0" borderId="17" xfId="42" applyFont="1" applyFill="1" applyBorder="1" applyAlignment="1">
      <alignment horizontal="left"/>
    </xf>
    <xf numFmtId="43" fontId="2" fillId="0" borderId="32" xfId="42" applyFont="1" applyFill="1" applyBorder="1" applyAlignment="1">
      <alignment horizontal="left"/>
    </xf>
    <xf numFmtId="164" fontId="2" fillId="0" borderId="23" xfId="42" applyNumberFormat="1" applyFont="1" applyFill="1" applyBorder="1" applyAlignment="1">
      <alignment/>
    </xf>
    <xf numFmtId="43" fontId="4" fillId="0" borderId="21" xfId="42" applyFont="1" applyFill="1" applyBorder="1" applyAlignment="1">
      <alignment horizontal="left"/>
    </xf>
    <xf numFmtId="43" fontId="2" fillId="0" borderId="21" xfId="42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43" fontId="7" fillId="0" borderId="17" xfId="42" applyFont="1" applyFill="1" applyBorder="1" applyAlignment="1">
      <alignment horizontal="left"/>
    </xf>
    <xf numFmtId="164" fontId="2" fillId="0" borderId="18" xfId="42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3" fontId="2" fillId="0" borderId="12" xfId="42" applyFont="1" applyFill="1" applyBorder="1" applyAlignment="1">
      <alignment/>
    </xf>
    <xf numFmtId="43" fontId="2" fillId="0" borderId="21" xfId="42" applyFont="1" applyFill="1" applyBorder="1" applyAlignment="1">
      <alignment/>
    </xf>
    <xf numFmtId="43" fontId="4" fillId="0" borderId="14" xfId="42" applyFont="1" applyFill="1" applyBorder="1" applyAlignment="1">
      <alignment horizontal="left"/>
    </xf>
    <xf numFmtId="43" fontId="0" fillId="0" borderId="33" xfId="42" applyFont="1" applyFill="1" applyBorder="1" applyAlignment="1">
      <alignment/>
    </xf>
    <xf numFmtId="43" fontId="4" fillId="0" borderId="15" xfId="42" applyFont="1" applyFill="1" applyBorder="1" applyAlignment="1">
      <alignment horizontal="left"/>
    </xf>
    <xf numFmtId="43" fontId="0" fillId="0" borderId="34" xfId="42" applyFont="1" applyFill="1" applyBorder="1" applyAlignment="1">
      <alignment/>
    </xf>
    <xf numFmtId="43" fontId="4" fillId="0" borderId="16" xfId="42" applyFont="1" applyFill="1" applyBorder="1" applyAlignment="1">
      <alignment horizontal="left"/>
    </xf>
    <xf numFmtId="43" fontId="0" fillId="0" borderId="35" xfId="42" applyFont="1" applyFill="1" applyBorder="1" applyAlignment="1">
      <alignment/>
    </xf>
    <xf numFmtId="43" fontId="4" fillId="0" borderId="0" xfId="42" applyFont="1" applyFill="1" applyBorder="1" applyAlignment="1">
      <alignment horizontal="left"/>
    </xf>
    <xf numFmtId="43" fontId="0" fillId="0" borderId="36" xfId="42" applyFont="1" applyFill="1" applyBorder="1" applyAlignment="1">
      <alignment/>
    </xf>
    <xf numFmtId="43" fontId="5" fillId="0" borderId="37" xfId="42" applyFont="1" applyFill="1" applyBorder="1" applyAlignment="1">
      <alignment horizontal="left"/>
    </xf>
    <xf numFmtId="43" fontId="0" fillId="0" borderId="33" xfId="42" applyFont="1" applyFill="1" applyBorder="1" applyAlignment="1">
      <alignment/>
    </xf>
    <xf numFmtId="43" fontId="4" fillId="0" borderId="38" xfId="42" applyFont="1" applyFill="1" applyBorder="1" applyAlignment="1">
      <alignment horizontal="left"/>
    </xf>
    <xf numFmtId="43" fontId="5" fillId="0" borderId="38" xfId="42" applyFont="1" applyFill="1" applyBorder="1" applyAlignment="1">
      <alignment horizontal="left"/>
    </xf>
    <xf numFmtId="43" fontId="0" fillId="0" borderId="34" xfId="42" applyFont="1" applyFill="1" applyBorder="1" applyAlignment="1">
      <alignment/>
    </xf>
    <xf numFmtId="43" fontId="4" fillId="0" borderId="39" xfId="42" applyFont="1" applyFill="1" applyBorder="1" applyAlignment="1">
      <alignment horizontal="left"/>
    </xf>
    <xf numFmtId="43" fontId="7" fillId="0" borderId="10" xfId="42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0" fontId="0" fillId="0" borderId="0" xfId="0" applyFont="1" applyFill="1" applyAlignment="1">
      <alignment/>
    </xf>
    <xf numFmtId="164" fontId="2" fillId="0" borderId="0" xfId="42" applyNumberFormat="1" applyFont="1" applyFill="1" applyAlignment="1">
      <alignment horizontal="right"/>
    </xf>
    <xf numFmtId="43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2" fillId="0" borderId="17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2" fillId="0" borderId="32" xfId="42" applyNumberFormat="1" applyFont="1" applyFill="1" applyBorder="1" applyAlignment="1">
      <alignment/>
    </xf>
    <xf numFmtId="164" fontId="2" fillId="0" borderId="23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22" xfId="0" applyNumberFormat="1" applyFont="1" applyFill="1" applyBorder="1" applyAlignment="1">
      <alignment/>
    </xf>
    <xf numFmtId="164" fontId="2" fillId="0" borderId="36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0" xfId="0" applyFont="1" applyFill="1" applyBorder="1" applyAlignment="1">
      <alignment/>
    </xf>
    <xf numFmtId="164" fontId="0" fillId="0" borderId="40" xfId="42" applyNumberFormat="1" applyFont="1" applyFill="1" applyBorder="1" applyAlignment="1">
      <alignment horizontal="left" indent="2"/>
    </xf>
    <xf numFmtId="164" fontId="0" fillId="0" borderId="40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 horizontal="left" indent="2"/>
    </xf>
    <xf numFmtId="164" fontId="0" fillId="0" borderId="11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left" indent="2"/>
    </xf>
    <xf numFmtId="43" fontId="0" fillId="0" borderId="40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64" fontId="2" fillId="0" borderId="23" xfId="42" applyNumberFormat="1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4" fillId="0" borderId="0" xfId="42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4" fontId="0" fillId="0" borderId="21" xfId="42" applyNumberFormat="1" applyFont="1" applyFill="1" applyBorder="1" applyAlignment="1">
      <alignment horizontal="center"/>
    </xf>
    <xf numFmtId="164" fontId="2" fillId="0" borderId="23" xfId="42" applyNumberFormat="1" applyFont="1" applyFill="1" applyBorder="1" applyAlignment="1">
      <alignment/>
    </xf>
    <xf numFmtId="164" fontId="2" fillId="0" borderId="42" xfId="42" applyNumberFormat="1" applyFont="1" applyFill="1" applyBorder="1" applyAlignment="1">
      <alignment/>
    </xf>
    <xf numFmtId="164" fontId="2" fillId="0" borderId="23" xfId="42" applyNumberFormat="1" applyFont="1" applyFill="1" applyBorder="1" applyAlignment="1">
      <alignment horizontal="left" indent="2"/>
    </xf>
    <xf numFmtId="164" fontId="2" fillId="0" borderId="0" xfId="42" applyNumberFormat="1" applyFont="1" applyFill="1" applyBorder="1" applyAlignment="1">
      <alignment horizontal="left" indent="2"/>
    </xf>
    <xf numFmtId="0" fontId="14" fillId="0" borderId="0" xfId="0" applyFont="1" applyFill="1" applyAlignment="1">
      <alignment horizontal="right"/>
    </xf>
    <xf numFmtId="164" fontId="14" fillId="0" borderId="40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/>
    </xf>
    <xf numFmtId="164" fontId="2" fillId="0" borderId="27" xfId="42" applyNumberFormat="1" applyFont="1" applyFill="1" applyBorder="1" applyAlignment="1">
      <alignment horizontal="center"/>
    </xf>
    <xf numFmtId="164" fontId="2" fillId="0" borderId="0" xfId="42" applyNumberFormat="1" applyFont="1" applyFill="1" applyAlignment="1">
      <alignment/>
    </xf>
    <xf numFmtId="49" fontId="4" fillId="0" borderId="21" xfId="42" applyNumberFormat="1" applyFont="1" applyFill="1" applyBorder="1" applyAlignment="1">
      <alignment horizontal="left"/>
    </xf>
    <xf numFmtId="164" fontId="0" fillId="0" borderId="43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43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23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23" xfId="42" applyNumberFormat="1" applyFont="1" applyFill="1" applyBorder="1" applyAlignment="1">
      <alignment/>
    </xf>
    <xf numFmtId="164" fontId="0" fillId="0" borderId="43" xfId="42" applyNumberFormat="1" applyFont="1" applyFill="1" applyBorder="1" applyAlignment="1">
      <alignment/>
    </xf>
    <xf numFmtId="164" fontId="2" fillId="0" borderId="32" xfId="42" applyNumberFormat="1" applyFont="1" applyFill="1" applyBorder="1" applyAlignment="1">
      <alignment/>
    </xf>
    <xf numFmtId="164" fontId="2" fillId="0" borderId="44" xfId="42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43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43" fontId="5" fillId="0" borderId="46" xfId="42" applyFont="1" applyFill="1" applyBorder="1" applyAlignment="1">
      <alignment horizontal="left"/>
    </xf>
    <xf numFmtId="43" fontId="4" fillId="0" borderId="41" xfId="42" applyFont="1" applyFill="1" applyBorder="1" applyAlignment="1">
      <alignment horizontal="left"/>
    </xf>
    <xf numFmtId="43" fontId="5" fillId="0" borderId="41" xfId="42" applyFont="1" applyFill="1" applyBorder="1" applyAlignment="1">
      <alignment horizontal="left"/>
    </xf>
    <xf numFmtId="43" fontId="4" fillId="0" borderId="41" xfId="42" applyFont="1" applyFill="1" applyBorder="1" applyAlignment="1">
      <alignment horizontal="left"/>
    </xf>
    <xf numFmtId="43" fontId="4" fillId="0" borderId="47" xfId="42" applyFont="1" applyFill="1" applyBorder="1" applyAlignment="1">
      <alignment horizontal="left"/>
    </xf>
    <xf numFmtId="43" fontId="2" fillId="0" borderId="48" xfId="42" applyFont="1" applyFill="1" applyBorder="1" applyAlignment="1">
      <alignment/>
    </xf>
    <xf numFmtId="43" fontId="0" fillId="0" borderId="32" xfId="42" applyFont="1" applyFill="1" applyBorder="1" applyAlignment="1">
      <alignment/>
    </xf>
    <xf numFmtId="43" fontId="0" fillId="0" borderId="21" xfId="42" applyFont="1" applyFill="1" applyBorder="1" applyAlignment="1">
      <alignment/>
    </xf>
    <xf numFmtId="43" fontId="0" fillId="0" borderId="22" xfId="42" applyFont="1" applyFill="1" applyBorder="1" applyAlignment="1">
      <alignment/>
    </xf>
    <xf numFmtId="43" fontId="2" fillId="0" borderId="17" xfId="42" applyFont="1" applyFill="1" applyBorder="1" applyAlignment="1">
      <alignment/>
    </xf>
    <xf numFmtId="43" fontId="0" fillId="0" borderId="21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32" xfId="42" applyNumberFormat="1" applyFont="1" applyFill="1" applyBorder="1" applyAlignment="1">
      <alignment/>
    </xf>
    <xf numFmtId="164" fontId="0" fillId="0" borderId="21" xfId="42" applyNumberFormat="1" applyFont="1" applyFill="1" applyBorder="1" applyAlignment="1">
      <alignment/>
    </xf>
    <xf numFmtId="164" fontId="0" fillId="0" borderId="22" xfId="42" applyNumberFormat="1" applyFont="1" applyFill="1" applyBorder="1" applyAlignment="1">
      <alignment/>
    </xf>
    <xf numFmtId="164" fontId="0" fillId="0" borderId="21" xfId="42" applyNumberFormat="1" applyFont="1" applyFill="1" applyBorder="1" applyAlignment="1">
      <alignment horizontal="center"/>
    </xf>
    <xf numFmtId="164" fontId="0" fillId="0" borderId="23" xfId="42" applyNumberFormat="1" applyFont="1" applyFill="1" applyBorder="1" applyAlignment="1">
      <alignment/>
    </xf>
    <xf numFmtId="164" fontId="0" fillId="0" borderId="23" xfId="42" applyNumberFormat="1" applyFont="1" applyFill="1" applyBorder="1" applyAlignment="1">
      <alignment horizontal="left" indent="2"/>
    </xf>
    <xf numFmtId="164" fontId="0" fillId="0" borderId="0" xfId="42" applyNumberFormat="1" applyFont="1" applyFill="1" applyBorder="1" applyAlignment="1">
      <alignment horizontal="left" indent="2"/>
    </xf>
    <xf numFmtId="164" fontId="0" fillId="0" borderId="43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6" fillId="0" borderId="17" xfId="42" applyNumberFormat="1" applyFont="1" applyFill="1" applyBorder="1" applyAlignment="1">
      <alignment horizontal="center"/>
    </xf>
    <xf numFmtId="164" fontId="6" fillId="0" borderId="25" xfId="42" applyNumberFormat="1" applyFont="1" applyFill="1" applyBorder="1" applyAlignment="1">
      <alignment horizontal="center"/>
    </xf>
    <xf numFmtId="164" fontId="6" fillId="0" borderId="49" xfId="42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164" fontId="6" fillId="0" borderId="19" xfId="42" applyNumberFormat="1" applyFont="1" applyFill="1" applyBorder="1" applyAlignment="1">
      <alignment horizontal="center"/>
    </xf>
    <xf numFmtId="164" fontId="6" fillId="0" borderId="12" xfId="42" applyNumberFormat="1" applyFont="1" applyFill="1" applyBorder="1" applyAlignment="1">
      <alignment horizontal="center"/>
    </xf>
    <xf numFmtId="164" fontId="6" fillId="0" borderId="13" xfId="42" applyNumberFormat="1" applyFont="1" applyFill="1" applyBorder="1" applyAlignment="1">
      <alignment horizontal="center"/>
    </xf>
    <xf numFmtId="164" fontId="6" fillId="0" borderId="24" xfId="42" applyNumberFormat="1" applyFont="1" applyFill="1" applyBorder="1" applyAlignment="1">
      <alignment horizontal="center"/>
    </xf>
    <xf numFmtId="49" fontId="6" fillId="0" borderId="17" xfId="42" applyNumberFormat="1" applyFont="1" applyFill="1" applyBorder="1" applyAlignment="1">
      <alignment horizontal="center"/>
    </xf>
    <xf numFmtId="49" fontId="6" fillId="0" borderId="25" xfId="42" applyNumberFormat="1" applyFont="1" applyFill="1" applyBorder="1" applyAlignment="1">
      <alignment horizontal="center"/>
    </xf>
    <xf numFmtId="49" fontId="6" fillId="0" borderId="49" xfId="42" applyNumberFormat="1" applyFont="1" applyFill="1" applyBorder="1" applyAlignment="1">
      <alignment horizontal="center"/>
    </xf>
    <xf numFmtId="164" fontId="1" fillId="0" borderId="0" xfId="42" applyNumberFormat="1" applyFont="1" applyFill="1" applyBorder="1" applyAlignment="1">
      <alignment horizontal="center"/>
    </xf>
    <xf numFmtId="164" fontId="6" fillId="0" borderId="17" xfId="42" applyNumberFormat="1" applyFont="1" applyFill="1" applyBorder="1" applyAlignment="1">
      <alignment horizontal="center"/>
    </xf>
    <xf numFmtId="164" fontId="6" fillId="0" borderId="25" xfId="42" applyNumberFormat="1" applyFont="1" applyFill="1" applyBorder="1" applyAlignment="1">
      <alignment horizontal="center"/>
    </xf>
    <xf numFmtId="164" fontId="6" fillId="0" borderId="49" xfId="42" applyNumberFormat="1" applyFont="1" applyFill="1" applyBorder="1" applyAlignment="1">
      <alignment horizontal="center"/>
    </xf>
    <xf numFmtId="164" fontId="6" fillId="0" borderId="19" xfId="42" applyNumberFormat="1" applyFont="1" applyFill="1" applyBorder="1" applyAlignment="1">
      <alignment horizontal="center"/>
    </xf>
    <xf numFmtId="164" fontId="0" fillId="0" borderId="44" xfId="42" applyNumberFormat="1" applyFont="1" applyFill="1" applyBorder="1" applyAlignment="1">
      <alignment/>
    </xf>
    <xf numFmtId="164" fontId="0" fillId="0" borderId="26" xfId="42" applyNumberFormat="1" applyFont="1" applyFill="1" applyBorder="1" applyAlignment="1">
      <alignment/>
    </xf>
    <xf numFmtId="164" fontId="0" fillId="0" borderId="45" xfId="42" applyNumberFormat="1" applyFont="1" applyFill="1" applyBorder="1" applyAlignment="1">
      <alignment/>
    </xf>
    <xf numFmtId="164" fontId="2" fillId="0" borderId="48" xfId="42" applyNumberFormat="1" applyFont="1" applyFill="1" applyBorder="1" applyAlignment="1">
      <alignment/>
    </xf>
    <xf numFmtId="164" fontId="2" fillId="0" borderId="42" xfId="42" applyNumberFormat="1" applyFont="1" applyFill="1" applyBorder="1" applyAlignment="1">
      <alignment/>
    </xf>
    <xf numFmtId="164" fontId="2" fillId="0" borderId="42" xfId="42" applyNumberFormat="1" applyFont="1" applyFill="1" applyBorder="1" applyAlignment="1">
      <alignment horizontal="left" indent="2"/>
    </xf>
    <xf numFmtId="164" fontId="2" fillId="0" borderId="50" xfId="42" applyNumberFormat="1" applyFont="1" applyFill="1" applyBorder="1" applyAlignment="1">
      <alignment/>
    </xf>
    <xf numFmtId="164" fontId="0" fillId="0" borderId="29" xfId="42" applyNumberFormat="1" applyFont="1" applyFill="1" applyBorder="1" applyAlignment="1" applyProtection="1">
      <alignment/>
      <protection/>
    </xf>
    <xf numFmtId="164" fontId="2" fillId="0" borderId="51" xfId="42" applyNumberFormat="1" applyFont="1" applyFill="1" applyBorder="1" applyAlignment="1">
      <alignment/>
    </xf>
    <xf numFmtId="164" fontId="2" fillId="0" borderId="51" xfId="42" applyNumberFormat="1" applyFont="1" applyFill="1" applyBorder="1" applyAlignment="1">
      <alignment/>
    </xf>
    <xf numFmtId="164" fontId="0" fillId="0" borderId="43" xfId="42" applyNumberFormat="1" applyFont="1" applyFill="1" applyBorder="1" applyAlignment="1">
      <alignment horizontal="left" indent="2"/>
    </xf>
    <xf numFmtId="164" fontId="2" fillId="0" borderId="36" xfId="42" applyNumberFormat="1" applyFont="1" applyFill="1" applyBorder="1" applyAlignment="1">
      <alignment/>
    </xf>
    <xf numFmtId="164" fontId="0" fillId="0" borderId="43" xfId="42" applyNumberFormat="1" applyFont="1" applyFill="1" applyBorder="1" applyAlignment="1">
      <alignment/>
    </xf>
    <xf numFmtId="164" fontId="0" fillId="0" borderId="43" xfId="42" applyNumberFormat="1" applyFont="1" applyFill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bankközi fizetési rendszerekben lebonyolított forgalom érték szerinti megoszlása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275"/>
          <c:w val="0.991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v>BKR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érték!$B$6:$M$6</c:f>
              <c:numCache>
                <c:ptCount val="12"/>
                <c:pt idx="0">
                  <c:v>5452902.028</c:v>
                </c:pt>
                <c:pt idx="1">
                  <c:v>5241300.154</c:v>
                </c:pt>
                <c:pt idx="2">
                  <c:v>5339067.941</c:v>
                </c:pt>
                <c:pt idx="3">
                  <c:v>6335440.256</c:v>
                </c:pt>
                <c:pt idx="4">
                  <c:v>5239003.878</c:v>
                </c:pt>
                <c:pt idx="5">
                  <c:v>5914937.647</c:v>
                </c:pt>
                <c:pt idx="6">
                  <c:v>6189308.386</c:v>
                </c:pt>
                <c:pt idx="7">
                  <c:v>5602694.743</c:v>
                </c:pt>
                <c:pt idx="8">
                  <c:v>5691605.449</c:v>
                </c:pt>
                <c:pt idx="9">
                  <c:v>6401005.596</c:v>
                </c:pt>
                <c:pt idx="10">
                  <c:v>5610396.984</c:v>
                </c:pt>
                <c:pt idx="11">
                  <c:v>7316918.254</c:v>
                </c:pt>
              </c:numCache>
            </c:numRef>
          </c:val>
        </c:ser>
        <c:ser>
          <c:idx val="1"/>
          <c:order val="1"/>
          <c:tx>
            <c:v>MNB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érték!$B$14:$M$14</c:f>
              <c:numCache>
                <c:ptCount val="12"/>
                <c:pt idx="0">
                  <c:v>85123713.005</c:v>
                </c:pt>
                <c:pt idx="1">
                  <c:v>91819614.41499999</c:v>
                </c:pt>
                <c:pt idx="2">
                  <c:v>99278011.21599999</c:v>
                </c:pt>
                <c:pt idx="3">
                  <c:v>89429059.607</c:v>
                </c:pt>
                <c:pt idx="4">
                  <c:v>72130262.652</c:v>
                </c:pt>
                <c:pt idx="5">
                  <c:v>86122597.248</c:v>
                </c:pt>
                <c:pt idx="6">
                  <c:v>90201982.16499999</c:v>
                </c:pt>
                <c:pt idx="7">
                  <c:v>77566198.675</c:v>
                </c:pt>
                <c:pt idx="8">
                  <c:v>86096708.502</c:v>
                </c:pt>
                <c:pt idx="9">
                  <c:v>103001269.549</c:v>
                </c:pt>
                <c:pt idx="10">
                  <c:v>80383553.159</c:v>
                </c:pt>
                <c:pt idx="11">
                  <c:v>87108500.147</c:v>
                </c:pt>
              </c:numCache>
            </c:numRef>
          </c:val>
        </c:ser>
        <c:overlap val="100"/>
        <c:axId val="48315547"/>
        <c:axId val="32186740"/>
      </c:barChart>
      <c:catAx>
        <c:axId val="4831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6740"/>
        <c:crosses val="autoZero"/>
        <c:auto val="1"/>
        <c:lblOffset val="100"/>
        <c:tickLblSkip val="1"/>
        <c:noMultiLvlLbl val="0"/>
      </c:catAx>
      <c:valAx>
        <c:axId val="32186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5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155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025"/>
          <c:y val="0.9525"/>
          <c:w val="0.123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bankközi fizetési rendszerekben lebonyolított fizetések volumene 2008
- logaritmikus skála -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v>BKR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volumen!$B$6:$M$6</c:f>
              <c:numCache>
                <c:ptCount val="12"/>
                <c:pt idx="0">
                  <c:v>18383514</c:v>
                </c:pt>
                <c:pt idx="1">
                  <c:v>18027504</c:v>
                </c:pt>
                <c:pt idx="2">
                  <c:v>19699953</c:v>
                </c:pt>
                <c:pt idx="3">
                  <c:v>22589477</c:v>
                </c:pt>
                <c:pt idx="4">
                  <c:v>18203789</c:v>
                </c:pt>
                <c:pt idx="5">
                  <c:v>19768550</c:v>
                </c:pt>
                <c:pt idx="6">
                  <c:v>20553806</c:v>
                </c:pt>
                <c:pt idx="7">
                  <c:v>19063775</c:v>
                </c:pt>
                <c:pt idx="8">
                  <c:v>17943768</c:v>
                </c:pt>
                <c:pt idx="9">
                  <c:v>20967981</c:v>
                </c:pt>
                <c:pt idx="10">
                  <c:v>21068440</c:v>
                </c:pt>
                <c:pt idx="11">
                  <c:v>22315616</c:v>
                </c:pt>
              </c:numCache>
            </c:numRef>
          </c:val>
          <c:smooth val="0"/>
        </c:ser>
        <c:ser>
          <c:idx val="1"/>
          <c:order val="1"/>
          <c:tx>
            <c:v>MNB rendszerek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volumen!$B$14:$M$14</c:f>
              <c:numCache>
                <c:ptCount val="12"/>
                <c:pt idx="0">
                  <c:v>95373</c:v>
                </c:pt>
                <c:pt idx="1">
                  <c:v>99261</c:v>
                </c:pt>
                <c:pt idx="2">
                  <c:v>100899</c:v>
                </c:pt>
                <c:pt idx="3">
                  <c:v>101750</c:v>
                </c:pt>
                <c:pt idx="4">
                  <c:v>90937</c:v>
                </c:pt>
                <c:pt idx="5">
                  <c:v>101340</c:v>
                </c:pt>
                <c:pt idx="6">
                  <c:v>106987</c:v>
                </c:pt>
                <c:pt idx="7">
                  <c:v>97218</c:v>
                </c:pt>
                <c:pt idx="8">
                  <c:v>114465</c:v>
                </c:pt>
                <c:pt idx="9">
                  <c:v>133216</c:v>
                </c:pt>
                <c:pt idx="10">
                  <c:v>100563</c:v>
                </c:pt>
                <c:pt idx="11">
                  <c:v>99471</c:v>
                </c:pt>
              </c:numCache>
            </c:numRef>
          </c:val>
          <c:smooth val="0"/>
        </c:ser>
        <c:marker val="1"/>
        <c:axId val="21245205"/>
        <c:axId val="56989118"/>
      </c:lineChart>
      <c:catAx>
        <c:axId val="212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2005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9118"/>
        <c:crosses val="autoZero"/>
        <c:auto val="1"/>
        <c:lblOffset val="100"/>
        <c:tickLblSkip val="1"/>
        <c:noMultiLvlLbl val="0"/>
      </c:catAx>
      <c:valAx>
        <c:axId val="56989118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5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5625"/>
          <c:w val="0.2087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MNB rendszerekben lebonyolított fizetési forgalom értéke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7932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érték!$B$15:$M$15</c:f>
              <c:numCache>
                <c:ptCount val="12"/>
                <c:pt idx="0">
                  <c:v>84899527.993</c:v>
                </c:pt>
                <c:pt idx="1">
                  <c:v>91164219.844</c:v>
                </c:pt>
                <c:pt idx="2">
                  <c:v>97345723.218</c:v>
                </c:pt>
                <c:pt idx="3">
                  <c:v>88742808.256</c:v>
                </c:pt>
                <c:pt idx="4">
                  <c:v>70527431.316</c:v>
                </c:pt>
                <c:pt idx="5">
                  <c:v>84306527.942</c:v>
                </c:pt>
                <c:pt idx="6">
                  <c:v>89175734.725</c:v>
                </c:pt>
                <c:pt idx="7">
                  <c:v>77005672.561</c:v>
                </c:pt>
                <c:pt idx="8">
                  <c:v>85104127.831</c:v>
                </c:pt>
                <c:pt idx="9">
                  <c:v>96186722.853</c:v>
                </c:pt>
                <c:pt idx="10">
                  <c:v>71406050.667</c:v>
                </c:pt>
                <c:pt idx="11">
                  <c:v>75416569.532</c:v>
                </c:pt>
              </c:numCache>
            </c:numRef>
          </c:val>
        </c:ser>
        <c:ser>
          <c:idx val="1"/>
          <c:order val="1"/>
          <c:tx>
            <c:v>Egyéb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érték!$B$23:$M$23</c:f>
              <c:numCache>
                <c:ptCount val="12"/>
                <c:pt idx="0">
                  <c:v>224185.012</c:v>
                </c:pt>
                <c:pt idx="1">
                  <c:v>655394.571</c:v>
                </c:pt>
                <c:pt idx="2">
                  <c:v>1932287.998</c:v>
                </c:pt>
                <c:pt idx="3">
                  <c:v>686251.351</c:v>
                </c:pt>
                <c:pt idx="4">
                  <c:v>1602831.336</c:v>
                </c:pt>
                <c:pt idx="5">
                  <c:v>1816069.306</c:v>
                </c:pt>
                <c:pt idx="6">
                  <c:v>1026247.44</c:v>
                </c:pt>
                <c:pt idx="7">
                  <c:v>560526.114</c:v>
                </c:pt>
                <c:pt idx="8">
                  <c:v>992580.671</c:v>
                </c:pt>
                <c:pt idx="9">
                  <c:v>6814546.696</c:v>
                </c:pt>
                <c:pt idx="10">
                  <c:v>8977502.492</c:v>
                </c:pt>
                <c:pt idx="11">
                  <c:v>11691930.615</c:v>
                </c:pt>
              </c:numCache>
            </c:numRef>
          </c:val>
        </c:ser>
        <c:overlap val="100"/>
        <c:axId val="43140015"/>
        <c:axId val="52715816"/>
      </c:barChart>
      <c:catAx>
        <c:axId val="4314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5816"/>
        <c:crosses val="autoZero"/>
        <c:auto val="1"/>
        <c:lblOffset val="100"/>
        <c:tickLblSkip val="1"/>
        <c:noMultiLvlLbl val="0"/>
      </c:catAx>
      <c:valAx>
        <c:axId val="52715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6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0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675"/>
          <c:y val="0.9525"/>
          <c:w val="0.147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MNB rendszerekben lebonyolított fizetési forgalom volumene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7"/>
          <c:w val="0.99425"/>
          <c:h val="0.792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volumen!$B$15:$M$15</c:f>
              <c:numCache>
                <c:ptCount val="12"/>
                <c:pt idx="0">
                  <c:v>78506</c:v>
                </c:pt>
                <c:pt idx="1">
                  <c:v>81026</c:v>
                </c:pt>
                <c:pt idx="2">
                  <c:v>82228</c:v>
                </c:pt>
                <c:pt idx="3">
                  <c:v>81421</c:v>
                </c:pt>
                <c:pt idx="4">
                  <c:v>72300</c:v>
                </c:pt>
                <c:pt idx="5">
                  <c:v>81690</c:v>
                </c:pt>
                <c:pt idx="6">
                  <c:v>86284</c:v>
                </c:pt>
                <c:pt idx="7">
                  <c:v>78102</c:v>
                </c:pt>
                <c:pt idx="8">
                  <c:v>93916</c:v>
                </c:pt>
                <c:pt idx="9">
                  <c:v>112940</c:v>
                </c:pt>
                <c:pt idx="10">
                  <c:v>80158</c:v>
                </c:pt>
                <c:pt idx="11">
                  <c:v>76662</c:v>
                </c:pt>
              </c:numCache>
            </c:numRef>
          </c:val>
        </c:ser>
        <c:ser>
          <c:idx val="1"/>
          <c:order val="1"/>
          <c:tx>
            <c:v>Egyéb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volumen!$B$23:$M$23</c:f>
              <c:numCache>
                <c:ptCount val="12"/>
                <c:pt idx="0">
                  <c:v>16867</c:v>
                </c:pt>
                <c:pt idx="1">
                  <c:v>18235</c:v>
                </c:pt>
                <c:pt idx="2">
                  <c:v>18671</c:v>
                </c:pt>
                <c:pt idx="3">
                  <c:v>20329</c:v>
                </c:pt>
                <c:pt idx="4">
                  <c:v>18637</c:v>
                </c:pt>
                <c:pt idx="5">
                  <c:v>19650</c:v>
                </c:pt>
                <c:pt idx="6">
                  <c:v>20703</c:v>
                </c:pt>
                <c:pt idx="7">
                  <c:v>19116</c:v>
                </c:pt>
                <c:pt idx="8">
                  <c:v>20549</c:v>
                </c:pt>
                <c:pt idx="9">
                  <c:v>20276</c:v>
                </c:pt>
                <c:pt idx="10">
                  <c:v>20405</c:v>
                </c:pt>
                <c:pt idx="11">
                  <c:v>22809</c:v>
                </c:pt>
              </c:numCache>
            </c:numRef>
          </c:val>
        </c:ser>
        <c:overlap val="100"/>
        <c:axId val="4680297"/>
        <c:axId val="42122674"/>
      </c:barChart>
      <c:cat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2674"/>
        <c:crosses val="autoZero"/>
        <c:auto val="1"/>
        <c:lblOffset val="100"/>
        <c:tickLblSkip val="1"/>
        <c:noMultiLvlLbl val="0"/>
      </c:catAx>
      <c:valAx>
        <c:axId val="42122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19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02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9"/>
          <c:y val="0.9515"/>
          <c:w val="0.148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2.75"/>
  <cols>
    <col min="1" max="1" width="46.00390625" style="27" bestFit="1" customWidth="1"/>
    <col min="2" max="4" width="15.140625" style="27" bestFit="1" customWidth="1"/>
    <col min="5" max="5" width="16.28125" style="27" bestFit="1" customWidth="1"/>
    <col min="6" max="6" width="15.00390625" style="27" customWidth="1"/>
    <col min="7" max="7" width="15.140625" style="27" bestFit="1" customWidth="1"/>
    <col min="8" max="8" width="15.57421875" style="27" bestFit="1" customWidth="1"/>
    <col min="9" max="9" width="18.140625" style="27" customWidth="1"/>
    <col min="10" max="12" width="15.140625" style="53" bestFit="1" customWidth="1"/>
    <col min="13" max="13" width="15.140625" style="27" bestFit="1" customWidth="1"/>
    <col min="14" max="14" width="19.140625" style="27" bestFit="1" customWidth="1"/>
    <col min="15" max="15" width="17.421875" style="27" bestFit="1" customWidth="1"/>
    <col min="16" max="16" width="10.00390625" style="27" bestFit="1" customWidth="1"/>
    <col min="17" max="16384" width="9.140625" style="27" customWidth="1"/>
  </cols>
  <sheetData>
    <row r="1" spans="1:13" ht="23.25">
      <c r="A1" s="192" t="s">
        <v>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35" customFormat="1" ht="18" customHeight="1" thickBot="1">
      <c r="A2" s="29"/>
      <c r="B2" s="30"/>
      <c r="C2" s="31"/>
      <c r="D2" s="30"/>
      <c r="E2" s="30"/>
      <c r="F2" s="30"/>
      <c r="G2" s="31"/>
      <c r="H2" s="32"/>
      <c r="I2" s="33"/>
      <c r="J2" s="34"/>
      <c r="K2" s="34"/>
      <c r="L2" s="34"/>
      <c r="M2" s="33"/>
    </row>
    <row r="3" spans="1:13" s="37" customFormat="1" ht="16.5" customHeight="1" thickBot="1">
      <c r="A3" s="133"/>
      <c r="B3" s="196" t="s">
        <v>49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</row>
    <row r="4" spans="1:13" s="37" customFormat="1" ht="16.5" customHeight="1" thickBot="1">
      <c r="A4" s="134"/>
      <c r="B4" s="193" t="s">
        <v>64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</row>
    <row r="5" spans="1:13" ht="16.5" customHeight="1" thickBot="1">
      <c r="A5" s="135"/>
      <c r="B5" s="4" t="s">
        <v>4</v>
      </c>
      <c r="C5" s="5" t="s">
        <v>5</v>
      </c>
      <c r="D5" s="5" t="s">
        <v>6</v>
      </c>
      <c r="E5" s="5" t="s">
        <v>7</v>
      </c>
      <c r="F5" s="9" t="s">
        <v>8</v>
      </c>
      <c r="G5" s="5" t="s">
        <v>9</v>
      </c>
      <c r="H5" s="5" t="s">
        <v>10</v>
      </c>
      <c r="I5" s="5" t="s">
        <v>25</v>
      </c>
      <c r="J5" s="9" t="s">
        <v>0</v>
      </c>
      <c r="K5" s="9" t="s">
        <v>1</v>
      </c>
      <c r="L5" s="25" t="s">
        <v>2</v>
      </c>
      <c r="M5" s="26" t="s">
        <v>3</v>
      </c>
    </row>
    <row r="6" spans="1:14" s="43" customFormat="1" ht="16.5" customHeight="1" thickBot="1">
      <c r="A6" s="1" t="s">
        <v>11</v>
      </c>
      <c r="B6" s="38">
        <v>18383514</v>
      </c>
      <c r="C6" s="39">
        <v>18027504</v>
      </c>
      <c r="D6" s="147">
        <v>19699953</v>
      </c>
      <c r="E6" s="39">
        <v>22589477</v>
      </c>
      <c r="F6" s="18">
        <v>18203789</v>
      </c>
      <c r="G6" s="17">
        <v>19768550</v>
      </c>
      <c r="H6" s="19">
        <v>20553806</v>
      </c>
      <c r="I6" s="40">
        <v>19063775</v>
      </c>
      <c r="J6" s="25">
        <v>17943768</v>
      </c>
      <c r="K6" s="25">
        <v>20967981</v>
      </c>
      <c r="L6" s="25">
        <v>21068440</v>
      </c>
      <c r="M6" s="41">
        <v>22315616</v>
      </c>
      <c r="N6" s="42"/>
    </row>
    <row r="7" spans="1:14" ht="16.5" customHeight="1">
      <c r="A7" s="20" t="s">
        <v>12</v>
      </c>
      <c r="B7" s="184">
        <v>10600493</v>
      </c>
      <c r="C7" s="163">
        <v>10707958</v>
      </c>
      <c r="D7" s="161">
        <v>11087883</v>
      </c>
      <c r="E7" s="161">
        <v>12319662</v>
      </c>
      <c r="F7" s="161">
        <v>11065887</v>
      </c>
      <c r="G7" s="161">
        <v>11572180</v>
      </c>
      <c r="H7" s="24">
        <v>12366554</v>
      </c>
      <c r="I7" s="44">
        <v>10440749</v>
      </c>
      <c r="J7" s="188">
        <v>11537161</v>
      </c>
      <c r="K7" s="188">
        <v>12384643</v>
      </c>
      <c r="L7" s="188">
        <v>11119852</v>
      </c>
      <c r="M7" s="211">
        <v>13012708</v>
      </c>
      <c r="N7" s="52"/>
    </row>
    <row r="8" spans="1:14" ht="16.5" customHeight="1">
      <c r="A8" s="20" t="s">
        <v>13</v>
      </c>
      <c r="B8" s="185">
        <v>34</v>
      </c>
      <c r="C8" s="160">
        <v>29</v>
      </c>
      <c r="D8" s="158">
        <v>24</v>
      </c>
      <c r="E8" s="16">
        <v>19</v>
      </c>
      <c r="F8" s="158">
        <v>24</v>
      </c>
      <c r="G8" s="158">
        <v>20</v>
      </c>
      <c r="H8" s="16">
        <v>24</v>
      </c>
      <c r="I8" s="45">
        <v>20</v>
      </c>
      <c r="J8" s="28">
        <v>22</v>
      </c>
      <c r="K8" s="28">
        <v>24</v>
      </c>
      <c r="L8" s="28">
        <v>20</v>
      </c>
      <c r="M8" s="212">
        <v>35</v>
      </c>
      <c r="N8" s="139"/>
    </row>
    <row r="9" spans="1:14" ht="16.5" customHeight="1">
      <c r="A9" s="20" t="s">
        <v>14</v>
      </c>
      <c r="B9" s="185">
        <v>4324044</v>
      </c>
      <c r="C9" s="160">
        <v>4180193</v>
      </c>
      <c r="D9" s="158">
        <v>5260403</v>
      </c>
      <c r="E9" s="16">
        <v>6156953</v>
      </c>
      <c r="F9" s="158">
        <v>4264749</v>
      </c>
      <c r="G9" s="158">
        <v>4528187</v>
      </c>
      <c r="H9" s="16">
        <v>4533503</v>
      </c>
      <c r="I9" s="45">
        <v>5276638</v>
      </c>
      <c r="J9" s="28">
        <v>3399447</v>
      </c>
      <c r="K9" s="28">
        <v>4962857</v>
      </c>
      <c r="L9" s="28">
        <v>6786471</v>
      </c>
      <c r="M9" s="212">
        <v>5850006</v>
      </c>
      <c r="N9" s="42"/>
    </row>
    <row r="10" spans="1:14" ht="16.5" customHeight="1">
      <c r="A10" s="20" t="s">
        <v>15</v>
      </c>
      <c r="B10" s="185">
        <v>2771604</v>
      </c>
      <c r="C10" s="160">
        <v>2383514</v>
      </c>
      <c r="D10" s="158">
        <v>2465753</v>
      </c>
      <c r="E10" s="16">
        <v>2704578</v>
      </c>
      <c r="F10" s="158">
        <v>2384376</v>
      </c>
      <c r="G10" s="158">
        <v>2499376</v>
      </c>
      <c r="H10" s="16">
        <v>2867517</v>
      </c>
      <c r="I10" s="45">
        <v>2440297</v>
      </c>
      <c r="J10" s="28">
        <v>2490110</v>
      </c>
      <c r="K10" s="28">
        <v>2847883</v>
      </c>
      <c r="L10" s="28">
        <v>2459917</v>
      </c>
      <c r="M10" s="212">
        <v>2655667</v>
      </c>
      <c r="N10" s="42"/>
    </row>
    <row r="11" spans="1:14" ht="16.5" customHeight="1">
      <c r="A11" s="20" t="s">
        <v>16</v>
      </c>
      <c r="B11" s="185">
        <f aca="true" t="shared" si="0" ref="B11:J11">B6-B7-B8-B9-B10-B12-B13</f>
        <v>58129</v>
      </c>
      <c r="C11" s="160">
        <f t="shared" si="0"/>
        <v>71884</v>
      </c>
      <c r="D11" s="160">
        <f t="shared" si="0"/>
        <v>66832</v>
      </c>
      <c r="E11" s="160">
        <f t="shared" si="0"/>
        <v>92101</v>
      </c>
      <c r="F11" s="160">
        <f t="shared" si="0"/>
        <v>85320</v>
      </c>
      <c r="G11" s="160">
        <f t="shared" si="0"/>
        <v>81145</v>
      </c>
      <c r="H11" s="160">
        <f t="shared" si="0"/>
        <v>79838</v>
      </c>
      <c r="I11" s="160">
        <f t="shared" si="0"/>
        <v>67226</v>
      </c>
      <c r="J11" s="28">
        <f t="shared" si="0"/>
        <v>79650</v>
      </c>
      <c r="K11" s="28">
        <f>K6-K7-K8-K9-K10-K12-K13</f>
        <v>94759</v>
      </c>
      <c r="L11" s="28">
        <f>L6-L7-L8-L9-L10-L12-L13</f>
        <v>91059</v>
      </c>
      <c r="M11" s="212">
        <f>M6-M7-M8-M9-M10-M12-M13</f>
        <v>65993</v>
      </c>
      <c r="N11" s="42"/>
    </row>
    <row r="12" spans="1:14" ht="16.5" customHeight="1">
      <c r="A12" s="20" t="s">
        <v>17</v>
      </c>
      <c r="B12" s="185">
        <v>16983</v>
      </c>
      <c r="C12" s="160">
        <v>15395</v>
      </c>
      <c r="D12" s="160">
        <v>16951</v>
      </c>
      <c r="E12" s="16">
        <v>16963</v>
      </c>
      <c r="F12" s="158">
        <v>15747</v>
      </c>
      <c r="G12" s="158">
        <v>18652</v>
      </c>
      <c r="H12" s="16">
        <v>17354</v>
      </c>
      <c r="I12" s="45">
        <v>14243</v>
      </c>
      <c r="J12" s="28">
        <v>15778</v>
      </c>
      <c r="K12" s="28">
        <v>16099</v>
      </c>
      <c r="L12" s="28">
        <v>16148</v>
      </c>
      <c r="M12" s="212">
        <v>19002</v>
      </c>
      <c r="N12" s="42"/>
    </row>
    <row r="13" spans="1:14" ht="16.5" customHeight="1" thickBot="1">
      <c r="A13" s="20" t="s">
        <v>51</v>
      </c>
      <c r="B13" s="186">
        <v>612227</v>
      </c>
      <c r="C13" s="164">
        <v>668531</v>
      </c>
      <c r="D13" s="164">
        <v>802107</v>
      </c>
      <c r="E13" s="223">
        <v>1299201</v>
      </c>
      <c r="F13" s="159">
        <v>387686</v>
      </c>
      <c r="G13" s="159">
        <v>1068990</v>
      </c>
      <c r="H13" s="223">
        <v>689016</v>
      </c>
      <c r="I13" s="224">
        <v>824602</v>
      </c>
      <c r="J13" s="191">
        <v>421600</v>
      </c>
      <c r="K13" s="191">
        <v>661716</v>
      </c>
      <c r="L13" s="191">
        <v>594973</v>
      </c>
      <c r="M13" s="213">
        <v>712205</v>
      </c>
      <c r="N13" s="42"/>
    </row>
    <row r="14" spans="1:42" s="48" customFormat="1" ht="16.5" customHeight="1" thickBot="1">
      <c r="A14" s="12" t="s">
        <v>18</v>
      </c>
      <c r="B14" s="165">
        <f aca="true" t="shared" si="1" ref="B14:J14">B15+B23</f>
        <v>95373</v>
      </c>
      <c r="C14" s="165">
        <f t="shared" si="1"/>
        <v>99261</v>
      </c>
      <c r="D14" s="165">
        <f t="shared" si="1"/>
        <v>100899</v>
      </c>
      <c r="E14" s="165">
        <f t="shared" si="1"/>
        <v>101750</v>
      </c>
      <c r="F14" s="165">
        <f t="shared" si="1"/>
        <v>90937</v>
      </c>
      <c r="G14" s="165">
        <f t="shared" si="1"/>
        <v>101340</v>
      </c>
      <c r="H14" s="165">
        <f t="shared" si="1"/>
        <v>106987</v>
      </c>
      <c r="I14" s="165">
        <f t="shared" si="1"/>
        <v>97218</v>
      </c>
      <c r="J14" s="165">
        <f t="shared" si="1"/>
        <v>114465</v>
      </c>
      <c r="K14" s="165">
        <f>K15+K23</f>
        <v>133216</v>
      </c>
      <c r="L14" s="165">
        <f>L15+L23</f>
        <v>100563</v>
      </c>
      <c r="M14" s="165">
        <f>M15+M23</f>
        <v>99471</v>
      </c>
      <c r="N14" s="42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15" s="43" customFormat="1" ht="16.5" customHeight="1">
      <c r="A15" s="21" t="s">
        <v>27</v>
      </c>
      <c r="B15" s="165">
        <v>78506</v>
      </c>
      <c r="C15" s="140">
        <v>81026</v>
      </c>
      <c r="D15" s="147">
        <v>82228</v>
      </c>
      <c r="E15" s="147">
        <v>81421</v>
      </c>
      <c r="F15" s="147">
        <v>72300</v>
      </c>
      <c r="G15" s="147">
        <v>81690</v>
      </c>
      <c r="H15" s="147">
        <v>86284</v>
      </c>
      <c r="I15" s="140">
        <v>78102</v>
      </c>
      <c r="J15" s="140">
        <v>93916</v>
      </c>
      <c r="K15" s="140">
        <v>112940</v>
      </c>
      <c r="L15" s="140">
        <v>80158</v>
      </c>
      <c r="M15" s="166">
        <v>76662</v>
      </c>
      <c r="N15" s="42"/>
      <c r="O15" s="136"/>
    </row>
    <row r="16" spans="1:15" ht="16.5" customHeight="1">
      <c r="A16" s="20" t="s">
        <v>40</v>
      </c>
      <c r="B16" s="185">
        <v>47347</v>
      </c>
      <c r="C16" s="160">
        <v>50854</v>
      </c>
      <c r="D16" s="158">
        <v>49831</v>
      </c>
      <c r="E16" s="16">
        <v>47226</v>
      </c>
      <c r="F16" s="158">
        <v>41361</v>
      </c>
      <c r="G16" s="158">
        <v>48948</v>
      </c>
      <c r="H16" s="14">
        <v>48871</v>
      </c>
      <c r="I16" s="50">
        <v>45859</v>
      </c>
      <c r="J16" s="50">
        <v>55080</v>
      </c>
      <c r="K16" s="28">
        <v>64831</v>
      </c>
      <c r="L16" s="28">
        <v>44969</v>
      </c>
      <c r="M16" s="212">
        <v>39897</v>
      </c>
      <c r="N16" s="42"/>
      <c r="O16" s="136"/>
    </row>
    <row r="17" spans="1:15" ht="16.5" customHeight="1">
      <c r="A17" s="20" t="s">
        <v>36</v>
      </c>
      <c r="B17" s="185">
        <v>14470</v>
      </c>
      <c r="C17" s="160">
        <v>13811</v>
      </c>
      <c r="D17" s="158">
        <v>14424</v>
      </c>
      <c r="E17" s="16">
        <v>14775</v>
      </c>
      <c r="F17" s="158">
        <v>11426</v>
      </c>
      <c r="G17" s="158">
        <v>13234</v>
      </c>
      <c r="H17" s="14">
        <v>15955</v>
      </c>
      <c r="I17" s="158">
        <v>13459</v>
      </c>
      <c r="J17" s="28">
        <v>16135</v>
      </c>
      <c r="K17" s="28">
        <v>20489</v>
      </c>
      <c r="L17" s="28">
        <v>13597</v>
      </c>
      <c r="M17" s="212">
        <v>11555</v>
      </c>
      <c r="N17" s="42"/>
      <c r="O17" s="136"/>
    </row>
    <row r="18" spans="1:15" ht="16.5" customHeight="1">
      <c r="A18" s="20" t="s">
        <v>37</v>
      </c>
      <c r="B18" s="185">
        <v>13884</v>
      </c>
      <c r="C18" s="160">
        <v>13693</v>
      </c>
      <c r="D18" s="158">
        <v>15712</v>
      </c>
      <c r="E18" s="16">
        <v>16874</v>
      </c>
      <c r="F18" s="158">
        <v>17262</v>
      </c>
      <c r="G18" s="158">
        <v>16991</v>
      </c>
      <c r="H18" s="14">
        <v>18751</v>
      </c>
      <c r="I18" s="50">
        <v>16214</v>
      </c>
      <c r="J18" s="50">
        <v>19769</v>
      </c>
      <c r="K18" s="28">
        <v>24798</v>
      </c>
      <c r="L18" s="28">
        <v>19187</v>
      </c>
      <c r="M18" s="212">
        <v>22283</v>
      </c>
      <c r="N18" s="42"/>
      <c r="O18" s="136"/>
    </row>
    <row r="19" spans="1:15" ht="16.5" customHeight="1">
      <c r="A19" s="20" t="s">
        <v>62</v>
      </c>
      <c r="B19" s="185">
        <v>549</v>
      </c>
      <c r="C19" s="160">
        <v>631</v>
      </c>
      <c r="D19" s="158">
        <v>480</v>
      </c>
      <c r="E19" s="16">
        <v>520</v>
      </c>
      <c r="F19" s="158">
        <v>530</v>
      </c>
      <c r="G19" s="158">
        <v>481</v>
      </c>
      <c r="H19" s="14">
        <v>661</v>
      </c>
      <c r="I19" s="50">
        <v>720</v>
      </c>
      <c r="J19" s="50">
        <v>920</v>
      </c>
      <c r="K19" s="28">
        <v>540</v>
      </c>
      <c r="L19" s="28">
        <v>478</v>
      </c>
      <c r="M19" s="212">
        <v>504</v>
      </c>
      <c r="N19" s="42"/>
      <c r="O19" s="136"/>
    </row>
    <row r="20" spans="1:15" ht="16.5" customHeight="1">
      <c r="A20" s="20" t="s">
        <v>53</v>
      </c>
      <c r="B20" s="185">
        <v>22</v>
      </c>
      <c r="C20" s="160">
        <v>42</v>
      </c>
      <c r="D20" s="158">
        <v>67</v>
      </c>
      <c r="E20" s="16">
        <v>46</v>
      </c>
      <c r="F20" s="158">
        <v>61</v>
      </c>
      <c r="G20" s="158">
        <v>97</v>
      </c>
      <c r="H20" s="14">
        <v>45</v>
      </c>
      <c r="I20" s="50">
        <v>33</v>
      </c>
      <c r="J20" s="50">
        <v>49</v>
      </c>
      <c r="K20" s="28">
        <v>162</v>
      </c>
      <c r="L20" s="28">
        <v>238</v>
      </c>
      <c r="M20" s="212">
        <v>367</v>
      </c>
      <c r="N20" s="42"/>
      <c r="O20" s="136"/>
    </row>
    <row r="21" spans="1:15" ht="16.5" customHeight="1">
      <c r="A21" s="156" t="s">
        <v>57</v>
      </c>
      <c r="B21" s="185">
        <v>192</v>
      </c>
      <c r="C21" s="160">
        <v>161</v>
      </c>
      <c r="D21" s="158">
        <v>119</v>
      </c>
      <c r="E21" s="16">
        <v>165</v>
      </c>
      <c r="F21" s="158">
        <v>155</v>
      </c>
      <c r="G21" s="158">
        <v>155</v>
      </c>
      <c r="H21" s="14">
        <v>229</v>
      </c>
      <c r="I21" s="50">
        <v>177</v>
      </c>
      <c r="J21" s="50">
        <v>162</v>
      </c>
      <c r="K21" s="28">
        <v>146</v>
      </c>
      <c r="L21" s="28">
        <v>106</v>
      </c>
      <c r="M21" s="212">
        <v>187</v>
      </c>
      <c r="N21" s="42"/>
      <c r="O21" s="136"/>
    </row>
    <row r="22" spans="1:15" ht="16.5" customHeight="1">
      <c r="A22" s="20" t="s">
        <v>38</v>
      </c>
      <c r="B22" s="185">
        <f aca="true" t="shared" si="2" ref="B22:J22">B15-B16-B17-B18-B19-B20-B21</f>
        <v>2042</v>
      </c>
      <c r="C22" s="160">
        <f t="shared" si="2"/>
        <v>1834</v>
      </c>
      <c r="D22" s="160">
        <f t="shared" si="2"/>
        <v>1595</v>
      </c>
      <c r="E22" s="160">
        <f t="shared" si="2"/>
        <v>1815</v>
      </c>
      <c r="F22" s="160">
        <f t="shared" si="2"/>
        <v>1505</v>
      </c>
      <c r="G22" s="160">
        <f t="shared" si="2"/>
        <v>1784</v>
      </c>
      <c r="H22" s="160">
        <f t="shared" si="2"/>
        <v>1772</v>
      </c>
      <c r="I22" s="160">
        <f t="shared" si="2"/>
        <v>1640</v>
      </c>
      <c r="J22" s="28">
        <f t="shared" si="2"/>
        <v>1801</v>
      </c>
      <c r="K22" s="28">
        <f>K15-K16-K17-K18-K19-K20-K21</f>
        <v>1974</v>
      </c>
      <c r="L22" s="28">
        <f>L15-L16-L17-L18-L19-L20-L21</f>
        <v>1583</v>
      </c>
      <c r="M22" s="212">
        <f>M15-M16-M17-M18-M19-M20-M21</f>
        <v>1869</v>
      </c>
      <c r="N22" s="42"/>
      <c r="O22" s="136"/>
    </row>
    <row r="23" spans="1:16" s="43" customFormat="1" ht="16.5" customHeight="1">
      <c r="A23" s="21" t="s">
        <v>26</v>
      </c>
      <c r="B23" s="49">
        <v>16867</v>
      </c>
      <c r="C23" s="50">
        <v>18235</v>
      </c>
      <c r="D23" s="14">
        <v>18671</v>
      </c>
      <c r="E23" s="14">
        <v>20329</v>
      </c>
      <c r="F23" s="14">
        <v>18637</v>
      </c>
      <c r="G23" s="50">
        <v>19650</v>
      </c>
      <c r="H23" s="14">
        <v>20703</v>
      </c>
      <c r="I23" s="50">
        <v>19116</v>
      </c>
      <c r="J23" s="50">
        <v>20549</v>
      </c>
      <c r="K23" s="50">
        <v>20276</v>
      </c>
      <c r="L23" s="50">
        <v>20405</v>
      </c>
      <c r="M23" s="51">
        <v>22809</v>
      </c>
      <c r="N23" s="42"/>
      <c r="O23" s="136"/>
      <c r="P23" s="52"/>
    </row>
    <row r="24" spans="1:16" ht="16.5" customHeight="1">
      <c r="A24" s="20" t="s">
        <v>40</v>
      </c>
      <c r="B24" s="146">
        <v>133</v>
      </c>
      <c r="C24" s="46">
        <v>125</v>
      </c>
      <c r="D24" s="158">
        <v>121</v>
      </c>
      <c r="E24" s="16">
        <v>133</v>
      </c>
      <c r="F24" s="158">
        <v>110</v>
      </c>
      <c r="G24" s="158">
        <v>135</v>
      </c>
      <c r="H24" s="16">
        <v>157</v>
      </c>
      <c r="I24" s="160">
        <v>148</v>
      </c>
      <c r="J24" s="46">
        <v>163</v>
      </c>
      <c r="K24" s="28">
        <v>169</v>
      </c>
      <c r="L24" s="28">
        <v>115</v>
      </c>
      <c r="M24" s="212">
        <v>148</v>
      </c>
      <c r="N24" s="42"/>
      <c r="O24" s="136"/>
      <c r="P24" s="52"/>
    </row>
    <row r="25" spans="1:16" ht="16.5" customHeight="1">
      <c r="A25" s="20" t="s">
        <v>37</v>
      </c>
      <c r="B25" s="146">
        <v>36</v>
      </c>
      <c r="C25" s="46">
        <v>34</v>
      </c>
      <c r="D25" s="158">
        <v>26</v>
      </c>
      <c r="E25" s="16">
        <v>51</v>
      </c>
      <c r="F25" s="158">
        <v>35</v>
      </c>
      <c r="G25" s="158">
        <v>23</v>
      </c>
      <c r="H25" s="16">
        <v>43</v>
      </c>
      <c r="I25" s="160">
        <v>41</v>
      </c>
      <c r="J25" s="46">
        <v>55</v>
      </c>
      <c r="K25" s="28">
        <v>107</v>
      </c>
      <c r="L25" s="28">
        <v>93</v>
      </c>
      <c r="M25" s="212">
        <v>206</v>
      </c>
      <c r="N25" s="42"/>
      <c r="O25" s="136"/>
      <c r="P25" s="52"/>
    </row>
    <row r="26" spans="1:16" ht="16.5" customHeight="1" thickBot="1">
      <c r="A26" s="22" t="s">
        <v>39</v>
      </c>
      <c r="B26" s="167">
        <f aca="true" t="shared" si="3" ref="B26:G26">B23-B24-B25</f>
        <v>16698</v>
      </c>
      <c r="C26" s="168">
        <f t="shared" si="3"/>
        <v>18076</v>
      </c>
      <c r="D26" s="168">
        <f t="shared" si="3"/>
        <v>18524</v>
      </c>
      <c r="E26" s="168">
        <f t="shared" si="3"/>
        <v>20145</v>
      </c>
      <c r="F26" s="168">
        <f t="shared" si="3"/>
        <v>18492</v>
      </c>
      <c r="G26" s="168">
        <f t="shared" si="3"/>
        <v>19492</v>
      </c>
      <c r="H26" s="168">
        <f>H23-H24-H25</f>
        <v>20503</v>
      </c>
      <c r="I26" s="168">
        <f>I23-I24-I25</f>
        <v>18927</v>
      </c>
      <c r="J26" s="168">
        <f>J23-J24-J25</f>
        <v>20331</v>
      </c>
      <c r="K26" s="168">
        <f>K23-K24-K25</f>
        <v>20000</v>
      </c>
      <c r="L26" s="168">
        <f>L23-L24-L25</f>
        <v>20197</v>
      </c>
      <c r="M26" s="169">
        <f>M23-M24-M25</f>
        <v>22455</v>
      </c>
      <c r="N26" s="42"/>
      <c r="O26" s="136"/>
      <c r="P26" s="52"/>
    </row>
    <row r="27" spans="1:16" ht="16.5" customHeight="1" thickBot="1">
      <c r="A27" s="23" t="s">
        <v>50</v>
      </c>
      <c r="B27" s="222">
        <f aca="true" t="shared" si="4" ref="B27:G27">B14+B6</f>
        <v>18478887</v>
      </c>
      <c r="C27" s="222">
        <f t="shared" si="4"/>
        <v>18126765</v>
      </c>
      <c r="D27" s="222">
        <f t="shared" si="4"/>
        <v>19800852</v>
      </c>
      <c r="E27" s="222">
        <f t="shared" si="4"/>
        <v>22691227</v>
      </c>
      <c r="F27" s="222">
        <f t="shared" si="4"/>
        <v>18294726</v>
      </c>
      <c r="G27" s="222">
        <f t="shared" si="4"/>
        <v>19869890</v>
      </c>
      <c r="H27" s="222">
        <f>H14+H6</f>
        <v>20660793</v>
      </c>
      <c r="I27" s="222">
        <f>I14+I6</f>
        <v>19160993</v>
      </c>
      <c r="J27" s="222">
        <f>J14+J6</f>
        <v>18058233</v>
      </c>
      <c r="K27" s="222">
        <f>K14+K6</f>
        <v>21101197</v>
      </c>
      <c r="L27" s="222">
        <f>L14+L6</f>
        <v>21169003</v>
      </c>
      <c r="M27" s="222">
        <f>M14+M6</f>
        <v>22415087</v>
      </c>
      <c r="N27" s="155"/>
      <c r="O27" s="136"/>
      <c r="P27" s="52"/>
    </row>
    <row r="28" spans="1:13" s="54" customFormat="1" ht="16.5" customHeight="1" thickBot="1">
      <c r="A28" s="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4" s="36" customFormat="1" ht="16.5" customHeight="1" thickBot="1">
      <c r="A29" s="11"/>
      <c r="B29" s="199" t="s">
        <v>46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5"/>
      <c r="N29" s="138"/>
    </row>
    <row r="30" spans="1:14" s="36" customFormat="1" ht="16.5" customHeight="1" thickBot="1">
      <c r="A30" s="11"/>
      <c r="B30" s="193" t="s">
        <v>64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5"/>
      <c r="N30" s="138"/>
    </row>
    <row r="31" spans="1:13" ht="16.5" customHeight="1" thickBot="1">
      <c r="A31" s="11"/>
      <c r="B31" s="4" t="s">
        <v>4</v>
      </c>
      <c r="C31" s="5" t="s">
        <v>5</v>
      </c>
      <c r="D31" s="5" t="s">
        <v>6</v>
      </c>
      <c r="E31" s="5" t="s">
        <v>7</v>
      </c>
      <c r="F31" s="9" t="s">
        <v>8</v>
      </c>
      <c r="G31" s="5" t="s">
        <v>9</v>
      </c>
      <c r="H31" s="5" t="s">
        <v>10</v>
      </c>
      <c r="I31" s="5" t="s">
        <v>25</v>
      </c>
      <c r="J31" s="25" t="s">
        <v>0</v>
      </c>
      <c r="K31" s="9" t="s">
        <v>1</v>
      </c>
      <c r="L31" s="25" t="s">
        <v>2</v>
      </c>
      <c r="M31" s="55" t="s">
        <v>3</v>
      </c>
    </row>
    <row r="32" spans="1:13" ht="16.5" customHeight="1" thickBot="1">
      <c r="A32" s="1" t="s">
        <v>11</v>
      </c>
      <c r="B32" s="175">
        <f aca="true" t="shared" si="5" ref="B32:G32">B6/B27*100</f>
        <v>99.48388125323781</v>
      </c>
      <c r="C32" s="175">
        <f t="shared" si="5"/>
        <v>99.4524064277327</v>
      </c>
      <c r="D32" s="175">
        <f t="shared" si="5"/>
        <v>99.4904310178168</v>
      </c>
      <c r="E32" s="175">
        <f t="shared" si="5"/>
        <v>99.55158881447883</v>
      </c>
      <c r="F32" s="175">
        <f t="shared" si="5"/>
        <v>99.50293324972453</v>
      </c>
      <c r="G32" s="175">
        <f t="shared" si="5"/>
        <v>99.4899820784111</v>
      </c>
      <c r="H32" s="175">
        <f>H6/H27*100</f>
        <v>99.48217379652368</v>
      </c>
      <c r="I32" s="175">
        <f>I6/I27*100</f>
        <v>99.49262546048632</v>
      </c>
      <c r="J32" s="175">
        <f>J6/J27*100</f>
        <v>99.36613399550221</v>
      </c>
      <c r="K32" s="175">
        <f>K6/K27*100</f>
        <v>99.3686803644362</v>
      </c>
      <c r="L32" s="175">
        <f>L6/L27*100</f>
        <v>99.52495164746303</v>
      </c>
      <c r="M32" s="175">
        <f>M6/M27*100</f>
        <v>99.55623192539917</v>
      </c>
    </row>
    <row r="33" spans="1:13" s="56" customFormat="1" ht="16.5" customHeight="1">
      <c r="A33" s="6" t="s">
        <v>30</v>
      </c>
      <c r="B33" s="176">
        <f aca="true" t="shared" si="6" ref="B33:G33">B7/B6*100</f>
        <v>57.66303983014347</v>
      </c>
      <c r="C33" s="176">
        <f t="shared" si="6"/>
        <v>59.39789557112288</v>
      </c>
      <c r="D33" s="176">
        <f t="shared" si="6"/>
        <v>56.283804331918965</v>
      </c>
      <c r="E33" s="176">
        <f t="shared" si="6"/>
        <v>54.53717233028458</v>
      </c>
      <c r="F33" s="176">
        <f t="shared" si="6"/>
        <v>60.788921471238766</v>
      </c>
      <c r="G33" s="176">
        <f t="shared" si="6"/>
        <v>58.53833488040346</v>
      </c>
      <c r="H33" s="176">
        <f>H7/H6*100</f>
        <v>60.16673505627133</v>
      </c>
      <c r="I33" s="176">
        <f>I7/I6*100</f>
        <v>54.76747915877102</v>
      </c>
      <c r="J33" s="176">
        <f>J7/J6*100</f>
        <v>64.29620021837108</v>
      </c>
      <c r="K33" s="176">
        <f>K7/K6*100</f>
        <v>59.06454703483372</v>
      </c>
      <c r="L33" s="176">
        <f>L7/L6*100</f>
        <v>52.77966474973942</v>
      </c>
      <c r="M33" s="176">
        <f>M7/M6*100</f>
        <v>58.31211650173582</v>
      </c>
    </row>
    <row r="34" spans="1:13" s="56" customFormat="1" ht="16.5" customHeight="1">
      <c r="A34" s="7" t="s">
        <v>31</v>
      </c>
      <c r="B34" s="177">
        <f aca="true" t="shared" si="7" ref="B34:G34">B8/B6*100</f>
        <v>0.00018494831836829456</v>
      </c>
      <c r="C34" s="177">
        <f t="shared" si="7"/>
        <v>0.00016086530891908275</v>
      </c>
      <c r="D34" s="177">
        <f t="shared" si="7"/>
        <v>0.00012182770182243582</v>
      </c>
      <c r="E34" s="177">
        <f t="shared" si="7"/>
        <v>8.410995969495E-05</v>
      </c>
      <c r="F34" s="177">
        <f t="shared" si="7"/>
        <v>0.00013184068437620324</v>
      </c>
      <c r="G34" s="177">
        <f t="shared" si="7"/>
        <v>0.00010117079907226377</v>
      </c>
      <c r="H34" s="177">
        <f>H8/H6*100</f>
        <v>0.00011676669518044493</v>
      </c>
      <c r="I34" s="177">
        <f>I8/I6*100</f>
        <v>0.00010491101578779648</v>
      </c>
      <c r="J34" s="177">
        <f>J8/J6*100</f>
        <v>0.00012260524099509088</v>
      </c>
      <c r="K34" s="177">
        <f>K8/K6*100</f>
        <v>0.0001144602334387846</v>
      </c>
      <c r="L34" s="177">
        <f>L8/L6*100</f>
        <v>9.492871802563455E-05</v>
      </c>
      <c r="M34" s="177">
        <f>M8/M6*100</f>
        <v>0.00015684084185711028</v>
      </c>
    </row>
    <row r="35" spans="1:13" s="56" customFormat="1" ht="16.5" customHeight="1">
      <c r="A35" s="7" t="s">
        <v>32</v>
      </c>
      <c r="B35" s="177">
        <f aca="true" t="shared" si="8" ref="B35:G35">B9/B6*100</f>
        <v>23.52131371619158</v>
      </c>
      <c r="C35" s="177">
        <f t="shared" si="8"/>
        <v>23.18786338918577</v>
      </c>
      <c r="D35" s="177">
        <f t="shared" si="8"/>
        <v>26.702617006243617</v>
      </c>
      <c r="E35" s="177">
        <f t="shared" si="8"/>
        <v>27.255845719668496</v>
      </c>
      <c r="F35" s="177">
        <f t="shared" si="8"/>
        <v>23.427809452197014</v>
      </c>
      <c r="G35" s="177">
        <f t="shared" si="8"/>
        <v>22.906014856931844</v>
      </c>
      <c r="H35" s="177">
        <f>H9/H6*100</f>
        <v>22.056756787526357</v>
      </c>
      <c r="I35" s="177">
        <f>I9/I6*100</f>
        <v>27.678872626224344</v>
      </c>
      <c r="J35" s="177">
        <f>J9/J6*100</f>
        <v>18.945000849319943</v>
      </c>
      <c r="K35" s="177">
        <f>K9/K6*100</f>
        <v>23.668740447637756</v>
      </c>
      <c r="L35" s="177">
        <f>L9/L6*100</f>
        <v>32.211549597407306</v>
      </c>
      <c r="M35" s="177">
        <f>M9/M6*100</f>
        <v>26.214853311689897</v>
      </c>
    </row>
    <row r="36" spans="1:13" s="56" customFormat="1" ht="16.5" customHeight="1">
      <c r="A36" s="7" t="s">
        <v>33</v>
      </c>
      <c r="B36" s="177">
        <f aca="true" t="shared" si="9" ref="B36:G36">B10/B6*100</f>
        <v>15.076573499495256</v>
      </c>
      <c r="C36" s="177">
        <f t="shared" si="9"/>
        <v>13.221541928377883</v>
      </c>
      <c r="D36" s="177">
        <f t="shared" si="9"/>
        <v>12.51654255215736</v>
      </c>
      <c r="E36" s="177">
        <f t="shared" si="9"/>
        <v>11.972734030097289</v>
      </c>
      <c r="F36" s="177">
        <f t="shared" si="9"/>
        <v>13.098240152091414</v>
      </c>
      <c r="G36" s="177">
        <f t="shared" si="9"/>
        <v>12.643193355101918</v>
      </c>
      <c r="H36" s="177">
        <f>H10/H6*100</f>
        <v>13.951270144322661</v>
      </c>
      <c r="I36" s="177">
        <f>I10/I6*100</f>
        <v>12.800701854695621</v>
      </c>
      <c r="J36" s="177">
        <f>J10/J6*100</f>
        <v>13.877297120649354</v>
      </c>
      <c r="K36" s="177">
        <f>K10/K6*100</f>
        <v>13.58205637443109</v>
      </c>
      <c r="L36" s="177">
        <f>L10/L6*100</f>
        <v>11.675838362973243</v>
      </c>
      <c r="M36" s="177">
        <f>M10/M6*100</f>
        <v>11.900487084918472</v>
      </c>
    </row>
    <row r="37" spans="1:13" s="56" customFormat="1" ht="16.5" customHeight="1">
      <c r="A37" s="7" t="s">
        <v>34</v>
      </c>
      <c r="B37" s="177">
        <f aca="true" t="shared" si="10" ref="B37:G37">B11/B6*100</f>
        <v>0.31620178818913514</v>
      </c>
      <c r="C37" s="177">
        <f t="shared" si="10"/>
        <v>0.3987462712530808</v>
      </c>
      <c r="D37" s="177">
        <f t="shared" si="10"/>
        <v>0.339249540341543</v>
      </c>
      <c r="E37" s="177">
        <f t="shared" si="10"/>
        <v>0.40771638936129423</v>
      </c>
      <c r="F37" s="177">
        <f t="shared" si="10"/>
        <v>0.46869363295740246</v>
      </c>
      <c r="G37" s="177">
        <f t="shared" si="10"/>
        <v>0.41047522453594215</v>
      </c>
      <c r="H37" s="177">
        <f>H11/H6*100</f>
        <v>0.3884341420756817</v>
      </c>
      <c r="I37" s="177">
        <f>I11/I6*100</f>
        <v>0.35263739736752037</v>
      </c>
      <c r="J37" s="177">
        <f>J11/J6*100</f>
        <v>0.4438867020572268</v>
      </c>
      <c r="K37" s="177">
        <f>K11/K6*100</f>
        <v>0.4519223858510745</v>
      </c>
      <c r="L37" s="177">
        <f>L11/L6*100</f>
        <v>0.43220570673481284</v>
      </c>
      <c r="M37" s="177">
        <f>M11/M6*100</f>
        <v>0.2957256479050365</v>
      </c>
    </row>
    <row r="38" spans="1:13" s="56" customFormat="1" ht="16.5" customHeight="1">
      <c r="A38" s="8" t="s">
        <v>35</v>
      </c>
      <c r="B38" s="177">
        <f aca="true" t="shared" si="11" ref="B38:G38">B12/B6*100</f>
        <v>0.09238168502496313</v>
      </c>
      <c r="C38" s="177">
        <f t="shared" si="11"/>
        <v>0.08539729071756134</v>
      </c>
      <c r="D38" s="177">
        <f t="shared" si="11"/>
        <v>0.0860458905663379</v>
      </c>
      <c r="E38" s="177">
        <f t="shared" si="11"/>
        <v>0.07509248664765457</v>
      </c>
      <c r="F38" s="177">
        <f t="shared" si="11"/>
        <v>0.08650396903633634</v>
      </c>
      <c r="G38" s="177">
        <f t="shared" si="11"/>
        <v>0.09435188721479319</v>
      </c>
      <c r="H38" s="177">
        <f>H12/H6*100</f>
        <v>0.08443205117339339</v>
      </c>
      <c r="I38" s="177">
        <f>I12/I6*100</f>
        <v>0.07471237989327927</v>
      </c>
      <c r="J38" s="177">
        <f>J12/J6*100</f>
        <v>0.08793024965547927</v>
      </c>
      <c r="K38" s="177">
        <f>K12/K6*100</f>
        <v>0.07677897075545806</v>
      </c>
      <c r="L38" s="177">
        <f>L12/L6*100</f>
        <v>0.07664544693389734</v>
      </c>
      <c r="M38" s="177">
        <f>M12/M6*100</f>
        <v>0.08515113362768027</v>
      </c>
    </row>
    <row r="39" spans="1:13" s="56" customFormat="1" ht="16.5" customHeight="1" thickBot="1">
      <c r="A39" s="13" t="s">
        <v>52</v>
      </c>
      <c r="B39" s="178">
        <f aca="true" t="shared" si="12" ref="B39:G39">B13/B6*100</f>
        <v>3.3303045326372316</v>
      </c>
      <c r="C39" s="178">
        <f t="shared" si="12"/>
        <v>3.7083946840339075</v>
      </c>
      <c r="D39" s="178">
        <f t="shared" si="12"/>
        <v>4.0716188510703555</v>
      </c>
      <c r="E39" s="178">
        <f t="shared" si="12"/>
        <v>5.751354933980986</v>
      </c>
      <c r="F39" s="178">
        <f t="shared" si="12"/>
        <v>2.1296994817946966</v>
      </c>
      <c r="G39" s="178">
        <f t="shared" si="12"/>
        <v>5.407528625012962</v>
      </c>
      <c r="H39" s="178">
        <f>H13/H6*100</f>
        <v>3.3522550519353933</v>
      </c>
      <c r="I39" s="178">
        <f>I13/I6*100</f>
        <v>4.3254916720324275</v>
      </c>
      <c r="J39" s="178">
        <f>J13/J6*100</f>
        <v>2.3495622547059236</v>
      </c>
      <c r="K39" s="178">
        <f>K13/K6*100</f>
        <v>3.1558403262574495</v>
      </c>
      <c r="L39" s="178">
        <f>L13/L6*100</f>
        <v>2.824001207493293</v>
      </c>
      <c r="M39" s="178">
        <f>M13/M6*100</f>
        <v>3.191509479281235</v>
      </c>
    </row>
    <row r="40" spans="1:13" ht="16.5" customHeight="1" thickBot="1">
      <c r="A40" s="12" t="s">
        <v>18</v>
      </c>
      <c r="B40" s="179">
        <f aca="true" t="shared" si="13" ref="B40:G40">B14/B27*100</f>
        <v>0.5161187467621832</v>
      </c>
      <c r="C40" s="179">
        <f t="shared" si="13"/>
        <v>0.5475935722673074</v>
      </c>
      <c r="D40" s="179">
        <f t="shared" si="13"/>
        <v>0.5095689821831909</v>
      </c>
      <c r="E40" s="179">
        <f t="shared" si="13"/>
        <v>0.44841118552117076</v>
      </c>
      <c r="F40" s="179">
        <f t="shared" si="13"/>
        <v>0.4970667502754619</v>
      </c>
      <c r="G40" s="179">
        <f t="shared" si="13"/>
        <v>0.5100179215888966</v>
      </c>
      <c r="H40" s="179">
        <f>H14/H27*100</f>
        <v>0.5178262034763138</v>
      </c>
      <c r="I40" s="179">
        <f>I14/I27*100</f>
        <v>0.507374539513688</v>
      </c>
      <c r="J40" s="179">
        <f>J14/J27*100</f>
        <v>0.6338660044977823</v>
      </c>
      <c r="K40" s="179">
        <f>K14/K27*100</f>
        <v>0.6313196355638023</v>
      </c>
      <c r="L40" s="179">
        <f>L14/L27*100</f>
        <v>0.47504835253696176</v>
      </c>
      <c r="M40" s="179">
        <f>M14/M27*100</f>
        <v>0.4437680746008258</v>
      </c>
    </row>
    <row r="41" spans="1:13" s="57" customFormat="1" ht="16.5" customHeight="1">
      <c r="A41" s="170" t="s">
        <v>19</v>
      </c>
      <c r="B41" s="180">
        <f aca="true" t="shared" si="14" ref="B41:D42">B15/B14*100</f>
        <v>82.31470122571378</v>
      </c>
      <c r="C41" s="180">
        <f t="shared" si="14"/>
        <v>81.6292400842224</v>
      </c>
      <c r="D41" s="180">
        <f t="shared" si="14"/>
        <v>81.4953567428815</v>
      </c>
      <c r="E41" s="180">
        <f aca="true" t="shared" si="15" ref="E41:G42">E15/E14*100</f>
        <v>80.02063882063882</v>
      </c>
      <c r="F41" s="180">
        <f t="shared" si="15"/>
        <v>79.50559178332252</v>
      </c>
      <c r="G41" s="180">
        <f t="shared" si="15"/>
        <v>80.60982830076968</v>
      </c>
      <c r="H41" s="180">
        <f aca="true" t="shared" si="16" ref="H41:K42">H15/H14*100</f>
        <v>80.64905081925842</v>
      </c>
      <c r="I41" s="180">
        <f t="shared" si="16"/>
        <v>80.33697463432698</v>
      </c>
      <c r="J41" s="180">
        <f t="shared" si="16"/>
        <v>82.04778753330713</v>
      </c>
      <c r="K41" s="180">
        <f t="shared" si="16"/>
        <v>84.77960605332693</v>
      </c>
      <c r="L41" s="180">
        <f>L15/L14*100</f>
        <v>79.70923699571412</v>
      </c>
      <c r="M41" s="180">
        <f>M15/M14*100</f>
        <v>77.06969870615556</v>
      </c>
    </row>
    <row r="42" spans="1:13" s="56" customFormat="1" ht="16.5" customHeight="1">
      <c r="A42" s="171" t="s">
        <v>41</v>
      </c>
      <c r="B42" s="177">
        <f t="shared" si="14"/>
        <v>60.31003999694291</v>
      </c>
      <c r="C42" s="177">
        <f t="shared" si="14"/>
        <v>62.762570039246654</v>
      </c>
      <c r="D42" s="177">
        <f t="shared" si="14"/>
        <v>60.60101182079097</v>
      </c>
      <c r="E42" s="177">
        <f t="shared" si="15"/>
        <v>58.00223529556256</v>
      </c>
      <c r="F42" s="177">
        <f t="shared" si="15"/>
        <v>57.207468879668056</v>
      </c>
      <c r="G42" s="177">
        <f t="shared" si="15"/>
        <v>59.91920675725303</v>
      </c>
      <c r="H42" s="177">
        <f t="shared" si="16"/>
        <v>56.639701451022205</v>
      </c>
      <c r="I42" s="177">
        <f t="shared" si="16"/>
        <v>58.71680622775345</v>
      </c>
      <c r="J42" s="177">
        <f t="shared" si="16"/>
        <v>58.648153669236336</v>
      </c>
      <c r="K42" s="177">
        <f t="shared" si="16"/>
        <v>57.403045865061095</v>
      </c>
      <c r="L42" s="177">
        <f>L16/L15*100</f>
        <v>56.10045160807405</v>
      </c>
      <c r="M42" s="177">
        <f>M16/M15*100</f>
        <v>52.04273303592393</v>
      </c>
    </row>
    <row r="43" spans="1:13" s="56" customFormat="1" ht="16.5" customHeight="1">
      <c r="A43" s="171" t="s">
        <v>45</v>
      </c>
      <c r="B43" s="177">
        <f aca="true" t="shared" si="17" ref="B43:G43">B17/B15*100</f>
        <v>18.431712225817133</v>
      </c>
      <c r="C43" s="177">
        <f t="shared" si="17"/>
        <v>17.04514600251771</v>
      </c>
      <c r="D43" s="177">
        <f t="shared" si="17"/>
        <v>17.541470058860728</v>
      </c>
      <c r="E43" s="177">
        <f t="shared" si="17"/>
        <v>18.146424141192075</v>
      </c>
      <c r="F43" s="177">
        <f t="shared" si="17"/>
        <v>15.80359612724758</v>
      </c>
      <c r="G43" s="177">
        <f t="shared" si="17"/>
        <v>16.200269310809155</v>
      </c>
      <c r="H43" s="177">
        <f>H17/H15*100</f>
        <v>18.491261415789715</v>
      </c>
      <c r="I43" s="177">
        <f>I17/I15*100</f>
        <v>17.232593275460296</v>
      </c>
      <c r="J43" s="177">
        <f>J17/J15*100</f>
        <v>17.180246177435155</v>
      </c>
      <c r="K43" s="177">
        <f>K17/K15*100</f>
        <v>18.141491057198515</v>
      </c>
      <c r="L43" s="177">
        <f>L17/L15*100</f>
        <v>16.962748571571147</v>
      </c>
      <c r="M43" s="177">
        <f>M17/M15*100</f>
        <v>15.072656596488482</v>
      </c>
    </row>
    <row r="44" spans="1:13" s="56" customFormat="1" ht="16.5" customHeight="1">
      <c r="A44" s="171" t="s">
        <v>42</v>
      </c>
      <c r="B44" s="177">
        <f aca="true" t="shared" si="18" ref="B44:G44">B18/B15*100</f>
        <v>17.685272463251216</v>
      </c>
      <c r="C44" s="177">
        <f t="shared" si="18"/>
        <v>16.89951373633155</v>
      </c>
      <c r="D44" s="177">
        <f t="shared" si="18"/>
        <v>19.107846475653062</v>
      </c>
      <c r="E44" s="177">
        <f t="shared" si="18"/>
        <v>20.72438314439764</v>
      </c>
      <c r="F44" s="177">
        <f t="shared" si="18"/>
        <v>23.87551867219917</v>
      </c>
      <c r="G44" s="177">
        <f t="shared" si="18"/>
        <v>20.799363447178358</v>
      </c>
      <c r="H44" s="177">
        <f>H18/H15*100</f>
        <v>21.731723146817487</v>
      </c>
      <c r="I44" s="177">
        <f>I18/I15*100</f>
        <v>20.760031753348184</v>
      </c>
      <c r="J44" s="177">
        <f>J18/J15*100</f>
        <v>21.049661399548533</v>
      </c>
      <c r="K44" s="177">
        <f>K18/K15*100</f>
        <v>21.956791216575173</v>
      </c>
      <c r="L44" s="177">
        <f>L18/L15*100</f>
        <v>23.936475460964594</v>
      </c>
      <c r="M44" s="177">
        <f>M18/M15*100</f>
        <v>29.06655187707078</v>
      </c>
    </row>
    <row r="45" spans="1:13" s="56" customFormat="1" ht="16.5" customHeight="1">
      <c r="A45" s="20" t="s">
        <v>61</v>
      </c>
      <c r="B45" s="177">
        <f aca="true" t="shared" si="19" ref="B45:G45">B19/B15*100</f>
        <v>0.699309606909026</v>
      </c>
      <c r="C45" s="177">
        <f t="shared" si="19"/>
        <v>0.7787623725717671</v>
      </c>
      <c r="D45" s="177">
        <f t="shared" si="19"/>
        <v>0.5837427640219877</v>
      </c>
      <c r="E45" s="177">
        <f t="shared" si="19"/>
        <v>0.638655875019958</v>
      </c>
      <c r="F45" s="177">
        <f t="shared" si="19"/>
        <v>0.7330567081604425</v>
      </c>
      <c r="G45" s="177">
        <f t="shared" si="19"/>
        <v>0.5888113600195862</v>
      </c>
      <c r="H45" s="177">
        <f>H19/H15*100</f>
        <v>0.7660748226785963</v>
      </c>
      <c r="I45" s="177">
        <f>I19/I15*100</f>
        <v>0.9218713989398479</v>
      </c>
      <c r="J45" s="177">
        <f>J19/J15*100</f>
        <v>0.9795987904084501</v>
      </c>
      <c r="K45" s="177">
        <f>K19/K15*100</f>
        <v>0.47812998052063044</v>
      </c>
      <c r="L45" s="177">
        <f>L19/L15*100</f>
        <v>0.5963222635295292</v>
      </c>
      <c r="M45" s="177">
        <f>M19/M15*100</f>
        <v>0.6574313219065508</v>
      </c>
    </row>
    <row r="46" spans="1:13" s="56" customFormat="1" ht="16.5" customHeight="1">
      <c r="A46" s="20" t="s">
        <v>55</v>
      </c>
      <c r="B46" s="177">
        <f aca="true" t="shared" si="20" ref="B46:G46">B20/B15*100</f>
        <v>0.028023335795990114</v>
      </c>
      <c r="C46" s="177">
        <f t="shared" si="20"/>
        <v>0.051835213388295116</v>
      </c>
      <c r="D46" s="177">
        <f t="shared" si="20"/>
        <v>0.08148076081140244</v>
      </c>
      <c r="E46" s="177">
        <f t="shared" si="20"/>
        <v>0.05649648125176552</v>
      </c>
      <c r="F46" s="177">
        <f t="shared" si="20"/>
        <v>0.08437067773167357</v>
      </c>
      <c r="G46" s="177">
        <f t="shared" si="20"/>
        <v>0.11874158403721387</v>
      </c>
      <c r="H46" s="177">
        <f>H20/H15*100</f>
        <v>0.05215335404014649</v>
      </c>
      <c r="I46" s="177">
        <f>I20/I15*100</f>
        <v>0.042252439118076364</v>
      </c>
      <c r="J46" s="177">
        <f>J20/J15*100</f>
        <v>0.05217428340218919</v>
      </c>
      <c r="K46" s="177">
        <f>K20/K15*100</f>
        <v>0.14343899415618913</v>
      </c>
      <c r="L46" s="177">
        <f>L20/L15*100</f>
        <v>0.29691359564859404</v>
      </c>
      <c r="M46" s="177">
        <f>M20/M15*100</f>
        <v>0.4787247919438574</v>
      </c>
    </row>
    <row r="47" spans="1:13" s="56" customFormat="1" ht="16.5" customHeight="1">
      <c r="A47" s="156" t="s">
        <v>58</v>
      </c>
      <c r="B47" s="177">
        <f aca="true" t="shared" si="21" ref="B47:G47">B21/B15*100</f>
        <v>0.24456729421955012</v>
      </c>
      <c r="C47" s="177">
        <f t="shared" si="21"/>
        <v>0.19870165132179793</v>
      </c>
      <c r="D47" s="177">
        <f t="shared" si="21"/>
        <v>0.14471956024711777</v>
      </c>
      <c r="E47" s="177">
        <f t="shared" si="21"/>
        <v>0.20265042188133284</v>
      </c>
      <c r="F47" s="177">
        <f t="shared" si="21"/>
        <v>0.21438450899031813</v>
      </c>
      <c r="G47" s="177">
        <f t="shared" si="21"/>
        <v>0.18974170645121802</v>
      </c>
      <c r="H47" s="177">
        <f>H21/H15*100</f>
        <v>0.2654026238931899</v>
      </c>
      <c r="I47" s="177">
        <f>I21/I15*100</f>
        <v>0.22662671890604594</v>
      </c>
      <c r="J47" s="177">
        <f>J21/J15*100</f>
        <v>0.172494569615401</v>
      </c>
      <c r="K47" s="177">
        <f>K21/K15*100</f>
        <v>0.1292721799185408</v>
      </c>
      <c r="L47" s="177">
        <f>L21/L15*100</f>
        <v>0.13223882831407968</v>
      </c>
      <c r="M47" s="177">
        <f>M21/M15*100</f>
        <v>0.24392789126294642</v>
      </c>
    </row>
    <row r="48" spans="1:13" s="56" customFormat="1" ht="16.5" customHeight="1">
      <c r="A48" s="171" t="s">
        <v>43</v>
      </c>
      <c r="B48" s="177">
        <f aca="true" t="shared" si="22" ref="B48:G48">B22/B15*100</f>
        <v>2.6010750770641735</v>
      </c>
      <c r="C48" s="177">
        <f t="shared" si="22"/>
        <v>2.26347098462222</v>
      </c>
      <c r="D48" s="177">
        <f t="shared" si="22"/>
        <v>1.9397285596147298</v>
      </c>
      <c r="E48" s="177">
        <f t="shared" si="22"/>
        <v>2.229154640694661</v>
      </c>
      <c r="F48" s="177">
        <f t="shared" si="22"/>
        <v>2.081604426002766</v>
      </c>
      <c r="G48" s="177">
        <f t="shared" si="22"/>
        <v>2.1838658342514385</v>
      </c>
      <c r="H48" s="177">
        <f>H22/H15*100</f>
        <v>2.0536831857586573</v>
      </c>
      <c r="I48" s="177">
        <f>I22/I15*100</f>
        <v>2.0998181864740983</v>
      </c>
      <c r="J48" s="177">
        <f>J22/J15*100</f>
        <v>1.9176711103539332</v>
      </c>
      <c r="K48" s="177">
        <f>K22/K15*100</f>
        <v>1.7478307065698602</v>
      </c>
      <c r="L48" s="177">
        <f>L22/L15*100</f>
        <v>1.9748496718980015</v>
      </c>
      <c r="M48" s="177">
        <f>M22/M15*100</f>
        <v>2.4379744854034593</v>
      </c>
    </row>
    <row r="49" spans="1:13" s="57" customFormat="1" ht="16.5" customHeight="1">
      <c r="A49" s="172" t="s">
        <v>20</v>
      </c>
      <c r="B49" s="180">
        <f aca="true" t="shared" si="23" ref="B49:G49">B23/B14*100</f>
        <v>17.685298774286224</v>
      </c>
      <c r="C49" s="180">
        <f t="shared" si="23"/>
        <v>18.370759915777597</v>
      </c>
      <c r="D49" s="180">
        <f t="shared" si="23"/>
        <v>18.504643257118506</v>
      </c>
      <c r="E49" s="180">
        <f t="shared" si="23"/>
        <v>19.97936117936118</v>
      </c>
      <c r="F49" s="180">
        <f t="shared" si="23"/>
        <v>20.494408216677478</v>
      </c>
      <c r="G49" s="180">
        <f t="shared" si="23"/>
        <v>19.39017169923031</v>
      </c>
      <c r="H49" s="180">
        <f>H23/H14*100</f>
        <v>19.350949180741587</v>
      </c>
      <c r="I49" s="180">
        <f>I23/I14*100</f>
        <v>19.663025365673022</v>
      </c>
      <c r="J49" s="180">
        <f>J23/J14*100</f>
        <v>17.952212466692878</v>
      </c>
      <c r="K49" s="180">
        <f>K23/K14*100</f>
        <v>15.220393946673072</v>
      </c>
      <c r="L49" s="180">
        <f>L23/L14*100</f>
        <v>20.290763004285868</v>
      </c>
      <c r="M49" s="180">
        <f>M23/M14*100</f>
        <v>22.930301293844437</v>
      </c>
    </row>
    <row r="50" spans="1:13" s="56" customFormat="1" ht="16.5" customHeight="1">
      <c r="A50" s="173" t="s">
        <v>59</v>
      </c>
      <c r="B50" s="177">
        <f aca="true" t="shared" si="24" ref="B50:G50">B24/B23*100</f>
        <v>0.788521965969052</v>
      </c>
      <c r="C50" s="177">
        <f t="shared" si="24"/>
        <v>0.6854949273375377</v>
      </c>
      <c r="D50" s="177">
        <f t="shared" si="24"/>
        <v>0.648063842322318</v>
      </c>
      <c r="E50" s="177">
        <f t="shared" si="24"/>
        <v>0.6542377883811303</v>
      </c>
      <c r="F50" s="177">
        <f t="shared" si="24"/>
        <v>0.5902237484573697</v>
      </c>
      <c r="G50" s="177">
        <f t="shared" si="24"/>
        <v>0.6870229007633588</v>
      </c>
      <c r="H50" s="177">
        <f>H24/H23*100</f>
        <v>0.7583442013234797</v>
      </c>
      <c r="I50" s="177">
        <f>I24/I23*100</f>
        <v>0.7742205482318477</v>
      </c>
      <c r="J50" s="177">
        <f>J24/J23*100</f>
        <v>0.7932259477346829</v>
      </c>
      <c r="K50" s="177">
        <f>K24/K23*100</f>
        <v>0.8334977313079504</v>
      </c>
      <c r="L50" s="177">
        <f>L24/L23*100</f>
        <v>0.5635873560401863</v>
      </c>
      <c r="M50" s="177">
        <f>M24/M23*100</f>
        <v>0.6488666754351353</v>
      </c>
    </row>
    <row r="51" spans="1:13" s="56" customFormat="1" ht="16.5" customHeight="1">
      <c r="A51" s="75" t="s">
        <v>56</v>
      </c>
      <c r="B51" s="177">
        <f aca="true" t="shared" si="25" ref="B51:G51">B25/B23*100</f>
        <v>0.21343451710440506</v>
      </c>
      <c r="C51" s="177">
        <f t="shared" si="25"/>
        <v>0.18645462023581028</v>
      </c>
      <c r="D51" s="177">
        <f t="shared" si="25"/>
        <v>0.1392533876064485</v>
      </c>
      <c r="E51" s="177">
        <f t="shared" si="25"/>
        <v>0.2508731368980274</v>
      </c>
      <c r="F51" s="177">
        <f t="shared" si="25"/>
        <v>0.187798465418254</v>
      </c>
      <c r="G51" s="177">
        <f t="shared" si="25"/>
        <v>0.11704834605597964</v>
      </c>
      <c r="H51" s="177">
        <f>H25/H23*100</f>
        <v>0.20769936724146257</v>
      </c>
      <c r="I51" s="177">
        <f>I25/I23*100</f>
        <v>0.21448001673990374</v>
      </c>
      <c r="J51" s="177">
        <f>J25/J23*100</f>
        <v>0.26765292714973965</v>
      </c>
      <c r="K51" s="177">
        <f>K25/K23*100</f>
        <v>0.5277174985204182</v>
      </c>
      <c r="L51" s="177">
        <f>L25/L23*100</f>
        <v>0.4557706444498898</v>
      </c>
      <c r="M51" s="177">
        <f>M25/M23*100</f>
        <v>0.9031522644570127</v>
      </c>
    </row>
    <row r="52" spans="1:13" s="56" customFormat="1" ht="16.5" customHeight="1" thickBot="1">
      <c r="A52" s="174" t="s">
        <v>44</v>
      </c>
      <c r="B52" s="178">
        <f aca="true" t="shared" si="26" ref="B52:G52">B26/B23*100</f>
        <v>98.99804351692654</v>
      </c>
      <c r="C52" s="178">
        <f t="shared" si="26"/>
        <v>99.12805045242665</v>
      </c>
      <c r="D52" s="178">
        <f t="shared" si="26"/>
        <v>99.21268277007124</v>
      </c>
      <c r="E52" s="178">
        <f t="shared" si="26"/>
        <v>99.09488907472084</v>
      </c>
      <c r="F52" s="178">
        <f t="shared" si="26"/>
        <v>99.22197778612437</v>
      </c>
      <c r="G52" s="178">
        <f t="shared" si="26"/>
        <v>99.19592875318067</v>
      </c>
      <c r="H52" s="178">
        <f>H26/H23*100</f>
        <v>99.03395643143506</v>
      </c>
      <c r="I52" s="178">
        <f>I26/I23*100</f>
        <v>99.01129943502825</v>
      </c>
      <c r="J52" s="178">
        <f>J26/J23*100</f>
        <v>98.93912112511558</v>
      </c>
      <c r="K52" s="178">
        <f>K26/K23*100</f>
        <v>98.63878477017163</v>
      </c>
      <c r="L52" s="178">
        <f>L26/L23*100</f>
        <v>98.98064199950993</v>
      </c>
      <c r="M52" s="178">
        <f>M26/M23*100</f>
        <v>98.44798106010785</v>
      </c>
    </row>
    <row r="53" spans="1:13" ht="16.5" customHeight="1" thickBot="1">
      <c r="A53" s="2" t="s">
        <v>50</v>
      </c>
      <c r="B53" s="10">
        <f aca="true" t="shared" si="27" ref="B53:G53">B32+B40</f>
        <v>100</v>
      </c>
      <c r="C53" s="10">
        <f t="shared" si="27"/>
        <v>100</v>
      </c>
      <c r="D53" s="10">
        <f t="shared" si="27"/>
        <v>100</v>
      </c>
      <c r="E53" s="10">
        <f t="shared" si="27"/>
        <v>100</v>
      </c>
      <c r="F53" s="10">
        <f t="shared" si="27"/>
        <v>100</v>
      </c>
      <c r="G53" s="10">
        <f t="shared" si="27"/>
        <v>100</v>
      </c>
      <c r="H53" s="10">
        <f>H32+H40</f>
        <v>100</v>
      </c>
      <c r="I53" s="10">
        <f>I32+I40</f>
        <v>100.00000000000001</v>
      </c>
      <c r="J53" s="10">
        <f>J32+J40</f>
        <v>99.99999999999999</v>
      </c>
      <c r="K53" s="10">
        <f>K32+K40</f>
        <v>100</v>
      </c>
      <c r="L53" s="10">
        <f>L32+L40</f>
        <v>99.99999999999999</v>
      </c>
      <c r="M53" s="10">
        <f>M32+M40</f>
        <v>100</v>
      </c>
    </row>
    <row r="54" spans="1:14" ht="15.75" customHeight="1">
      <c r="A54" s="181" t="s">
        <v>21</v>
      </c>
      <c r="B54" s="182"/>
      <c r="C54" s="182"/>
      <c r="D54" s="58"/>
      <c r="E54" s="58"/>
      <c r="F54" s="59"/>
      <c r="G54" s="58"/>
      <c r="H54" s="58"/>
      <c r="I54" s="47"/>
      <c r="J54" s="47"/>
      <c r="K54" s="47"/>
      <c r="L54" s="28"/>
      <c r="M54" s="47"/>
      <c r="N54" s="47"/>
    </row>
    <row r="55" spans="1:14" ht="15.75" customHeight="1">
      <c r="A55" s="181" t="s">
        <v>22</v>
      </c>
      <c r="B55" s="58"/>
      <c r="C55" s="58"/>
      <c r="D55" s="58"/>
      <c r="E55" s="58"/>
      <c r="F55" s="59"/>
      <c r="G55" s="58"/>
      <c r="H55" s="58"/>
      <c r="I55" s="47"/>
      <c r="J55" s="47"/>
      <c r="K55" s="47"/>
      <c r="L55" s="28"/>
      <c r="M55" s="47"/>
      <c r="N55" s="47"/>
    </row>
    <row r="56" spans="1:14" ht="15.75" customHeight="1">
      <c r="A56" s="181" t="s">
        <v>23</v>
      </c>
      <c r="B56" s="58"/>
      <c r="C56" s="58"/>
      <c r="D56" s="58"/>
      <c r="E56" s="58"/>
      <c r="F56" s="59"/>
      <c r="G56" s="58"/>
      <c r="H56" s="58"/>
      <c r="I56" s="47"/>
      <c r="J56" s="28"/>
      <c r="K56" s="28"/>
      <c r="L56" s="28"/>
      <c r="M56" s="47"/>
      <c r="N56" s="47"/>
    </row>
    <row r="57" spans="1:14" ht="15.75" customHeight="1">
      <c r="A57" s="181" t="s">
        <v>24</v>
      </c>
      <c r="B57" s="58"/>
      <c r="C57" s="58"/>
      <c r="D57" s="58"/>
      <c r="E57" s="58"/>
      <c r="F57" s="59"/>
      <c r="G57" s="58"/>
      <c r="H57" s="58"/>
      <c r="I57" s="47"/>
      <c r="J57" s="28"/>
      <c r="K57" s="28"/>
      <c r="L57" s="28"/>
      <c r="M57" s="47"/>
      <c r="N57" s="47"/>
    </row>
    <row r="58" spans="1:14" ht="15.75">
      <c r="A58" s="58"/>
      <c r="B58" s="58"/>
      <c r="C58" s="58"/>
      <c r="D58" s="58"/>
      <c r="E58" s="58"/>
      <c r="F58" s="59"/>
      <c r="G58" s="58"/>
      <c r="H58" s="58"/>
      <c r="I58" s="47"/>
      <c r="J58" s="28"/>
      <c r="K58" s="28"/>
      <c r="L58" s="28"/>
      <c r="M58" s="47"/>
      <c r="N58" s="47"/>
    </row>
    <row r="59" spans="1:14" ht="12.75">
      <c r="A59" s="47"/>
      <c r="B59" s="47"/>
      <c r="C59" s="47"/>
      <c r="D59" s="47"/>
      <c r="E59" s="47"/>
      <c r="F59" s="47"/>
      <c r="G59" s="47"/>
      <c r="H59" s="47"/>
      <c r="I59" s="47"/>
      <c r="J59" s="28"/>
      <c r="K59" s="28"/>
      <c r="L59" s="28"/>
      <c r="M59" s="47"/>
      <c r="N59" s="47"/>
    </row>
    <row r="60" spans="1:14" ht="12.75">
      <c r="A60" s="47"/>
      <c r="B60" s="47"/>
      <c r="C60" s="47"/>
      <c r="D60" s="47"/>
      <c r="E60" s="47"/>
      <c r="F60" s="47"/>
      <c r="G60" s="47"/>
      <c r="H60" s="47"/>
      <c r="I60" s="47"/>
      <c r="J60" s="28"/>
      <c r="K60" s="28"/>
      <c r="L60" s="28"/>
      <c r="M60" s="47"/>
      <c r="N60" s="47"/>
    </row>
    <row r="61" spans="1:14" ht="12.75">
      <c r="A61" s="47"/>
      <c r="B61" s="47"/>
      <c r="C61" s="47"/>
      <c r="D61" s="47"/>
      <c r="E61" s="47"/>
      <c r="F61" s="47"/>
      <c r="G61" s="47"/>
      <c r="H61" s="47"/>
      <c r="I61" s="47"/>
      <c r="J61" s="28"/>
      <c r="K61" s="28"/>
      <c r="L61" s="28"/>
      <c r="M61" s="47"/>
      <c r="N61" s="47"/>
    </row>
    <row r="62" spans="1:14" ht="12.75">
      <c r="A62" s="47"/>
      <c r="B62" s="47"/>
      <c r="C62" s="47"/>
      <c r="D62" s="47"/>
      <c r="E62" s="47"/>
      <c r="F62" s="47"/>
      <c r="G62" s="47"/>
      <c r="H62" s="47"/>
      <c r="I62" s="47"/>
      <c r="J62" s="28"/>
      <c r="K62" s="28"/>
      <c r="L62" s="28"/>
      <c r="M62" s="47"/>
      <c r="N62" s="47"/>
    </row>
    <row r="63" spans="1:14" ht="12.75">
      <c r="A63" s="47"/>
      <c r="B63" s="47"/>
      <c r="C63" s="47"/>
      <c r="D63" s="47"/>
      <c r="E63" s="47"/>
      <c r="F63" s="47"/>
      <c r="G63" s="47"/>
      <c r="H63" s="47"/>
      <c r="I63" s="47"/>
      <c r="J63" s="28"/>
      <c r="K63" s="28"/>
      <c r="L63" s="28"/>
      <c r="M63" s="47"/>
      <c r="N63" s="47"/>
    </row>
    <row r="64" spans="1:14" ht="12.75">
      <c r="A64" s="47"/>
      <c r="B64" s="47"/>
      <c r="C64" s="47"/>
      <c r="D64" s="47"/>
      <c r="E64" s="47"/>
      <c r="F64" s="47"/>
      <c r="G64" s="47"/>
      <c r="H64" s="47"/>
      <c r="I64" s="47"/>
      <c r="J64" s="28"/>
      <c r="K64" s="28"/>
      <c r="L64" s="28"/>
      <c r="M64" s="47"/>
      <c r="N64" s="47"/>
    </row>
    <row r="65" spans="1:14" ht="12.75">
      <c r="A65" s="47"/>
      <c r="B65" s="47"/>
      <c r="C65" s="47"/>
      <c r="D65" s="47"/>
      <c r="E65" s="47"/>
      <c r="F65" s="47"/>
      <c r="G65" s="47"/>
      <c r="H65" s="47"/>
      <c r="I65" s="47"/>
      <c r="J65" s="28"/>
      <c r="K65" s="28"/>
      <c r="L65" s="28"/>
      <c r="M65" s="47"/>
      <c r="N65" s="47"/>
    </row>
    <row r="66" spans="1:14" ht="12.75">
      <c r="A66" s="47"/>
      <c r="B66" s="47"/>
      <c r="C66" s="47"/>
      <c r="D66" s="47"/>
      <c r="E66" s="47"/>
      <c r="F66" s="47"/>
      <c r="G66" s="47"/>
      <c r="H66" s="47"/>
      <c r="I66" s="47"/>
      <c r="J66" s="28"/>
      <c r="K66" s="28"/>
      <c r="L66" s="28"/>
      <c r="M66" s="47"/>
      <c r="N66" s="47"/>
    </row>
    <row r="67" spans="1:14" ht="12.75">
      <c r="A67" s="47"/>
      <c r="B67" s="47"/>
      <c r="C67" s="47"/>
      <c r="D67" s="47"/>
      <c r="E67" s="47"/>
      <c r="F67" s="47"/>
      <c r="G67" s="47"/>
      <c r="H67" s="47"/>
      <c r="I67" s="47"/>
      <c r="J67" s="28"/>
      <c r="K67" s="28"/>
      <c r="L67" s="28"/>
      <c r="M67" s="47"/>
      <c r="N67" s="47"/>
    </row>
    <row r="68" spans="1:14" ht="12.75">
      <c r="A68" s="47"/>
      <c r="B68" s="47"/>
      <c r="C68" s="47"/>
      <c r="D68" s="47"/>
      <c r="E68" s="47"/>
      <c r="F68" s="47"/>
      <c r="G68" s="47"/>
      <c r="H68" s="47"/>
      <c r="I68" s="47"/>
      <c r="J68" s="28"/>
      <c r="K68" s="28"/>
      <c r="L68" s="28"/>
      <c r="M68" s="47"/>
      <c r="N68" s="47"/>
    </row>
    <row r="69" spans="1:14" ht="12.75">
      <c r="A69" s="47"/>
      <c r="B69" s="47"/>
      <c r="C69" s="47"/>
      <c r="D69" s="47"/>
      <c r="E69" s="47"/>
      <c r="F69" s="47"/>
      <c r="G69" s="47"/>
      <c r="H69" s="47"/>
      <c r="I69" s="47"/>
      <c r="J69" s="28"/>
      <c r="K69" s="28"/>
      <c r="L69" s="28"/>
      <c r="M69" s="47"/>
      <c r="N69" s="47"/>
    </row>
    <row r="70" spans="1:14" ht="12.75">
      <c r="A70" s="47"/>
      <c r="B70" s="47"/>
      <c r="C70" s="47"/>
      <c r="D70" s="47"/>
      <c r="E70" s="47"/>
      <c r="F70" s="47"/>
      <c r="G70" s="47"/>
      <c r="H70" s="47"/>
      <c r="I70" s="47"/>
      <c r="J70" s="28"/>
      <c r="K70" s="28"/>
      <c r="L70" s="28"/>
      <c r="M70" s="47"/>
      <c r="N70" s="47"/>
    </row>
  </sheetData>
  <sheetProtection/>
  <mergeCells count="5">
    <mergeCell ref="A1:M1"/>
    <mergeCell ref="B4:M4"/>
    <mergeCell ref="B3:M3"/>
    <mergeCell ref="B30:M30"/>
    <mergeCell ref="B29:M29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&amp;L&amp;"Bookman Old Style,Regular"&amp;14&amp;UMagyar Nemzeti Bank</oddHeader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pane xSplit="1" ySplit="5" topLeftCell="G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3" sqref="N23"/>
    </sheetView>
  </sheetViews>
  <sheetFormatPr defaultColWidth="9.140625" defaultRowHeight="12.75"/>
  <cols>
    <col min="1" max="1" width="45.28125" style="67" customWidth="1"/>
    <col min="2" max="2" width="19.00390625" style="67" bestFit="1" customWidth="1"/>
    <col min="3" max="3" width="15.00390625" style="67" customWidth="1"/>
    <col min="4" max="4" width="16.28125" style="67" bestFit="1" customWidth="1"/>
    <col min="5" max="5" width="16.8515625" style="67" bestFit="1" customWidth="1"/>
    <col min="6" max="6" width="15.00390625" style="67" customWidth="1"/>
    <col min="7" max="7" width="15.28125" style="67" bestFit="1" customWidth="1"/>
    <col min="8" max="9" width="16.28125" style="67" bestFit="1" customWidth="1"/>
    <col min="10" max="10" width="20.57421875" style="131" bestFit="1" customWidth="1"/>
    <col min="11" max="11" width="16.28125" style="106" bestFit="1" customWidth="1"/>
    <col min="12" max="12" width="16.140625" style="106" bestFit="1" customWidth="1"/>
    <col min="13" max="13" width="16.8515625" style="67" bestFit="1" customWidth="1"/>
    <col min="14" max="14" width="19.140625" style="67" bestFit="1" customWidth="1"/>
    <col min="15" max="15" width="17.7109375" style="67" bestFit="1" customWidth="1"/>
    <col min="16" max="16" width="15.140625" style="67" bestFit="1" customWidth="1"/>
    <col min="17" max="16384" width="9.140625" style="67" customWidth="1"/>
  </cols>
  <sheetData>
    <row r="1" spans="1:13" s="100" customFormat="1" ht="23.25">
      <c r="A1" s="206" t="s">
        <v>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4" ht="13.5" thickBot="1">
      <c r="A2" s="15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7"/>
    </row>
    <row r="3" spans="1:14" s="103" customFormat="1" ht="18.75" thickBot="1">
      <c r="A3" s="102"/>
      <c r="B3" s="207" t="s">
        <v>48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142"/>
    </row>
    <row r="4" spans="1:13" s="103" customFormat="1" ht="18.75" thickBot="1">
      <c r="A4" s="104"/>
      <c r="B4" s="203" t="s">
        <v>64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</row>
    <row r="5" spans="1:13" ht="16.5" customHeight="1" thickBot="1">
      <c r="A5" s="60"/>
      <c r="B5" s="61" t="s">
        <v>4</v>
      </c>
      <c r="C5" s="62" t="s">
        <v>5</v>
      </c>
      <c r="D5" s="62" t="s">
        <v>6</v>
      </c>
      <c r="E5" s="62" t="s">
        <v>7</v>
      </c>
      <c r="F5" s="63" t="s">
        <v>8</v>
      </c>
      <c r="G5" s="62" t="s">
        <v>9</v>
      </c>
      <c r="H5" s="62" t="s">
        <v>10</v>
      </c>
      <c r="I5" s="62" t="s">
        <v>25</v>
      </c>
      <c r="J5" s="64" t="s">
        <v>0</v>
      </c>
      <c r="K5" s="63" t="s">
        <v>1</v>
      </c>
      <c r="L5" s="65" t="s">
        <v>2</v>
      </c>
      <c r="M5" s="66" t="s">
        <v>3</v>
      </c>
    </row>
    <row r="6" spans="1:15" ht="16.5" customHeight="1" thickBot="1">
      <c r="A6" s="68" t="s">
        <v>11</v>
      </c>
      <c r="B6" s="105">
        <v>5452902.028</v>
      </c>
      <c r="C6" s="112">
        <v>5241300.154</v>
      </c>
      <c r="D6" s="112">
        <v>5339067.941</v>
      </c>
      <c r="E6" s="117">
        <v>6335440.256</v>
      </c>
      <c r="F6" s="148">
        <v>5239003.878</v>
      </c>
      <c r="G6" s="148">
        <v>5914937.647</v>
      </c>
      <c r="H6" s="112">
        <v>6189308.386</v>
      </c>
      <c r="I6" s="215">
        <v>5602694.743</v>
      </c>
      <c r="J6" s="216">
        <v>5691605.449</v>
      </c>
      <c r="K6" s="215">
        <v>6401005.596</v>
      </c>
      <c r="L6" s="217">
        <v>5610396.984</v>
      </c>
      <c r="M6" s="218">
        <v>7316918.254</v>
      </c>
      <c r="N6" s="107"/>
      <c r="O6" s="107"/>
    </row>
    <row r="7" spans="1:15" s="110" customFormat="1" ht="16.5" customHeight="1">
      <c r="A7" s="69" t="s">
        <v>12</v>
      </c>
      <c r="B7" s="184">
        <v>4870444.179</v>
      </c>
      <c r="C7" s="184">
        <v>4613588.676</v>
      </c>
      <c r="D7" s="161">
        <v>4695846.42</v>
      </c>
      <c r="E7" s="74">
        <v>5646295.023</v>
      </c>
      <c r="F7" s="161">
        <v>4733683.037</v>
      </c>
      <c r="G7" s="161">
        <v>5254025.853</v>
      </c>
      <c r="H7" s="163">
        <v>5530038.516</v>
      </c>
      <c r="I7" s="163">
        <v>4992102</v>
      </c>
      <c r="J7" s="189">
        <v>5081984.377</v>
      </c>
      <c r="K7" s="188">
        <v>5707780.868</v>
      </c>
      <c r="L7" s="188">
        <v>4905120.837</v>
      </c>
      <c r="M7" s="211">
        <v>6305718.166</v>
      </c>
      <c r="N7" s="108"/>
      <c r="O7" s="109"/>
    </row>
    <row r="8" spans="1:15" s="110" customFormat="1" ht="16.5" customHeight="1">
      <c r="A8" s="70" t="s">
        <v>13</v>
      </c>
      <c r="B8" s="185">
        <v>72522.529</v>
      </c>
      <c r="C8" s="185">
        <v>92981.224</v>
      </c>
      <c r="D8" s="158">
        <v>78925.804</v>
      </c>
      <c r="E8" s="158">
        <v>36309.871</v>
      </c>
      <c r="F8" s="158">
        <v>76579.631</v>
      </c>
      <c r="G8" s="158">
        <v>110232.311</v>
      </c>
      <c r="H8" s="160">
        <v>122636.199</v>
      </c>
      <c r="I8" s="160">
        <v>85228.692</v>
      </c>
      <c r="J8" s="190">
        <v>118988.259</v>
      </c>
      <c r="K8" s="28">
        <v>119441.098</v>
      </c>
      <c r="L8" s="28">
        <v>131707.615</v>
      </c>
      <c r="M8" s="212">
        <v>161171.461</v>
      </c>
      <c r="O8" s="109"/>
    </row>
    <row r="9" spans="1:15" s="110" customFormat="1" ht="16.5" customHeight="1">
      <c r="A9" s="70" t="s">
        <v>14</v>
      </c>
      <c r="B9" s="185">
        <v>436462.945</v>
      </c>
      <c r="C9" s="185">
        <v>457977.327</v>
      </c>
      <c r="D9" s="158">
        <v>474321.258</v>
      </c>
      <c r="E9" s="158">
        <v>554523.597</v>
      </c>
      <c r="F9" s="158">
        <v>357260.27</v>
      </c>
      <c r="G9" s="158">
        <v>462632.973</v>
      </c>
      <c r="H9" s="160">
        <v>455196.637</v>
      </c>
      <c r="I9" s="160">
        <v>449032.174</v>
      </c>
      <c r="J9" s="190">
        <v>419511.434</v>
      </c>
      <c r="K9" s="28">
        <v>492528.2</v>
      </c>
      <c r="L9" s="28">
        <v>498269.127</v>
      </c>
      <c r="M9" s="212">
        <v>773219.151</v>
      </c>
      <c r="O9" s="109"/>
    </row>
    <row r="10" spans="1:15" s="110" customFormat="1" ht="16.5" customHeight="1">
      <c r="A10" s="70" t="s">
        <v>15</v>
      </c>
      <c r="B10" s="185">
        <v>25953.753</v>
      </c>
      <c r="C10" s="185">
        <v>21917.559</v>
      </c>
      <c r="D10" s="158">
        <v>22912.242</v>
      </c>
      <c r="E10" s="158">
        <v>24404.529</v>
      </c>
      <c r="F10" s="158">
        <v>21335.604</v>
      </c>
      <c r="G10" s="158">
        <v>21482.601</v>
      </c>
      <c r="H10" s="160">
        <v>25093.722</v>
      </c>
      <c r="I10" s="160">
        <v>21175.391</v>
      </c>
      <c r="J10" s="190">
        <v>21514.426</v>
      </c>
      <c r="K10" s="28">
        <v>25045.376</v>
      </c>
      <c r="L10" s="28">
        <v>22433.236</v>
      </c>
      <c r="M10" s="212">
        <v>24922.224</v>
      </c>
      <c r="O10" s="109"/>
    </row>
    <row r="11" spans="1:15" s="110" customFormat="1" ht="16.5" customHeight="1">
      <c r="A11" s="70" t="s">
        <v>16</v>
      </c>
      <c r="B11" s="185">
        <f aca="true" t="shared" si="0" ref="B11:M11">B6-B7-B8-B9-B10-B12-B13</f>
        <v>29710.87000000041</v>
      </c>
      <c r="C11" s="185">
        <f t="shared" si="0"/>
        <v>34857.223000000085</v>
      </c>
      <c r="D11" s="160">
        <f t="shared" si="0"/>
        <v>30950.35499999974</v>
      </c>
      <c r="E11" s="160">
        <f t="shared" si="0"/>
        <v>35403.31000000001</v>
      </c>
      <c r="F11" s="160">
        <f t="shared" si="0"/>
        <v>35721.516</v>
      </c>
      <c r="G11" s="160">
        <f t="shared" si="0"/>
        <v>34203.030999999784</v>
      </c>
      <c r="H11" s="160">
        <f t="shared" si="0"/>
        <v>35331.2610000001</v>
      </c>
      <c r="I11" s="160">
        <f t="shared" si="0"/>
        <v>30656.72199999974</v>
      </c>
      <c r="J11" s="28">
        <f t="shared" si="0"/>
        <v>34448.626999999666</v>
      </c>
      <c r="K11" s="28">
        <f t="shared" si="0"/>
        <v>35600.531000000105</v>
      </c>
      <c r="L11" s="28">
        <f t="shared" si="0"/>
        <v>34864.730999999905</v>
      </c>
      <c r="M11" s="212">
        <f t="shared" si="0"/>
        <v>27544.908999999552</v>
      </c>
      <c r="O11" s="109"/>
    </row>
    <row r="12" spans="1:15" s="110" customFormat="1" ht="16.5" customHeight="1">
      <c r="A12" s="70" t="s">
        <v>17</v>
      </c>
      <c r="B12" s="185">
        <v>2923.928</v>
      </c>
      <c r="C12" s="185">
        <v>2693.89</v>
      </c>
      <c r="D12" s="158">
        <v>12852.83</v>
      </c>
      <c r="E12" s="158">
        <v>2812.399</v>
      </c>
      <c r="F12" s="158">
        <v>2285.577</v>
      </c>
      <c r="G12" s="158">
        <v>3384.382</v>
      </c>
      <c r="H12" s="160">
        <v>2967.146</v>
      </c>
      <c r="I12" s="160">
        <v>2827.622</v>
      </c>
      <c r="J12" s="190">
        <v>3068.926</v>
      </c>
      <c r="K12" s="28">
        <v>2661.685</v>
      </c>
      <c r="L12" s="28">
        <v>2423.561</v>
      </c>
      <c r="M12" s="212">
        <v>4506.198</v>
      </c>
      <c r="N12" s="109"/>
      <c r="O12" s="109"/>
    </row>
    <row r="13" spans="1:15" s="110" customFormat="1" ht="16.5" customHeight="1" thickBot="1">
      <c r="A13" s="71" t="s">
        <v>51</v>
      </c>
      <c r="B13" s="186">
        <v>14883.824</v>
      </c>
      <c r="C13" s="186">
        <v>17284.255</v>
      </c>
      <c r="D13" s="159">
        <v>23259.032</v>
      </c>
      <c r="E13" s="159">
        <v>35691.527</v>
      </c>
      <c r="F13" s="159">
        <v>12138.243</v>
      </c>
      <c r="G13" s="159">
        <v>28976.496</v>
      </c>
      <c r="H13" s="164">
        <v>18044.905</v>
      </c>
      <c r="I13" s="164">
        <v>21672.142</v>
      </c>
      <c r="J13" s="221">
        <v>12089.4</v>
      </c>
      <c r="K13" s="191">
        <v>17947.838</v>
      </c>
      <c r="L13" s="191">
        <v>15577.877</v>
      </c>
      <c r="M13" s="213">
        <v>19836.145</v>
      </c>
      <c r="O13" s="109"/>
    </row>
    <row r="14" spans="1:15" ht="16.5" customHeight="1" thickBot="1">
      <c r="A14" s="72" t="s">
        <v>18</v>
      </c>
      <c r="B14" s="214">
        <f aca="true" t="shared" si="1" ref="B14:M14">B15+B23</f>
        <v>85123713.005</v>
      </c>
      <c r="C14" s="219">
        <f t="shared" si="1"/>
        <v>91819614.41499999</v>
      </c>
      <c r="D14" s="219">
        <f t="shared" si="1"/>
        <v>99278011.21599999</v>
      </c>
      <c r="E14" s="219">
        <f t="shared" si="1"/>
        <v>89429059.607</v>
      </c>
      <c r="F14" s="219">
        <f t="shared" si="1"/>
        <v>72130262.652</v>
      </c>
      <c r="G14" s="219">
        <f t="shared" si="1"/>
        <v>86122597.248</v>
      </c>
      <c r="H14" s="219">
        <f t="shared" si="1"/>
        <v>90201982.16499999</v>
      </c>
      <c r="I14" s="219">
        <f t="shared" si="1"/>
        <v>77566198.675</v>
      </c>
      <c r="J14" s="219">
        <f t="shared" si="1"/>
        <v>86096708.502</v>
      </c>
      <c r="K14" s="219">
        <f t="shared" si="1"/>
        <v>103001269.549</v>
      </c>
      <c r="L14" s="220">
        <f t="shared" si="1"/>
        <v>80383553.159</v>
      </c>
      <c r="M14" s="220">
        <f t="shared" si="1"/>
        <v>87108500.147</v>
      </c>
      <c r="N14" s="113"/>
      <c r="O14" s="137"/>
    </row>
    <row r="15" spans="1:15" s="114" customFormat="1" ht="16.5" customHeight="1">
      <c r="A15" s="73" t="s">
        <v>27</v>
      </c>
      <c r="B15" s="111">
        <v>84899527.993</v>
      </c>
      <c r="C15" s="112">
        <v>91164219.844</v>
      </c>
      <c r="D15" s="74">
        <v>97345723.218</v>
      </c>
      <c r="E15" s="112">
        <v>88742808.256</v>
      </c>
      <c r="F15" s="74">
        <v>70527431.316</v>
      </c>
      <c r="G15" s="74">
        <v>84306527.942</v>
      </c>
      <c r="H15" s="112">
        <v>89175734.725</v>
      </c>
      <c r="I15" s="112">
        <v>77005672.561</v>
      </c>
      <c r="J15" s="149">
        <v>85104127.831</v>
      </c>
      <c r="K15" s="112">
        <v>96186722.853</v>
      </c>
      <c r="L15" s="140">
        <v>71406050.667</v>
      </c>
      <c r="M15" s="166">
        <v>75416569.532</v>
      </c>
      <c r="N15" s="107"/>
      <c r="O15" s="113"/>
    </row>
    <row r="16" spans="1:15" ht="16.5" customHeight="1">
      <c r="A16" s="75" t="s">
        <v>40</v>
      </c>
      <c r="B16" s="185">
        <v>65559990.619</v>
      </c>
      <c r="C16" s="160">
        <v>73763680.777</v>
      </c>
      <c r="D16" s="158">
        <v>80277239.737</v>
      </c>
      <c r="E16" s="160">
        <v>73005154.545</v>
      </c>
      <c r="F16" s="77">
        <v>56636376.972</v>
      </c>
      <c r="G16" s="158">
        <v>70580457.68</v>
      </c>
      <c r="H16" s="117">
        <v>71639461.857</v>
      </c>
      <c r="I16" s="117">
        <v>61521062.81</v>
      </c>
      <c r="J16" s="190">
        <v>68877776.268</v>
      </c>
      <c r="K16" s="28">
        <v>77266745.263</v>
      </c>
      <c r="L16" s="28">
        <v>54410966.482</v>
      </c>
      <c r="M16" s="212">
        <v>53161904.846</v>
      </c>
      <c r="N16" s="113"/>
      <c r="O16" s="90"/>
    </row>
    <row r="17" spans="1:15" ht="16.5" customHeight="1">
      <c r="A17" s="75" t="s">
        <v>36</v>
      </c>
      <c r="B17" s="185">
        <v>12956065.845</v>
      </c>
      <c r="C17" s="160">
        <v>11823827.886</v>
      </c>
      <c r="D17" s="158">
        <v>11737223.881</v>
      </c>
      <c r="E17" s="160">
        <v>9300403.261</v>
      </c>
      <c r="F17" s="160">
        <v>8255515.896</v>
      </c>
      <c r="G17" s="158">
        <v>7405507.194</v>
      </c>
      <c r="H17" s="117">
        <v>9219713.434</v>
      </c>
      <c r="I17" s="117">
        <v>8955728.284</v>
      </c>
      <c r="J17" s="190">
        <v>9175189.998</v>
      </c>
      <c r="K17" s="28">
        <v>9724667.68</v>
      </c>
      <c r="L17" s="28">
        <v>7248949.613</v>
      </c>
      <c r="M17" s="212">
        <v>5227499.26</v>
      </c>
      <c r="N17" s="113"/>
      <c r="O17" s="90"/>
    </row>
    <row r="18" spans="1:15" ht="16.5" customHeight="1">
      <c r="A18" s="75" t="s">
        <v>37</v>
      </c>
      <c r="B18" s="185">
        <v>2839476.183</v>
      </c>
      <c r="C18" s="160">
        <v>2415623.688</v>
      </c>
      <c r="D18" s="158">
        <v>2423312.317</v>
      </c>
      <c r="E18" s="160">
        <v>2257997.644</v>
      </c>
      <c r="F18" s="77">
        <v>2196751.279</v>
      </c>
      <c r="G18" s="158">
        <v>2353683.236</v>
      </c>
      <c r="H18" s="117">
        <v>2905822.949</v>
      </c>
      <c r="I18" s="117">
        <v>2316855.38</v>
      </c>
      <c r="J18" s="190">
        <v>2604751.237</v>
      </c>
      <c r="K18" s="28">
        <v>2755870.387</v>
      </c>
      <c r="L18" s="28">
        <v>2258015.213</v>
      </c>
      <c r="M18" s="212">
        <v>3042925.781</v>
      </c>
      <c r="N18" s="107"/>
      <c r="O18" s="90"/>
    </row>
    <row r="19" spans="1:15" ht="16.5" customHeight="1">
      <c r="A19" s="75" t="s">
        <v>60</v>
      </c>
      <c r="B19" s="185">
        <v>1.277</v>
      </c>
      <c r="C19" s="160">
        <v>1.093</v>
      </c>
      <c r="D19" s="158">
        <v>6.573</v>
      </c>
      <c r="E19" s="160">
        <v>1.038</v>
      </c>
      <c r="F19" s="77">
        <v>0.695</v>
      </c>
      <c r="G19" s="158">
        <v>404.003</v>
      </c>
      <c r="H19" s="117">
        <v>1.432</v>
      </c>
      <c r="I19" s="117">
        <v>1.856</v>
      </c>
      <c r="J19" s="150">
        <v>2.007</v>
      </c>
      <c r="K19" s="28">
        <v>2.697</v>
      </c>
      <c r="L19" s="28">
        <v>1.866</v>
      </c>
      <c r="M19" s="212">
        <v>1.114</v>
      </c>
      <c r="N19" s="113"/>
      <c r="O19" s="90"/>
    </row>
    <row r="20" spans="1:15" ht="16.5" customHeight="1">
      <c r="A20" s="75" t="s">
        <v>53</v>
      </c>
      <c r="B20" s="185">
        <v>3493</v>
      </c>
      <c r="C20" s="160">
        <v>163025</v>
      </c>
      <c r="D20" s="158">
        <v>340631</v>
      </c>
      <c r="E20" s="160">
        <v>194100</v>
      </c>
      <c r="F20" s="77">
        <v>423155</v>
      </c>
      <c r="G20" s="158">
        <v>841728</v>
      </c>
      <c r="H20" s="117">
        <v>255965</v>
      </c>
      <c r="I20" s="117">
        <v>67801</v>
      </c>
      <c r="J20" s="150">
        <v>303995</v>
      </c>
      <c r="K20" s="28">
        <v>2073581</v>
      </c>
      <c r="L20" s="28">
        <v>3605287</v>
      </c>
      <c r="M20" s="212">
        <v>7777485</v>
      </c>
      <c r="N20" s="113"/>
      <c r="O20" s="143"/>
    </row>
    <row r="21" spans="1:15" ht="16.5" customHeight="1">
      <c r="A21" s="156" t="s">
        <v>57</v>
      </c>
      <c r="B21" s="185">
        <v>3205274.08</v>
      </c>
      <c r="C21" s="160">
        <v>2744913.318</v>
      </c>
      <c r="D21" s="158">
        <v>2318337.461</v>
      </c>
      <c r="E21" s="160">
        <v>3670296.204</v>
      </c>
      <c r="F21" s="77">
        <v>2771543.232</v>
      </c>
      <c r="G21" s="162">
        <v>2885892.884</v>
      </c>
      <c r="H21" s="117">
        <v>4888723.042</v>
      </c>
      <c r="I21" s="117">
        <v>3911887.662</v>
      </c>
      <c r="J21" s="150">
        <v>3934358.567</v>
      </c>
      <c r="K21" s="28">
        <v>2974815.306</v>
      </c>
      <c r="L21" s="28">
        <v>2919846.542</v>
      </c>
      <c r="M21" s="212">
        <v>5524269.922</v>
      </c>
      <c r="N21" s="113"/>
      <c r="O21" s="143"/>
    </row>
    <row r="22" spans="1:15" s="115" customFormat="1" ht="16.5" customHeight="1">
      <c r="A22" s="75" t="s">
        <v>38</v>
      </c>
      <c r="B22" s="185">
        <f aca="true" t="shared" si="2" ref="B22:M22">B15-B16-B17-B18-B19-B20-B21</f>
        <v>335226.98899999727</v>
      </c>
      <c r="C22" s="160">
        <f t="shared" si="2"/>
        <v>253148.0820000018</v>
      </c>
      <c r="D22" s="160">
        <f t="shared" si="2"/>
        <v>248972.2489999924</v>
      </c>
      <c r="E22" s="160">
        <f t="shared" si="2"/>
        <v>314855.5639999956</v>
      </c>
      <c r="F22" s="160">
        <f t="shared" si="2"/>
        <v>244088.2419999973</v>
      </c>
      <c r="G22" s="160">
        <f t="shared" si="2"/>
        <v>238854.94499999424</v>
      </c>
      <c r="H22" s="160">
        <f t="shared" si="2"/>
        <v>266047.01099999994</v>
      </c>
      <c r="I22" s="160">
        <f t="shared" si="2"/>
        <v>232335.56900000246</v>
      </c>
      <c r="J22" s="28">
        <f t="shared" si="2"/>
        <v>208054.75399999414</v>
      </c>
      <c r="K22" s="28">
        <f t="shared" si="2"/>
        <v>1391040.5200000042</v>
      </c>
      <c r="L22" s="28">
        <f t="shared" si="2"/>
        <v>962983.9509999952</v>
      </c>
      <c r="M22" s="212">
        <f t="shared" si="2"/>
        <v>682483.6090000067</v>
      </c>
      <c r="N22" s="113"/>
      <c r="O22" s="90"/>
    </row>
    <row r="23" spans="1:16" s="115" customFormat="1" ht="16.5" customHeight="1">
      <c r="A23" s="76" t="s">
        <v>26</v>
      </c>
      <c r="B23" s="116">
        <v>224185.012</v>
      </c>
      <c r="C23" s="117">
        <v>655394.571</v>
      </c>
      <c r="D23" s="77">
        <v>1932287.998</v>
      </c>
      <c r="E23" s="117">
        <v>686251.351</v>
      </c>
      <c r="F23" s="117">
        <v>1602831.336</v>
      </c>
      <c r="G23" s="77">
        <v>1816069.306</v>
      </c>
      <c r="H23" s="117">
        <v>1026247.44</v>
      </c>
      <c r="I23" s="117">
        <v>560526.114</v>
      </c>
      <c r="J23" s="150">
        <v>992580.671</v>
      </c>
      <c r="K23" s="28">
        <v>6814546.696</v>
      </c>
      <c r="L23" s="28">
        <v>8977502.492</v>
      </c>
      <c r="M23" s="212">
        <v>11691930.615</v>
      </c>
      <c r="N23" s="107"/>
      <c r="O23" s="144"/>
      <c r="P23" s="118"/>
    </row>
    <row r="24" spans="1:16" s="115" customFormat="1" ht="16.5" customHeight="1">
      <c r="A24" s="75" t="s">
        <v>40</v>
      </c>
      <c r="B24" s="187">
        <v>30365.008</v>
      </c>
      <c r="C24" s="160">
        <v>16485.563</v>
      </c>
      <c r="D24" s="158">
        <v>17547.448</v>
      </c>
      <c r="E24" s="160">
        <v>15793.5</v>
      </c>
      <c r="F24" s="158">
        <v>11000.517</v>
      </c>
      <c r="G24" s="158">
        <v>11997.419</v>
      </c>
      <c r="H24" s="117">
        <v>17604.153</v>
      </c>
      <c r="I24" s="117">
        <v>17409.02</v>
      </c>
      <c r="J24" s="150">
        <v>17980.164</v>
      </c>
      <c r="K24" s="28">
        <v>17982.619</v>
      </c>
      <c r="L24" s="28">
        <v>10751.075</v>
      </c>
      <c r="M24" s="212">
        <v>13234.651</v>
      </c>
      <c r="N24" s="141"/>
      <c r="O24" s="145"/>
      <c r="P24" s="118"/>
    </row>
    <row r="25" spans="1:16" s="115" customFormat="1" ht="16.5" customHeight="1">
      <c r="A25" s="75" t="s">
        <v>37</v>
      </c>
      <c r="B25" s="187">
        <v>10471.926</v>
      </c>
      <c r="C25" s="160">
        <v>17198.816</v>
      </c>
      <c r="D25" s="158">
        <v>9771.507</v>
      </c>
      <c r="E25" s="160">
        <v>9933.649</v>
      </c>
      <c r="F25" s="158">
        <v>8598.354</v>
      </c>
      <c r="G25" s="158">
        <v>9105.723</v>
      </c>
      <c r="H25" s="117">
        <v>10261.388</v>
      </c>
      <c r="I25" s="117">
        <v>4515.751</v>
      </c>
      <c r="J25" s="150">
        <v>12840.114</v>
      </c>
      <c r="K25" s="28">
        <v>14829.627</v>
      </c>
      <c r="L25" s="28">
        <v>14003.358</v>
      </c>
      <c r="M25" s="212">
        <v>21656</v>
      </c>
      <c r="N25" s="113"/>
      <c r="O25" s="144"/>
      <c r="P25" s="118"/>
    </row>
    <row r="26" spans="1:16" s="115" customFormat="1" ht="16.5" customHeight="1" thickBot="1">
      <c r="A26" s="75" t="s">
        <v>39</v>
      </c>
      <c r="B26" s="119">
        <f aca="true" t="shared" si="3" ref="B26:G26">B23-B24-B25</f>
        <v>183348.07799999998</v>
      </c>
      <c r="C26" s="157">
        <f t="shared" si="3"/>
        <v>621710.192</v>
      </c>
      <c r="D26" s="157">
        <f t="shared" si="3"/>
        <v>1904969.0429999998</v>
      </c>
      <c r="E26" s="157">
        <f t="shared" si="3"/>
        <v>660524.202</v>
      </c>
      <c r="F26" s="157">
        <f t="shared" si="3"/>
        <v>1583232.4649999999</v>
      </c>
      <c r="G26" s="157">
        <f t="shared" si="3"/>
        <v>1794966.164</v>
      </c>
      <c r="H26" s="157">
        <f>H23-H24-H25</f>
        <v>998381.8989999999</v>
      </c>
      <c r="I26" s="157">
        <f>I23-I24-I25</f>
        <v>538601.3429999999</v>
      </c>
      <c r="J26" s="157">
        <f>J23-J24-J25</f>
        <v>961760.393</v>
      </c>
      <c r="K26" s="157">
        <f>K23-K24-K25</f>
        <v>6781734.45</v>
      </c>
      <c r="L26" s="157">
        <f>L23-L24-L25</f>
        <v>8952748.059000002</v>
      </c>
      <c r="M26" s="183">
        <f>M23-M24-M25</f>
        <v>11657039.964</v>
      </c>
      <c r="N26" s="113"/>
      <c r="O26" s="144"/>
      <c r="P26" s="118"/>
    </row>
    <row r="27" spans="1:16" s="115" customFormat="1" ht="16.5" customHeight="1" thickBot="1">
      <c r="A27" s="78" t="s">
        <v>50</v>
      </c>
      <c r="B27" s="120">
        <f aca="true" t="shared" si="4" ref="B27:I27">B6+B14</f>
        <v>90576615.03299999</v>
      </c>
      <c r="C27" s="120">
        <f t="shared" si="4"/>
        <v>97060914.56899999</v>
      </c>
      <c r="D27" s="120">
        <f t="shared" si="4"/>
        <v>104617079.15699999</v>
      </c>
      <c r="E27" s="120">
        <f t="shared" si="4"/>
        <v>95764499.86299999</v>
      </c>
      <c r="F27" s="120">
        <f t="shared" si="4"/>
        <v>77369266.53</v>
      </c>
      <c r="G27" s="120">
        <f t="shared" si="4"/>
        <v>92037534.895</v>
      </c>
      <c r="H27" s="120">
        <f t="shared" si="4"/>
        <v>96391290.551</v>
      </c>
      <c r="I27" s="120">
        <f t="shared" si="4"/>
        <v>83168893.418</v>
      </c>
      <c r="J27" s="120">
        <f>J6+J14</f>
        <v>91788313.951</v>
      </c>
      <c r="K27" s="120">
        <f>K6+K14</f>
        <v>109402275.145</v>
      </c>
      <c r="L27" s="120">
        <f>L6+L14</f>
        <v>85993950.14299999</v>
      </c>
      <c r="M27" s="120">
        <f>M6+M14</f>
        <v>94425418.401</v>
      </c>
      <c r="N27" s="107"/>
      <c r="O27" s="113"/>
      <c r="P27" s="118"/>
    </row>
    <row r="28" spans="1:14" ht="16.5" customHeight="1">
      <c r="A28" s="152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121"/>
    </row>
    <row r="29" spans="1:14" ht="16.5" customHeight="1" thickBot="1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21"/>
    </row>
    <row r="30" spans="1:13" s="103" customFormat="1" ht="16.5" customHeight="1" thickBot="1">
      <c r="A30" s="80"/>
      <c r="B30" s="210" t="s">
        <v>29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9"/>
    </row>
    <row r="31" spans="1:13" s="103" customFormat="1" ht="16.5" customHeight="1" thickBot="1">
      <c r="A31" s="80"/>
      <c r="B31" s="200" t="s">
        <v>64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2"/>
    </row>
    <row r="32" spans="1:13" ht="16.5" customHeight="1" thickBot="1">
      <c r="A32" s="81"/>
      <c r="B32" s="61" t="s">
        <v>4</v>
      </c>
      <c r="C32" s="62" t="s">
        <v>5</v>
      </c>
      <c r="D32" s="62" t="s">
        <v>6</v>
      </c>
      <c r="E32" s="62" t="s">
        <v>7</v>
      </c>
      <c r="F32" s="63" t="s">
        <v>8</v>
      </c>
      <c r="G32" s="62" t="s">
        <v>9</v>
      </c>
      <c r="H32" s="62" t="s">
        <v>10</v>
      </c>
      <c r="I32" s="62" t="s">
        <v>25</v>
      </c>
      <c r="J32" s="64" t="s">
        <v>0</v>
      </c>
      <c r="K32" s="63" t="s">
        <v>1</v>
      </c>
      <c r="L32" s="65" t="s">
        <v>2</v>
      </c>
      <c r="M32" s="122" t="s">
        <v>3</v>
      </c>
    </row>
    <row r="33" spans="1:14" ht="16.5" customHeight="1" thickBot="1">
      <c r="A33" s="68" t="s">
        <v>11</v>
      </c>
      <c r="B33" s="82">
        <f aca="true" t="shared" si="5" ref="B33:G33">B6/B27*100</f>
        <v>6.020209549687115</v>
      </c>
      <c r="C33" s="82">
        <f t="shared" si="5"/>
        <v>5.400011093316036</v>
      </c>
      <c r="D33" s="82">
        <f t="shared" si="5"/>
        <v>5.103438161361399</v>
      </c>
      <c r="E33" s="82">
        <f t="shared" si="5"/>
        <v>6.615645949243651</v>
      </c>
      <c r="F33" s="82">
        <f t="shared" si="5"/>
        <v>6.771427613274026</v>
      </c>
      <c r="G33" s="82">
        <f t="shared" si="5"/>
        <v>6.426658051791577</v>
      </c>
      <c r="H33" s="82">
        <f>H6/H27*100</f>
        <v>6.421024503998396</v>
      </c>
      <c r="I33" s="82">
        <f>I6/I27*100</f>
        <v>6.736526738237718</v>
      </c>
      <c r="J33" s="82">
        <f>J6/J27*100</f>
        <v>6.200795290823611</v>
      </c>
      <c r="K33" s="82">
        <f>K6/K27*100</f>
        <v>5.850888921200415</v>
      </c>
      <c r="L33" s="82">
        <f>L6/L27*100</f>
        <v>6.524176380629601</v>
      </c>
      <c r="M33" s="82">
        <f>M6/M27*100</f>
        <v>7.748886240489787</v>
      </c>
      <c r="N33" s="83"/>
    </row>
    <row r="34" spans="1:13" s="110" customFormat="1" ht="16.5" customHeight="1">
      <c r="A34" s="84" t="s">
        <v>30</v>
      </c>
      <c r="B34" s="85">
        <f aca="true" t="shared" si="6" ref="B34:D35">B7/B6*100</f>
        <v>89.31838778673908</v>
      </c>
      <c r="C34" s="85">
        <f t="shared" si="6"/>
        <v>88.02374488091567</v>
      </c>
      <c r="D34" s="85">
        <f t="shared" si="6"/>
        <v>87.9525503681917</v>
      </c>
      <c r="E34" s="85">
        <f aca="true" t="shared" si="7" ref="E34:G35">E7/E6*100</f>
        <v>89.1223781591604</v>
      </c>
      <c r="F34" s="85">
        <f t="shared" si="7"/>
        <v>90.35463892054022</v>
      </c>
      <c r="G34" s="85">
        <f t="shared" si="7"/>
        <v>88.82639457179725</v>
      </c>
      <c r="H34" s="85">
        <f aca="true" t="shared" si="8" ref="H34:K35">H7/H6*100</f>
        <v>89.34824654251766</v>
      </c>
      <c r="I34" s="85">
        <f t="shared" si="8"/>
        <v>89.10180241815114</v>
      </c>
      <c r="J34" s="85">
        <f t="shared" si="8"/>
        <v>89.28911925707871</v>
      </c>
      <c r="K34" s="85">
        <f t="shared" si="8"/>
        <v>89.17006527172548</v>
      </c>
      <c r="L34" s="85">
        <f>L7/L6*100</f>
        <v>87.42912223481974</v>
      </c>
      <c r="M34" s="85">
        <f>M7/M6*100</f>
        <v>86.17997286703049</v>
      </c>
    </row>
    <row r="35" spans="1:13" s="110" customFormat="1" ht="16.5" customHeight="1">
      <c r="A35" s="86" t="s">
        <v>31</v>
      </c>
      <c r="B35" s="87">
        <f t="shared" si="6"/>
        <v>1.489033162780039</v>
      </c>
      <c r="C35" s="87">
        <f t="shared" si="6"/>
        <v>2.0153774107278046</v>
      </c>
      <c r="D35" s="87">
        <f t="shared" si="6"/>
        <v>1.6807577791268564</v>
      </c>
      <c r="E35" s="87">
        <f t="shared" si="7"/>
        <v>0.6430742788340481</v>
      </c>
      <c r="F35" s="87">
        <f t="shared" si="7"/>
        <v>1.6177600063508435</v>
      </c>
      <c r="G35" s="87">
        <f t="shared" si="7"/>
        <v>2.0980542175493557</v>
      </c>
      <c r="H35" s="87">
        <f t="shared" si="8"/>
        <v>2.2176373391465183</v>
      </c>
      <c r="I35" s="87">
        <f t="shared" si="8"/>
        <v>1.7072706447103843</v>
      </c>
      <c r="J35" s="87">
        <f t="shared" si="8"/>
        <v>2.3413739628660806</v>
      </c>
      <c r="K35" s="87">
        <f t="shared" si="8"/>
        <v>2.092601323740938</v>
      </c>
      <c r="L35" s="87">
        <f>L8/L7*100</f>
        <v>2.685104391445596</v>
      </c>
      <c r="M35" s="87">
        <f>M8/M7*100</f>
        <v>2.5559572558923658</v>
      </c>
    </row>
    <row r="36" spans="1:13" s="110" customFormat="1" ht="16.5" customHeight="1">
      <c r="A36" s="86" t="s">
        <v>32</v>
      </c>
      <c r="B36" s="87">
        <f aca="true" t="shared" si="9" ref="B36:G36">B9/B7*100</f>
        <v>8.96146078178879</v>
      </c>
      <c r="C36" s="87">
        <f t="shared" si="9"/>
        <v>9.92670476634402</v>
      </c>
      <c r="D36" s="87">
        <f t="shared" si="9"/>
        <v>10.100868205140321</v>
      </c>
      <c r="E36" s="87">
        <f t="shared" si="9"/>
        <v>9.821017051733323</v>
      </c>
      <c r="F36" s="87">
        <f t="shared" si="9"/>
        <v>7.547194588390013</v>
      </c>
      <c r="G36" s="87">
        <f t="shared" si="9"/>
        <v>8.805304464496322</v>
      </c>
      <c r="H36" s="87">
        <f>H9/H7*100</f>
        <v>8.231346593391429</v>
      </c>
      <c r="I36" s="87">
        <f>I9/I7*100</f>
        <v>8.994851747820858</v>
      </c>
      <c r="J36" s="87">
        <f>J9/J7*100</f>
        <v>8.254874530874615</v>
      </c>
      <c r="K36" s="87">
        <f>K9/K7*100</f>
        <v>8.62906638131995</v>
      </c>
      <c r="L36" s="87">
        <f>L9/L7*100</f>
        <v>10.158141737130867</v>
      </c>
      <c r="M36" s="87">
        <f>M9/M7*100</f>
        <v>12.262190136710274</v>
      </c>
    </row>
    <row r="37" spans="1:13" s="110" customFormat="1" ht="16.5" customHeight="1">
      <c r="A37" s="86" t="s">
        <v>33</v>
      </c>
      <c r="B37" s="87">
        <f aca="true" t="shared" si="10" ref="B37:G37">B10/B7*100</f>
        <v>0.532882670371326</v>
      </c>
      <c r="C37" s="87">
        <f t="shared" si="10"/>
        <v>0.47506530250552403</v>
      </c>
      <c r="D37" s="87">
        <f t="shared" si="10"/>
        <v>0.48792571031315796</v>
      </c>
      <c r="E37" s="87">
        <f t="shared" si="10"/>
        <v>0.4322219951417512</v>
      </c>
      <c r="F37" s="87">
        <f t="shared" si="10"/>
        <v>0.4507188975948328</v>
      </c>
      <c r="G37" s="87">
        <f t="shared" si="10"/>
        <v>0.4088788597744268</v>
      </c>
      <c r="H37" s="87">
        <f>H10/H7*100</f>
        <v>0.4537711975675506</v>
      </c>
      <c r="I37" s="87">
        <f>I10/I7*100</f>
        <v>0.4241778513339671</v>
      </c>
      <c r="J37" s="87">
        <f>J10/J7*100</f>
        <v>0.4233469527645499</v>
      </c>
      <c r="K37" s="87">
        <f>K10/K7*100</f>
        <v>0.4387935798379007</v>
      </c>
      <c r="L37" s="87">
        <f>L10/L7*100</f>
        <v>0.4573431877719102</v>
      </c>
      <c r="M37" s="87">
        <f>M10/M7*100</f>
        <v>0.39523212652254136</v>
      </c>
    </row>
    <row r="38" spans="1:13" s="110" customFormat="1" ht="16.5" customHeight="1">
      <c r="A38" s="86" t="s">
        <v>34</v>
      </c>
      <c r="B38" s="87">
        <f aca="true" t="shared" si="11" ref="B38:G38">B11/B7*100</f>
        <v>0.6100238275618766</v>
      </c>
      <c r="C38" s="87">
        <f t="shared" si="11"/>
        <v>0.7555338251398137</v>
      </c>
      <c r="D38" s="87">
        <f t="shared" si="11"/>
        <v>0.659100665391858</v>
      </c>
      <c r="E38" s="87">
        <f t="shared" si="11"/>
        <v>0.6270184228026657</v>
      </c>
      <c r="F38" s="87">
        <f t="shared" si="11"/>
        <v>0.7546241630626527</v>
      </c>
      <c r="G38" s="87">
        <f t="shared" si="11"/>
        <v>0.6509871088751908</v>
      </c>
      <c r="H38" s="87">
        <f>H11/H7*100</f>
        <v>0.6388971957026438</v>
      </c>
      <c r="I38" s="87">
        <f>I11/I7*100</f>
        <v>0.6141044794357114</v>
      </c>
      <c r="J38" s="87">
        <f>J11/J7*100</f>
        <v>0.677857790273952</v>
      </c>
      <c r="K38" s="87">
        <f>K11/K7*100</f>
        <v>0.6237193021825748</v>
      </c>
      <c r="L38" s="87">
        <f>L11/L7*100</f>
        <v>0.7107823060547347</v>
      </c>
      <c r="M38" s="87">
        <f>M11/M7*100</f>
        <v>0.4368242962160886</v>
      </c>
    </row>
    <row r="39" spans="1:13" s="110" customFormat="1" ht="16.5" customHeight="1" thickBot="1">
      <c r="A39" s="88" t="s">
        <v>35</v>
      </c>
      <c r="B39" s="89">
        <f aca="true" t="shared" si="12" ref="B39:G39">B12/B7*100</f>
        <v>0.06003411377974856</v>
      </c>
      <c r="C39" s="89">
        <f t="shared" si="12"/>
        <v>0.05839033752648304</v>
      </c>
      <c r="D39" s="89">
        <f t="shared" si="12"/>
        <v>0.27370635345437894</v>
      </c>
      <c r="E39" s="89">
        <f t="shared" si="12"/>
        <v>0.049809636027585945</v>
      </c>
      <c r="F39" s="89">
        <f t="shared" si="12"/>
        <v>0.04828327080911819</v>
      </c>
      <c r="G39" s="89">
        <f t="shared" si="12"/>
        <v>0.06441502373018491</v>
      </c>
      <c r="H39" s="89">
        <f>H12/H7*100</f>
        <v>0.053655069334782916</v>
      </c>
      <c r="I39" s="89">
        <f>I12/I7*100</f>
        <v>0.056641911563505704</v>
      </c>
      <c r="J39" s="89">
        <f>J12/J7*100</f>
        <v>0.06038833991480411</v>
      </c>
      <c r="K39" s="89">
        <f>K12/K7*100</f>
        <v>0.04663257159927815</v>
      </c>
      <c r="L39" s="89">
        <f>L12/L7*100</f>
        <v>0.04940879298464467</v>
      </c>
      <c r="M39" s="89">
        <f>M12/M7*100</f>
        <v>0.07146209014378585</v>
      </c>
    </row>
    <row r="40" spans="1:13" s="110" customFormat="1" ht="16.5" customHeight="1" thickBot="1">
      <c r="A40" s="90" t="s">
        <v>52</v>
      </c>
      <c r="B40" s="91">
        <f aca="true" t="shared" si="13" ref="B40:G40">B13/B7*100</f>
        <v>0.305594796962768</v>
      </c>
      <c r="C40" s="91">
        <f t="shared" si="13"/>
        <v>0.3746379708688188</v>
      </c>
      <c r="D40" s="91">
        <f t="shared" si="13"/>
        <v>0.49531074740728</v>
      </c>
      <c r="E40" s="91">
        <f t="shared" si="13"/>
        <v>0.6321229559314865</v>
      </c>
      <c r="F40" s="91">
        <f t="shared" si="13"/>
        <v>0.2564228087331484</v>
      </c>
      <c r="G40" s="91">
        <f t="shared" si="13"/>
        <v>0.5515103429393041</v>
      </c>
      <c r="H40" s="91">
        <f>H13/H7*100</f>
        <v>0.3263070401370781</v>
      </c>
      <c r="I40" s="91">
        <f>I13/I7*100</f>
        <v>0.43412858952000577</v>
      </c>
      <c r="J40" s="91">
        <f>J13/J7*100</f>
        <v>0.2378873901052136</v>
      </c>
      <c r="K40" s="91">
        <f>K13/K7*100</f>
        <v>0.31444511299693434</v>
      </c>
      <c r="L40" s="91">
        <f>L13/L7*100</f>
        <v>0.3175839600625929</v>
      </c>
      <c r="M40" s="91">
        <f>M13/M7*100</f>
        <v>0.3145739228713889</v>
      </c>
    </row>
    <row r="41" spans="1:13" ht="16.5" customHeight="1" thickBot="1">
      <c r="A41" s="68" t="s">
        <v>18</v>
      </c>
      <c r="B41" s="82">
        <f aca="true" t="shared" si="14" ref="B41:G41">B14/B27*100</f>
        <v>93.97979045031289</v>
      </c>
      <c r="C41" s="82">
        <f t="shared" si="14"/>
        <v>94.59998890668396</v>
      </c>
      <c r="D41" s="82">
        <f t="shared" si="14"/>
        <v>94.8965618386386</v>
      </c>
      <c r="E41" s="82">
        <f t="shared" si="14"/>
        <v>93.38435405075636</v>
      </c>
      <c r="F41" s="82">
        <f t="shared" si="14"/>
        <v>93.22857238672596</v>
      </c>
      <c r="G41" s="82">
        <f t="shared" si="14"/>
        <v>93.57334194820842</v>
      </c>
      <c r="H41" s="82">
        <f>H14/H27*100</f>
        <v>93.57897549600159</v>
      </c>
      <c r="I41" s="82">
        <f>I14/I27*100</f>
        <v>93.26347326176227</v>
      </c>
      <c r="J41" s="82">
        <f>J14/J27*100</f>
        <v>93.7992047091764</v>
      </c>
      <c r="K41" s="82">
        <f>K14/K27*100</f>
        <v>94.14911107879959</v>
      </c>
      <c r="L41" s="82">
        <f>L14/L27*100</f>
        <v>93.4758236193704</v>
      </c>
      <c r="M41" s="82">
        <f>M14/M27*100</f>
        <v>92.25111375951022</v>
      </c>
    </row>
    <row r="42" spans="1:13" s="123" customFormat="1" ht="16.5" customHeight="1">
      <c r="A42" s="92" t="s">
        <v>19</v>
      </c>
      <c r="B42" s="93">
        <f aca="true" t="shared" si="15" ref="B42:D43">B15/B14*100</f>
        <v>99.73663623908554</v>
      </c>
      <c r="C42" s="93">
        <f t="shared" si="15"/>
        <v>99.28621506943192</v>
      </c>
      <c r="D42" s="93">
        <f t="shared" si="15"/>
        <v>98.05365964292344</v>
      </c>
      <c r="E42" s="93">
        <f aca="true" t="shared" si="16" ref="E42:G43">E15/E14*100</f>
        <v>99.23263047379032</v>
      </c>
      <c r="F42" s="93">
        <f t="shared" si="16"/>
        <v>97.77786565989227</v>
      </c>
      <c r="G42" s="93">
        <f t="shared" si="16"/>
        <v>97.8912975641336</v>
      </c>
      <c r="H42" s="93">
        <f aca="true" t="shared" si="17" ref="H42:K43">H15/H14*100</f>
        <v>98.86227839414575</v>
      </c>
      <c r="I42" s="93">
        <f t="shared" si="17"/>
        <v>99.27735776204713</v>
      </c>
      <c r="J42" s="93">
        <f t="shared" si="17"/>
        <v>98.84713284831679</v>
      </c>
      <c r="K42" s="93">
        <f t="shared" si="17"/>
        <v>93.3840167933482</v>
      </c>
      <c r="L42" s="93">
        <f>L15/L14*100</f>
        <v>88.83166750013855</v>
      </c>
      <c r="M42" s="93">
        <f>M15/M14*100</f>
        <v>86.57773857284964</v>
      </c>
    </row>
    <row r="43" spans="1:13" s="110" customFormat="1" ht="16.5" customHeight="1">
      <c r="A43" s="94" t="s">
        <v>41</v>
      </c>
      <c r="B43" s="87">
        <f t="shared" si="15"/>
        <v>77.22067739222938</v>
      </c>
      <c r="C43" s="87">
        <f t="shared" si="15"/>
        <v>80.9129732072783</v>
      </c>
      <c r="D43" s="87">
        <f t="shared" si="15"/>
        <v>82.46611878081575</v>
      </c>
      <c r="E43" s="87">
        <f t="shared" si="16"/>
        <v>82.26599538567572</v>
      </c>
      <c r="F43" s="87">
        <f t="shared" si="16"/>
        <v>80.30404044950855</v>
      </c>
      <c r="G43" s="87">
        <f t="shared" si="16"/>
        <v>83.71885238656364</v>
      </c>
      <c r="H43" s="87">
        <f t="shared" si="17"/>
        <v>80.33515179653037</v>
      </c>
      <c r="I43" s="87">
        <f t="shared" si="17"/>
        <v>79.89159858485246</v>
      </c>
      <c r="J43" s="87">
        <f t="shared" si="17"/>
        <v>80.93353169046944</v>
      </c>
      <c r="K43" s="87">
        <f t="shared" si="17"/>
        <v>80.32994884448348</v>
      </c>
      <c r="L43" s="87">
        <f>L16/L15*100</f>
        <v>76.19937802714217</v>
      </c>
      <c r="M43" s="87">
        <f>M16/M15*100</f>
        <v>70.49101434326428</v>
      </c>
    </row>
    <row r="44" spans="1:13" s="110" customFormat="1" ht="16.5" customHeight="1">
      <c r="A44" s="94" t="s">
        <v>45</v>
      </c>
      <c r="B44" s="87">
        <f aca="true" t="shared" si="18" ref="B44:G44">B17/B15*100</f>
        <v>15.260468640141594</v>
      </c>
      <c r="C44" s="87">
        <f t="shared" si="18"/>
        <v>12.96981195718332</v>
      </c>
      <c r="D44" s="87">
        <f t="shared" si="18"/>
        <v>12.057256850118808</v>
      </c>
      <c r="E44" s="87">
        <f t="shared" si="18"/>
        <v>10.480176865905289</v>
      </c>
      <c r="F44" s="87">
        <f t="shared" si="18"/>
        <v>11.70539709437445</v>
      </c>
      <c r="G44" s="87">
        <f t="shared" si="18"/>
        <v>8.784025833793956</v>
      </c>
      <c r="H44" s="87">
        <f>H17/H15*100</f>
        <v>10.338814098287768</v>
      </c>
      <c r="I44" s="87">
        <f>I17/I15*100</f>
        <v>11.629959178534184</v>
      </c>
      <c r="J44" s="87">
        <f>J17/J15*100</f>
        <v>10.781133925983138</v>
      </c>
      <c r="K44" s="87">
        <f>K17/K15*100</f>
        <v>10.110197532004484</v>
      </c>
      <c r="L44" s="87">
        <f>L17/L15*100</f>
        <v>10.151730203936445</v>
      </c>
      <c r="M44" s="87">
        <f>M17/M15*100</f>
        <v>6.931499659079455</v>
      </c>
    </row>
    <row r="45" spans="1:13" s="110" customFormat="1" ht="16.5" customHeight="1">
      <c r="A45" s="94" t="s">
        <v>42</v>
      </c>
      <c r="B45" s="87">
        <f aca="true" t="shared" si="19" ref="B45:G45">B18/B15*100</f>
        <v>3.344513509231896</v>
      </c>
      <c r="C45" s="87">
        <f t="shared" si="19"/>
        <v>2.6497497506517464</v>
      </c>
      <c r="D45" s="87">
        <f t="shared" si="19"/>
        <v>2.489387552828731</v>
      </c>
      <c r="E45" s="87">
        <f t="shared" si="19"/>
        <v>2.5444288820410796</v>
      </c>
      <c r="F45" s="87">
        <f t="shared" si="19"/>
        <v>3.1147473231477814</v>
      </c>
      <c r="G45" s="87">
        <f t="shared" si="19"/>
        <v>2.7918161184614947</v>
      </c>
      <c r="H45" s="87">
        <f>H18/H15*100</f>
        <v>3.2585354726383504</v>
      </c>
      <c r="I45" s="87">
        <f>I18/I15*100</f>
        <v>3.008681442480363</v>
      </c>
      <c r="J45" s="87">
        <f>J18/J15*100</f>
        <v>3.060663804900888</v>
      </c>
      <c r="K45" s="87">
        <f>K18/K15*100</f>
        <v>2.8651255654189764</v>
      </c>
      <c r="L45" s="87">
        <f>L18/L15*100</f>
        <v>3.162218316106274</v>
      </c>
      <c r="M45" s="87">
        <f>M18/M15*100</f>
        <v>4.0348239118843185</v>
      </c>
    </row>
    <row r="46" spans="1:13" s="110" customFormat="1" ht="16.5" customHeight="1">
      <c r="A46" s="70" t="s">
        <v>63</v>
      </c>
      <c r="B46" s="87">
        <f aca="true" t="shared" si="20" ref="B46:G46">B19/B15*100</f>
        <v>1.5041308593674267E-06</v>
      </c>
      <c r="C46" s="87">
        <f t="shared" si="20"/>
        <v>1.1989352860917794E-06</v>
      </c>
      <c r="D46" s="87">
        <f t="shared" si="20"/>
        <v>6.752222678833209E-06</v>
      </c>
      <c r="E46" s="87">
        <f t="shared" si="20"/>
        <v>1.1696722476999366E-06</v>
      </c>
      <c r="F46" s="87">
        <f t="shared" si="20"/>
        <v>9.854321744485975E-07</v>
      </c>
      <c r="G46" s="87">
        <f t="shared" si="20"/>
        <v>0.0004792072569729596</v>
      </c>
      <c r="H46" s="87">
        <f>H19/H15*100</f>
        <v>1.6058180001723558E-06</v>
      </c>
      <c r="I46" s="87">
        <f>I19/I15*100</f>
        <v>2.410212050975557E-06</v>
      </c>
      <c r="J46" s="87">
        <f>J19/J15*100</f>
        <v>2.3582874898683013E-06</v>
      </c>
      <c r="K46" s="87">
        <f>K19/K15*100</f>
        <v>2.8039212897623767E-06</v>
      </c>
      <c r="L46" s="87">
        <f>L19/L15*100</f>
        <v>2.6132239251012997E-06</v>
      </c>
      <c r="M46" s="87">
        <f>M19/M15*100</f>
        <v>1.477128974326151E-06</v>
      </c>
    </row>
    <row r="47" spans="1:13" s="110" customFormat="1" ht="16.5" customHeight="1">
      <c r="A47" s="70" t="s">
        <v>54</v>
      </c>
      <c r="B47" s="87">
        <f aca="true" t="shared" si="21" ref="B47:G47">B20/B15*100</f>
        <v>0.004114274934824136</v>
      </c>
      <c r="C47" s="87">
        <f t="shared" si="21"/>
        <v>0.17882564045298474</v>
      </c>
      <c r="D47" s="87">
        <f t="shared" si="21"/>
        <v>0.3499188138313761</v>
      </c>
      <c r="E47" s="87">
        <f t="shared" si="21"/>
        <v>0.21872194920862972</v>
      </c>
      <c r="F47" s="87">
        <f t="shared" si="21"/>
        <v>0.599986405437117</v>
      </c>
      <c r="G47" s="87">
        <f t="shared" si="21"/>
        <v>0.9984137889999217</v>
      </c>
      <c r="H47" s="87">
        <f>H20/H15*100</f>
        <v>0.2870343606243834</v>
      </c>
      <c r="I47" s="87">
        <f>I20/I15*100</f>
        <v>0.0880467603815699</v>
      </c>
      <c r="J47" s="87">
        <f>J20/J15*100</f>
        <v>0.35720359017564235</v>
      </c>
      <c r="K47" s="87">
        <f>K20/K15*100</f>
        <v>2.1557871382820757</v>
      </c>
      <c r="L47" s="87">
        <f>L20/L15*100</f>
        <v>5.048993700566286</v>
      </c>
      <c r="M47" s="87">
        <f>M20/M15*100</f>
        <v>10.312700575302534</v>
      </c>
    </row>
    <row r="48" spans="1:13" s="110" customFormat="1" ht="16.5" customHeight="1">
      <c r="A48" s="156" t="s">
        <v>58</v>
      </c>
      <c r="B48" s="87">
        <f aca="true" t="shared" si="22" ref="B48:G48">B21/B15*100</f>
        <v>3.775373262692669</v>
      </c>
      <c r="C48" s="87">
        <f t="shared" si="22"/>
        <v>3.0109546516134174</v>
      </c>
      <c r="D48" s="87">
        <f t="shared" si="22"/>
        <v>2.3815504003275216</v>
      </c>
      <c r="E48" s="87">
        <f t="shared" si="22"/>
        <v>4.135880164409658</v>
      </c>
      <c r="F48" s="87">
        <f t="shared" si="22"/>
        <v>3.9297379477525958</v>
      </c>
      <c r="G48" s="87">
        <f t="shared" si="22"/>
        <v>3.423095404884181</v>
      </c>
      <c r="H48" s="87">
        <f>H21/H15*100</f>
        <v>5.482122527025807</v>
      </c>
      <c r="I48" s="87">
        <f>I21/I15*100</f>
        <v>5.07999934537446</v>
      </c>
      <c r="J48" s="87">
        <f>J21/J15*100</f>
        <v>4.622993816249265</v>
      </c>
      <c r="K48" s="87">
        <f>K21/K15*100</f>
        <v>3.092750452207778</v>
      </c>
      <c r="L48" s="87">
        <f>L21/L15*100</f>
        <v>4.089074405776365</v>
      </c>
      <c r="M48" s="87">
        <f>M21/M15*100</f>
        <v>7.325008226018551</v>
      </c>
    </row>
    <row r="49" spans="1:13" s="110" customFormat="1" ht="16.5" customHeight="1">
      <c r="A49" s="94" t="s">
        <v>43</v>
      </c>
      <c r="B49" s="87">
        <f aca="true" t="shared" si="23" ref="B49:G49">B22/B15*100</f>
        <v>0.394851416638779</v>
      </c>
      <c r="C49" s="87">
        <f t="shared" si="23"/>
        <v>0.2776835938849564</v>
      </c>
      <c r="D49" s="87">
        <f t="shared" si="23"/>
        <v>0.25576084985514336</v>
      </c>
      <c r="E49" s="87">
        <f t="shared" si="23"/>
        <v>0.35479558308738546</v>
      </c>
      <c r="F49" s="87">
        <f t="shared" si="23"/>
        <v>0.34608979434732784</v>
      </c>
      <c r="G49" s="87">
        <f t="shared" si="23"/>
        <v>0.2833172600398373</v>
      </c>
      <c r="H49" s="87">
        <f>H22/H15*100</f>
        <v>0.2983401390753161</v>
      </c>
      <c r="I49" s="87">
        <f>I22/I15*100</f>
        <v>0.30171227816490787</v>
      </c>
      <c r="J49" s="87">
        <f>J22/J15*100</f>
        <v>0.24447081393413703</v>
      </c>
      <c r="K49" s="87">
        <f>K22/K15*100</f>
        <v>1.44618766368192</v>
      </c>
      <c r="L49" s="87">
        <f>L22/L15*100</f>
        <v>1.3486027332485344</v>
      </c>
      <c r="M49" s="87">
        <f>M22/M15*100</f>
        <v>0.9049518073218937</v>
      </c>
    </row>
    <row r="50" spans="1:13" s="123" customFormat="1" ht="16.5" customHeight="1">
      <c r="A50" s="95" t="s">
        <v>20</v>
      </c>
      <c r="B50" s="96">
        <f aca="true" t="shared" si="24" ref="B50:G50">B23/B14*100</f>
        <v>0.26336376091446084</v>
      </c>
      <c r="C50" s="96">
        <f t="shared" si="24"/>
        <v>0.7137849305680948</v>
      </c>
      <c r="D50" s="96">
        <f t="shared" si="24"/>
        <v>1.9463403570765585</v>
      </c>
      <c r="E50" s="96">
        <f t="shared" si="24"/>
        <v>0.7673695262096709</v>
      </c>
      <c r="F50" s="96">
        <f t="shared" si="24"/>
        <v>2.2221343401077402</v>
      </c>
      <c r="G50" s="96">
        <f t="shared" si="24"/>
        <v>2.1087024358664173</v>
      </c>
      <c r="H50" s="96">
        <f>H23/H14*100</f>
        <v>1.1377216058542476</v>
      </c>
      <c r="I50" s="96">
        <f>I23/I14*100</f>
        <v>0.7226422379528836</v>
      </c>
      <c r="J50" s="96">
        <f>J23/J14*100</f>
        <v>1.1528671516832059</v>
      </c>
      <c r="K50" s="96">
        <f>K23/K14*100</f>
        <v>6.615983206651807</v>
      </c>
      <c r="L50" s="96">
        <f>L23/L14*100</f>
        <v>11.168332499861448</v>
      </c>
      <c r="M50" s="96">
        <f>M23/M14*100</f>
        <v>13.422261427150364</v>
      </c>
    </row>
    <row r="51" spans="1:13" s="110" customFormat="1" ht="16.5" customHeight="1">
      <c r="A51" s="94" t="s">
        <v>59</v>
      </c>
      <c r="B51" s="87">
        <f aca="true" t="shared" si="25" ref="B51:G51">B24/B23*100</f>
        <v>13.5446200123316</v>
      </c>
      <c r="C51" s="87">
        <f t="shared" si="25"/>
        <v>2.5153645955361443</v>
      </c>
      <c r="D51" s="87">
        <f t="shared" si="25"/>
        <v>0.9081176314380854</v>
      </c>
      <c r="E51" s="87">
        <f t="shared" si="25"/>
        <v>2.3014162342975117</v>
      </c>
      <c r="F51" s="87">
        <f t="shared" si="25"/>
        <v>0.6863178147897154</v>
      </c>
      <c r="G51" s="87">
        <f t="shared" si="25"/>
        <v>0.6606256138112385</v>
      </c>
      <c r="H51" s="87">
        <f>H24/H23*100</f>
        <v>1.7153906858954016</v>
      </c>
      <c r="I51" s="87">
        <f>I24/I23*100</f>
        <v>3.1058356720914526</v>
      </c>
      <c r="J51" s="87">
        <f>J24/J23*100</f>
        <v>1.811456189438531</v>
      </c>
      <c r="K51" s="87">
        <f>K24/K23*100</f>
        <v>0.26388576969551664</v>
      </c>
      <c r="L51" s="87">
        <f>L24/L23*100</f>
        <v>0.11975574509258514</v>
      </c>
      <c r="M51" s="87">
        <f>M24/M23*100</f>
        <v>0.11319474461318464</v>
      </c>
    </row>
    <row r="52" spans="1:13" s="110" customFormat="1" ht="16.5" customHeight="1">
      <c r="A52" s="75" t="s">
        <v>56</v>
      </c>
      <c r="B52" s="87">
        <f aca="true" t="shared" si="26" ref="B52:G52">B25/B23*100</f>
        <v>4.671108878589974</v>
      </c>
      <c r="C52" s="87">
        <f t="shared" si="26"/>
        <v>2.6241926254833134</v>
      </c>
      <c r="D52" s="87">
        <f t="shared" si="26"/>
        <v>0.5056962010897922</v>
      </c>
      <c r="E52" s="87">
        <f t="shared" si="26"/>
        <v>1.447523416241697</v>
      </c>
      <c r="F52" s="87">
        <f t="shared" si="26"/>
        <v>0.5364478349579759</v>
      </c>
      <c r="G52" s="87">
        <f t="shared" si="26"/>
        <v>0.5013973293814371</v>
      </c>
      <c r="H52" s="87">
        <f>H25/H23*100</f>
        <v>0.9998941385909818</v>
      </c>
      <c r="I52" s="87">
        <f>I25/I23*100</f>
        <v>0.8056272289929387</v>
      </c>
      <c r="J52" s="87">
        <f>J25/J23*100</f>
        <v>1.2936091115963309</v>
      </c>
      <c r="K52" s="87">
        <f>K25/K23*100</f>
        <v>0.21761721889299973</v>
      </c>
      <c r="L52" s="87">
        <f>L25/L23*100</f>
        <v>0.1559827804278375</v>
      </c>
      <c r="M52" s="87">
        <f>M25/M23*100</f>
        <v>0.18522176288162995</v>
      </c>
    </row>
    <row r="53" spans="1:13" s="110" customFormat="1" ht="16.5" customHeight="1" thickBot="1">
      <c r="A53" s="97" t="s">
        <v>44</v>
      </c>
      <c r="B53" s="87">
        <f aca="true" t="shared" si="27" ref="B53:G53">B26/B23*100</f>
        <v>81.78427110907842</v>
      </c>
      <c r="C53" s="87">
        <f t="shared" si="27"/>
        <v>94.86044277898054</v>
      </c>
      <c r="D53" s="87">
        <f t="shared" si="27"/>
        <v>98.58618616747212</v>
      </c>
      <c r="E53" s="87">
        <f t="shared" si="27"/>
        <v>96.25106034946079</v>
      </c>
      <c r="F53" s="87">
        <f t="shared" si="27"/>
        <v>98.77723435025231</v>
      </c>
      <c r="G53" s="87">
        <f t="shared" si="27"/>
        <v>98.83797705680732</v>
      </c>
      <c r="H53" s="87">
        <f>H26/H23*100</f>
        <v>97.2847151755136</v>
      </c>
      <c r="I53" s="87">
        <f>I26/I23*100</f>
        <v>96.0885370989156</v>
      </c>
      <c r="J53" s="87">
        <f>J26/J23*100</f>
        <v>96.89493469896514</v>
      </c>
      <c r="K53" s="87">
        <f>K26/K23*100</f>
        <v>99.51849701141148</v>
      </c>
      <c r="L53" s="87">
        <f>L26/L23*100</f>
        <v>99.72426147447959</v>
      </c>
      <c r="M53" s="87">
        <f>M26/M23*100</f>
        <v>99.70158349250518</v>
      </c>
    </row>
    <row r="54" spans="1:13" ht="16.5" customHeight="1" thickBot="1">
      <c r="A54" s="98" t="s">
        <v>50</v>
      </c>
      <c r="B54" s="82">
        <f aca="true" t="shared" si="28" ref="B54:G54">B33+B41</f>
        <v>100</v>
      </c>
      <c r="C54" s="82">
        <f t="shared" si="28"/>
        <v>100</v>
      </c>
      <c r="D54" s="82">
        <f t="shared" si="28"/>
        <v>100</v>
      </c>
      <c r="E54" s="82">
        <f t="shared" si="28"/>
        <v>100.00000000000001</v>
      </c>
      <c r="F54" s="82">
        <f t="shared" si="28"/>
        <v>99.99999999999999</v>
      </c>
      <c r="G54" s="82">
        <f t="shared" si="28"/>
        <v>100</v>
      </c>
      <c r="H54" s="82">
        <f>H33+H41</f>
        <v>99.99999999999999</v>
      </c>
      <c r="I54" s="82">
        <f>I33+I41</f>
        <v>99.99999999999999</v>
      </c>
      <c r="J54" s="82">
        <f>J33+J41</f>
        <v>100</v>
      </c>
      <c r="K54" s="82">
        <f>K33+K41</f>
        <v>100</v>
      </c>
      <c r="L54" s="82">
        <f>L33+L41</f>
        <v>100</v>
      </c>
      <c r="M54" s="82">
        <f>M33+M41</f>
        <v>100</v>
      </c>
    </row>
    <row r="55" spans="1:13" ht="15.75" customHeight="1">
      <c r="A55" s="124" t="s">
        <v>21</v>
      </c>
      <c r="B55" s="132"/>
      <c r="C55" s="132"/>
      <c r="D55" s="99"/>
      <c r="E55" s="99"/>
      <c r="F55" s="99"/>
      <c r="G55" s="99"/>
      <c r="H55" s="99"/>
      <c r="I55" s="124"/>
      <c r="J55" s="125"/>
      <c r="K55" s="126"/>
      <c r="L55" s="126"/>
      <c r="M55" s="124"/>
    </row>
    <row r="56" spans="1:13" ht="15.75" customHeight="1">
      <c r="A56" s="127" t="s">
        <v>22</v>
      </c>
      <c r="B56" s="128"/>
      <c r="C56" s="127"/>
      <c r="D56" s="127"/>
      <c r="E56" s="127"/>
      <c r="F56" s="127"/>
      <c r="G56" s="127"/>
      <c r="H56" s="127"/>
      <c r="I56" s="127"/>
      <c r="J56" s="129"/>
      <c r="K56" s="130"/>
      <c r="L56" s="130"/>
      <c r="M56" s="127"/>
    </row>
    <row r="57" spans="1:13" ht="15.75" customHeight="1">
      <c r="A57" s="127" t="s">
        <v>23</v>
      </c>
      <c r="B57" s="127"/>
      <c r="C57" s="127"/>
      <c r="D57" s="127"/>
      <c r="E57" s="127"/>
      <c r="F57" s="127"/>
      <c r="G57" s="127"/>
      <c r="H57" s="127"/>
      <c r="I57" s="127"/>
      <c r="J57" s="129"/>
      <c r="K57" s="130"/>
      <c r="L57" s="130"/>
      <c r="M57" s="127"/>
    </row>
    <row r="58" spans="1:13" ht="15.75" customHeight="1">
      <c r="A58" s="127" t="s">
        <v>24</v>
      </c>
      <c r="B58" s="127"/>
      <c r="C58" s="127"/>
      <c r="D58" s="127"/>
      <c r="E58" s="127"/>
      <c r="F58" s="127"/>
      <c r="G58" s="127"/>
      <c r="H58" s="127"/>
      <c r="I58" s="127"/>
      <c r="J58" s="129"/>
      <c r="K58" s="130"/>
      <c r="L58" s="130"/>
      <c r="M58" s="127"/>
    </row>
  </sheetData>
  <sheetProtection/>
  <mergeCells count="5">
    <mergeCell ref="B31:M31"/>
    <mergeCell ref="B4:M4"/>
    <mergeCell ref="A1:M1"/>
    <mergeCell ref="B3:M3"/>
    <mergeCell ref="B30:M30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&amp;L&amp;"Bookman Old Style,Regular"&amp;14&amp;UMagyar Nemzeti Bank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Prágay István</dc:creator>
  <cp:keywords/>
  <dc:description/>
  <cp:lastModifiedBy>Morvayné Aradi Anna</cp:lastModifiedBy>
  <cp:lastPrinted>2007-07-13T11:30:56Z</cp:lastPrinted>
  <dcterms:created xsi:type="dcterms:W3CDTF">2000-08-23T13:17:18Z</dcterms:created>
  <dcterms:modified xsi:type="dcterms:W3CDTF">2009-02-16T13:26:27Z</dcterms:modified>
  <cp:category/>
  <cp:version/>
  <cp:contentType/>
  <cp:contentStatus/>
</cp:coreProperties>
</file>