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8">'BEFT3_AFK'!$1:$1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  <comment ref="P15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4" authorId="0">
      <text>
        <r>
          <rPr>
            <sz val="8"/>
            <rFont val="Tahoma"/>
            <family val="2"/>
          </rPr>
          <t>Minden kitöltött sor mellett az excel O-tól U-ig oszlopnak is kitöltöttnek kell lennie, ami a felette levő cellák tartalmának másolásával ill. "lehúzásával" érhető el. A táblázat üresen hagyott sorai mellől törölni kell a O-tól U-ig cellák tartalmát. Minden "Text"  oszlopban lévő képletnek kell szerepelnie a TXT sheeten.</t>
        </r>
      </text>
    </comment>
    <comment ref="M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R21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6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R18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5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L18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G17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Q15" authorId="0">
      <text>
        <r>
          <rPr>
            <sz val="8"/>
            <rFont val="Tahoma"/>
            <family val="2"/>
          </rPr>
          <t>Minden kitöltött sor mellett az excel Q-től W-ig oszlopnak is kitöltöttnek kell lennie, ami a felette levő cellák tartalmának másolásával ill. "lehúzásával" érhető el. A táblázat üresen hagyott sorai mellől törölni kell aQ-től W-ig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kuranzne</author>
    <author>Czinege-Gyalog ?va</author>
  </authors>
  <commentList>
    <comment ref="I13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az I-től O-ig cellák tartalmát. Minden "Text"  oszlopban lévő képletnek kell szerepelnie a TXT sheeten.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W19" authorId="0">
      <text>
        <r>
          <rPr>
            <sz val="8"/>
            <rFont val="Tahoma"/>
            <family val="2"/>
          </rPr>
          <t>Minden kitöltött sor mellett az excel W-től AC-ig oszlopnak is kitöltöttnek kell lennie, ami a felette levő cellák tartalmának másolásával ill. "lehúzásával" érhető el. A táblázat üresen hagyott sorai mellől törölni kell a W-től AC-ig cellák tartalmát. Minden "Text"  oszlopban lévő képletnek kell szerepelnie a TXT sheeten.</t>
        </r>
      </text>
    </comment>
    <comment ref="L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K20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<sst xmlns="http://schemas.openxmlformats.org/spreadsheetml/2006/main" count="630" uniqueCount="173">
  <si>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</si>
  <si>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</si>
  <si>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</si>
  <si>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</si>
  <si>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</si>
  <si>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</si>
  <si>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</si>
  <si>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</si>
  <si>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</si>
  <si>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</si>
  <si>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</si>
  <si>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</si>
  <si>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</si>
  <si>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</si>
  <si>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</si>
  <si>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</si>
  <si>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</si>
  <si>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</si>
  <si>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</si>
  <si>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</si>
  <si>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</si>
  <si>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</si>
  <si>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</si>
  <si>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</si>
  <si>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</si>
  <si>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</si>
  <si>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</si>
  <si>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</si>
  <si>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</si>
  <si>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</si>
  <si>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</si>
  <si>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</si>
  <si>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</si>
  <si>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</si>
  <si>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</si>
  <si>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</si>
  <si>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</si>
  <si>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</si>
  <si>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</si>
  <si>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</si>
  <si>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</si>
  <si>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</si>
  <si>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</si>
  <si>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</si>
  <si>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</si>
  <si>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</si>
  <si>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</si>
  <si>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</si>
  <si>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</si>
  <si>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</si>
  <si>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</si>
  <si>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</si>
  <si>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</si>
  <si>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</si>
  <si>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</si>
  <si>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</si>
  <si>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</si>
  <si>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</si>
  <si>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</si>
  <si>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</si>
  <si>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</si>
  <si>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</si>
  <si>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</si>
  <si>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</si>
  <si>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</si>
  <si>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</si>
  <si>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</si>
  <si>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</si>
  <si>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</si>
  <si>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</si>
  <si>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</si>
  <si>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</si>
  <si>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</si>
  <si>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</si>
  <si>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</si>
  <si>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</si>
  <si>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</si>
  <si>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</si>
  <si>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</si>
  <si>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</si>
  <si>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</si>
  <si>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</si>
  <si>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</si>
  <si>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</si>
  <si>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</si>
  <si>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</si>
  <si>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</si>
  <si>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</si>
  <si>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</si>
  <si>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</si>
  <si>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</si>
  <si>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</si>
  <si>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</si>
  <si>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</si>
  <si>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</si>
  <si>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</si>
  <si>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</si>
  <si>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</si>
  <si>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</si>
  <si>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</si>
  <si>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</si>
  <si>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</si>
  <si>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</si>
  <si>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</si>
  <si>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</si>
  <si>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</si>
  <si>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</si>
  <si>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</si>
  <si>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</si>
  <si>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</si>
  <si>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</si>
  <si>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</si>
  <si>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</si>
  <si>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</si>
  <si>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</si>
  <si>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</si>
  <si>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</si>
  <si>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</si>
  <si>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</si>
  <si>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</si>
  <si>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</si>
  <si>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</si>
  <si>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</si>
  <si>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</si>
  <si>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</si>
  <si>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</si>
  <si>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</si>
  <si>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</si>
  <si>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</si>
  <si>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</si>
  <si>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</si>
  <si>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</si>
  <si>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</si>
  <si>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</si>
  <si>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</si>
  <si>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</si>
  <si>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</si>
  <si>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</si>
  <si>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</si>
  <si>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</si>
  <si>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</si>
  <si>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</si>
  <si>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</si>
  <si>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</si>
  <si>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</si>
  <si>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</si>
  <si>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</si>
  <si>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</si>
  <si>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</si>
  <si>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</si>
  <si>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</si>
  <si>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</si>
  <si>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</si>
  <si>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</si>
  <si>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</si>
  <si>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</si>
  <si>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</si>
  <si>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</si>
  <si>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</si>
  <si>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</si>
  <si>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</si>
  <si>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</si>
  <si>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</si>
  <si>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</si>
  <si>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</si>
  <si>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</si>
  <si>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</si>
  <si>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R06</t>
  </si>
  <si>
    <t>1) adatgyűjtés jele: R06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</si>
  <si>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</si>
  <si>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2) vonatkozási időszak 2013. év utolsó számjegye: 3 és a hónap</t>
  </si>
  <si>
    <t>20130210</t>
  </si>
  <si>
    <t>Az adatszolgáltatás kitöltésének dátuma: (ééééhhnn)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</si>
</sst>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sz val="10"/>
      <color indexed="52"/>
      <name val="Trebuchet MS"/>
      <family val="2"/>
    </font>
    <font>
      <sz val="10"/>
      <color indexed="55"/>
      <name val="Trebuchet MS"/>
      <family val="2"/>
    </font>
    <font>
      <sz val="10"/>
      <color indexed="9"/>
      <name val="Trebuchet MS"/>
      <family val="2"/>
    </font>
    <font>
      <sz val="10"/>
      <color indexed="2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0" xfId="55" applyNumberFormat="1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10" fillId="0" borderId="11" xfId="55" applyNumberFormat="1" applyFont="1" applyFill="1" applyBorder="1" applyAlignment="1">
      <alignment horizontal="left" vertical="center" wrapText="1"/>
      <protection/>
    </xf>
    <xf numFmtId="0" fontId="10" fillId="0" borderId="12" xfId="55" applyNumberFormat="1" applyFont="1" applyFill="1" applyBorder="1" applyAlignment="1">
      <alignment horizontal="left" vertical="center" wrapText="1"/>
      <protection/>
    </xf>
    <xf numFmtId="0" fontId="13" fillId="0" borderId="0" xfId="55" applyFont="1">
      <alignment/>
      <protection/>
    </xf>
    <xf numFmtId="0" fontId="5" fillId="0" borderId="0" xfId="0" applyFont="1" applyAlignment="1">
      <alignment horizontal="center"/>
    </xf>
    <xf numFmtId="0" fontId="5" fillId="34" borderId="0" xfId="55" applyFont="1" applyFill="1" applyAlignment="1">
      <alignment horizontal="center"/>
      <protection/>
    </xf>
    <xf numFmtId="0" fontId="5" fillId="35" borderId="0" xfId="55" applyNumberFormat="1" applyFont="1" applyFill="1" applyAlignment="1" quotePrefix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14" fillId="0" borderId="0" xfId="55" applyFont="1" applyAlignment="1">
      <alignment horizontal="center" wrapText="1"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center"/>
      <protection/>
    </xf>
    <xf numFmtId="0" fontId="16" fillId="0" borderId="0" xfId="55" applyFont="1">
      <alignment/>
      <protection/>
    </xf>
    <xf numFmtId="0" fontId="14" fillId="0" borderId="0" xfId="55" applyFont="1" applyBorder="1">
      <alignment/>
      <protection/>
    </xf>
    <xf numFmtId="3" fontId="5" fillId="0" borderId="0" xfId="55" applyNumberFormat="1" applyFont="1">
      <alignment/>
      <protection/>
    </xf>
    <xf numFmtId="0" fontId="14" fillId="0" borderId="0" xfId="55" applyFont="1" applyFill="1" applyBorder="1" applyAlignment="1">
      <alignment/>
      <protection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5" fillId="0" borderId="0" xfId="55" applyFont="1" applyBorder="1">
      <alignment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0" fontId="14" fillId="0" borderId="17" xfId="55" applyFont="1" applyFill="1" applyBorder="1" applyAlignment="1">
      <alignment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49" fontId="5" fillId="0" borderId="21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36" borderId="23" xfId="55" applyFont="1" applyFill="1" applyBorder="1">
      <alignment/>
      <protection/>
    </xf>
    <xf numFmtId="3" fontId="5" fillId="36" borderId="23" xfId="55" applyNumberFormat="1" applyFont="1" applyFill="1" applyBorder="1">
      <alignment/>
      <protection/>
    </xf>
    <xf numFmtId="3" fontId="5" fillId="36" borderId="24" xfId="55" applyNumberFormat="1" applyFont="1" applyFill="1" applyBorder="1">
      <alignment/>
      <protection/>
    </xf>
    <xf numFmtId="3" fontId="13" fillId="0" borderId="0" xfId="55" applyNumberFormat="1" applyFont="1">
      <alignment/>
      <protection/>
    </xf>
    <xf numFmtId="0" fontId="5" fillId="0" borderId="23" xfId="55" applyFont="1" applyFill="1" applyBorder="1" applyAlignment="1">
      <alignment horizontal="center"/>
      <protection/>
    </xf>
    <xf numFmtId="0" fontId="5" fillId="0" borderId="25" xfId="55" applyFont="1" applyBorder="1" applyAlignment="1">
      <alignment horizontal="center"/>
      <protection/>
    </xf>
    <xf numFmtId="0" fontId="5" fillId="36" borderId="22" xfId="55" applyFont="1" applyFill="1" applyBorder="1" applyAlignment="1">
      <alignment horizontal="center"/>
      <protection/>
    </xf>
    <xf numFmtId="0" fontId="5" fillId="36" borderId="23" xfId="55" applyFont="1" applyFill="1" applyBorder="1" applyAlignment="1">
      <alignment horizontal="center"/>
      <protection/>
    </xf>
    <xf numFmtId="0" fontId="5" fillId="36" borderId="24" xfId="55" applyFont="1" applyFill="1" applyBorder="1">
      <alignment/>
      <protection/>
    </xf>
    <xf numFmtId="0" fontId="5" fillId="0" borderId="26" xfId="55" applyFont="1" applyBorder="1" applyAlignment="1">
      <alignment horizontal="center"/>
      <protection/>
    </xf>
    <xf numFmtId="0" fontId="5" fillId="36" borderId="27" xfId="55" applyFont="1" applyFill="1" applyBorder="1" applyAlignment="1">
      <alignment horizontal="center"/>
      <protection/>
    </xf>
    <xf numFmtId="0" fontId="5" fillId="36" borderId="16" xfId="55" applyFont="1" applyFill="1" applyBorder="1" applyAlignment="1">
      <alignment horizontal="center"/>
      <protection/>
    </xf>
    <xf numFmtId="0" fontId="5" fillId="36" borderId="16" xfId="55" applyFont="1" applyFill="1" applyBorder="1">
      <alignment/>
      <protection/>
    </xf>
    <xf numFmtId="0" fontId="5" fillId="36" borderId="28" xfId="55" applyFont="1" applyFill="1" applyBorder="1">
      <alignment/>
      <protection/>
    </xf>
    <xf numFmtId="0" fontId="17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14" fillId="0" borderId="29" xfId="55" applyFont="1" applyFill="1" applyBorder="1" applyAlignment="1">
      <alignment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37" borderId="23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>
      <alignment/>
      <protection/>
    </xf>
    <xf numFmtId="3" fontId="5" fillId="0" borderId="23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horizontal="center"/>
      <protection/>
    </xf>
    <xf numFmtId="3" fontId="18" fillId="37" borderId="23" xfId="55" applyNumberFormat="1" applyFont="1" applyFill="1" applyBorder="1">
      <alignment/>
      <protection/>
    </xf>
    <xf numFmtId="3" fontId="5" fillId="37" borderId="23" xfId="55" applyNumberFormat="1" applyFont="1" applyFill="1" applyBorder="1">
      <alignment/>
      <protection/>
    </xf>
    <xf numFmtId="3" fontId="18" fillId="37" borderId="24" xfId="55" applyNumberFormat="1" applyFont="1" applyFill="1" applyBorder="1">
      <alignment/>
      <protection/>
    </xf>
    <xf numFmtId="0" fontId="5" fillId="36" borderId="27" xfId="55" applyFont="1" applyFill="1" applyBorder="1">
      <alignment/>
      <protection/>
    </xf>
    <xf numFmtId="0" fontId="5" fillId="36" borderId="16" xfId="55" applyFont="1" applyFill="1" applyBorder="1" applyAlignment="1">
      <alignment horizontal="center" vertical="center" wrapText="1"/>
      <protection/>
    </xf>
    <xf numFmtId="0" fontId="5" fillId="36" borderId="33" xfId="55" applyFont="1" applyFill="1" applyBorder="1" applyAlignment="1">
      <alignment horizontal="center"/>
      <protection/>
    </xf>
    <xf numFmtId="0" fontId="14" fillId="0" borderId="30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3" fontId="5" fillId="0" borderId="24" xfId="55" applyNumberFormat="1" applyFont="1" applyFill="1" applyBorder="1">
      <alignment/>
      <protection/>
    </xf>
    <xf numFmtId="0" fontId="5" fillId="0" borderId="22" xfId="55" applyFont="1" applyBorder="1">
      <alignment/>
      <protection/>
    </xf>
    <xf numFmtId="0" fontId="5" fillId="0" borderId="24" xfId="55" applyFont="1" applyFill="1" applyBorder="1">
      <alignment/>
      <protection/>
    </xf>
    <xf numFmtId="49" fontId="5" fillId="0" borderId="34" xfId="55" applyNumberFormat="1" applyFont="1" applyFill="1" applyBorder="1" applyAlignment="1">
      <alignment horizontal="center" vertical="center" wrapText="1"/>
      <protection/>
    </xf>
    <xf numFmtId="0" fontId="5" fillId="0" borderId="27" xfId="55" applyFont="1" applyBorder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5" fillId="0" borderId="28" xfId="55" applyFont="1" applyFill="1" applyBorder="1">
      <alignment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32" xfId="55" applyFont="1" applyBorder="1" applyAlignment="1">
      <alignment horizontal="center" vertical="center" wrapText="1"/>
      <protection/>
    </xf>
    <xf numFmtId="3" fontId="5" fillId="0" borderId="23" xfId="55" applyNumberFormat="1" applyFont="1" applyFill="1" applyBorder="1" applyAlignment="1">
      <alignment horizontal="center"/>
      <protection/>
    </xf>
    <xf numFmtId="3" fontId="5" fillId="0" borderId="14" xfId="55" applyNumberFormat="1" applyFont="1" applyFill="1" applyBorder="1" applyAlignment="1">
      <alignment horizontal="center" vertical="center" wrapText="1"/>
      <protection/>
    </xf>
    <xf numFmtId="0" fontId="5" fillId="36" borderId="22" xfId="55" applyFont="1" applyFill="1" applyBorder="1" applyAlignment="1">
      <alignment horizontal="center" vertical="center" wrapText="1"/>
      <protection/>
    </xf>
    <xf numFmtId="0" fontId="5" fillId="36" borderId="23" xfId="55" applyFont="1" applyFill="1" applyBorder="1" applyAlignment="1">
      <alignment horizontal="center" vertical="center" wrapText="1"/>
      <protection/>
    </xf>
    <xf numFmtId="0" fontId="5" fillId="36" borderId="23" xfId="55" applyFont="1" applyFill="1" applyBorder="1" applyAlignment="1">
      <alignment vertical="center" wrapText="1"/>
      <protection/>
    </xf>
    <xf numFmtId="0" fontId="14" fillId="36" borderId="14" xfId="55" applyFont="1" applyFill="1" applyBorder="1" applyAlignment="1">
      <alignment horizontal="center" vertical="center" wrapText="1"/>
      <protection/>
    </xf>
    <xf numFmtId="0" fontId="14" fillId="36" borderId="16" xfId="55" applyFont="1" applyFill="1" applyBorder="1" applyAlignment="1">
      <alignment vertical="center" wrapText="1"/>
      <protection/>
    </xf>
    <xf numFmtId="0" fontId="14" fillId="36" borderId="33" xfId="55" applyFont="1" applyFill="1" applyBorder="1" applyAlignment="1">
      <alignment horizontal="center" vertical="center" wrapText="1"/>
      <protection/>
    </xf>
    <xf numFmtId="0" fontId="5" fillId="0" borderId="0" xfId="55" applyFont="1" applyFill="1">
      <alignment/>
      <protection/>
    </xf>
    <xf numFmtId="0" fontId="14" fillId="0" borderId="35" xfId="55" applyFont="1" applyBorder="1" applyAlignment="1">
      <alignment vertical="center" wrapText="1"/>
      <protection/>
    </xf>
    <xf numFmtId="0" fontId="14" fillId="0" borderId="36" xfId="55" applyFont="1" applyBorder="1" applyAlignment="1">
      <alignment horizontal="center" vertical="center" wrapText="1"/>
      <protection/>
    </xf>
    <xf numFmtId="0" fontId="14" fillId="0" borderId="37" xfId="55" applyFont="1" applyBorder="1" applyAlignment="1">
      <alignment horizontal="center" vertical="center" wrapText="1"/>
      <protection/>
    </xf>
    <xf numFmtId="0" fontId="5" fillId="0" borderId="17" xfId="55" applyFont="1" applyBorder="1">
      <alignment/>
      <protection/>
    </xf>
    <xf numFmtId="0" fontId="5" fillId="0" borderId="24" xfId="55" applyFont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16" fillId="0" borderId="0" xfId="55" applyFont="1" applyFill="1">
      <alignment/>
      <protection/>
    </xf>
    <xf numFmtId="0" fontId="14" fillId="36" borderId="13" xfId="55" applyFont="1" applyFill="1" applyBorder="1" applyAlignment="1">
      <alignment horizontal="center" vertical="center" wrapText="1"/>
      <protection/>
    </xf>
    <xf numFmtId="0" fontId="14" fillId="0" borderId="30" xfId="55" applyFont="1" applyFill="1" applyBorder="1" applyAlignment="1">
      <alignment vertical="center" wrapText="1"/>
      <protection/>
    </xf>
    <xf numFmtId="0" fontId="5" fillId="0" borderId="23" xfId="55" applyFont="1" applyBorder="1">
      <alignment/>
      <protection/>
    </xf>
    <xf numFmtId="0" fontId="5" fillId="37" borderId="23" xfId="55" applyFont="1" applyFill="1" applyBorder="1">
      <alignment/>
      <protection/>
    </xf>
    <xf numFmtId="3" fontId="5" fillId="0" borderId="23" xfId="55" applyNumberFormat="1" applyFont="1" applyBorder="1" applyAlignment="1">
      <alignment horizontal="center"/>
      <protection/>
    </xf>
    <xf numFmtId="3" fontId="5" fillId="0" borderId="24" xfId="55" applyNumberFormat="1" applyFont="1" applyBorder="1" applyAlignment="1">
      <alignment horizontal="center"/>
      <protection/>
    </xf>
    <xf numFmtId="0" fontId="5" fillId="0" borderId="23" xfId="55" applyNumberFormat="1" applyFont="1" applyBorder="1" applyAlignment="1">
      <alignment horizontal="center"/>
      <protection/>
    </xf>
    <xf numFmtId="168" fontId="5" fillId="37" borderId="23" xfId="40" applyNumberFormat="1" applyFont="1" applyFill="1" applyBorder="1" applyAlignment="1">
      <alignment/>
    </xf>
    <xf numFmtId="3" fontId="5" fillId="0" borderId="23" xfId="40" applyNumberFormat="1" applyFont="1" applyBorder="1" applyAlignment="1">
      <alignment horizontal="center"/>
    </xf>
    <xf numFmtId="0" fontId="5" fillId="37" borderId="23" xfId="55" applyFont="1" applyFill="1" applyBorder="1" applyAlignment="1">
      <alignment horizontal="center"/>
      <protection/>
    </xf>
    <xf numFmtId="3" fontId="5" fillId="37" borderId="23" xfId="55" applyNumberFormat="1" applyFont="1" applyFill="1" applyBorder="1" applyAlignment="1">
      <alignment horizontal="center"/>
      <protection/>
    </xf>
    <xf numFmtId="3" fontId="5" fillId="37" borderId="23" xfId="40" applyNumberFormat="1" applyFont="1" applyFill="1" applyBorder="1" applyAlignment="1">
      <alignment horizontal="center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0" fontId="19" fillId="37" borderId="23" xfId="55" applyFont="1" applyFill="1" applyBorder="1">
      <alignment/>
      <protection/>
    </xf>
    <xf numFmtId="0" fontId="5" fillId="36" borderId="22" xfId="55" applyFont="1" applyFill="1" applyBorder="1">
      <alignment/>
      <protection/>
    </xf>
    <xf numFmtId="0" fontId="5" fillId="0" borderId="21" xfId="55" applyFont="1" applyBorder="1" applyAlignment="1">
      <alignment horizontal="center"/>
      <protection/>
    </xf>
    <xf numFmtId="0" fontId="5" fillId="0" borderId="34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34" xfId="55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14" fillId="0" borderId="38" xfId="55" applyFont="1" applyFill="1" applyBorder="1" applyAlignment="1">
      <alignment horizontal="center" vertical="center" wrapText="1"/>
      <protection/>
    </xf>
    <xf numFmtId="3" fontId="13" fillId="0" borderId="0" xfId="55" applyNumberFormat="1" applyFont="1" applyFill="1">
      <alignment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20" fillId="36" borderId="23" xfId="55" applyFont="1" applyFill="1" applyBorder="1">
      <alignment/>
      <protection/>
    </xf>
    <xf numFmtId="0" fontId="20" fillId="36" borderId="24" xfId="55" applyFont="1" applyFill="1" applyBorder="1">
      <alignment/>
      <protection/>
    </xf>
    <xf numFmtId="0" fontId="15" fillId="0" borderId="0" xfId="55" applyFont="1" applyAlignment="1">
      <alignment/>
      <protection/>
    </xf>
    <xf numFmtId="0" fontId="5" fillId="36" borderId="19" xfId="55" applyFont="1" applyFill="1" applyBorder="1" applyAlignment="1">
      <alignment horizontal="center" vertical="center" wrapText="1"/>
      <protection/>
    </xf>
    <xf numFmtId="14" fontId="5" fillId="0" borderId="23" xfId="55" applyNumberFormat="1" applyFont="1" applyBorder="1">
      <alignment/>
      <protection/>
    </xf>
    <xf numFmtId="0" fontId="14" fillId="0" borderId="23" xfId="55" applyFont="1" applyBorder="1" applyAlignment="1">
      <alignment vertical="center" wrapText="1"/>
      <protection/>
    </xf>
    <xf numFmtId="0" fontId="14" fillId="0" borderId="23" xfId="55" applyFont="1" applyFill="1" applyBorder="1" applyAlignment="1">
      <alignment vertical="center" wrapText="1"/>
      <protection/>
    </xf>
    <xf numFmtId="0" fontId="14" fillId="36" borderId="23" xfId="55" applyFont="1" applyFill="1" applyBorder="1" applyAlignment="1">
      <alignment vertical="center" wrapText="1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5" fillId="0" borderId="16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8" fillId="0" borderId="39" xfId="55" applyNumberFormat="1" applyFont="1" applyFill="1" applyBorder="1" applyAlignment="1">
      <alignment horizontal="center" vertical="center" wrapText="1"/>
      <protection/>
    </xf>
    <xf numFmtId="0" fontId="11" fillId="0" borderId="39" xfId="43" applyNumberFormat="1" applyFont="1" applyFill="1" applyBorder="1" applyAlignment="1" applyProtection="1">
      <alignment horizontal="center" vertical="center" wrapText="1"/>
      <protection/>
    </xf>
    <xf numFmtId="49" fontId="8" fillId="34" borderId="4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0" fontId="14" fillId="0" borderId="0" xfId="55" applyFont="1" applyFill="1" applyBorder="1" applyAlignment="1">
      <alignment horizontal="center"/>
      <protection/>
    </xf>
    <xf numFmtId="3" fontId="5" fillId="0" borderId="23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23" xfId="40" applyNumberFormat="1" applyFont="1" applyFill="1" applyBorder="1" applyAlignment="1">
      <alignment horizontal="right"/>
    </xf>
    <xf numFmtId="0" fontId="8" fillId="0" borderId="41" xfId="55" applyNumberFormat="1" applyFont="1" applyFill="1" applyBorder="1" applyAlignment="1">
      <alignment horizontal="center" vertical="center" wrapText="1"/>
      <protection/>
    </xf>
    <xf numFmtId="0" fontId="8" fillId="0" borderId="42" xfId="55" applyNumberFormat="1" applyFont="1" applyFill="1" applyBorder="1" applyAlignment="1">
      <alignment horizontal="center" vertical="center" wrapText="1"/>
      <protection/>
    </xf>
    <xf numFmtId="0" fontId="8" fillId="0" borderId="40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49" fontId="5" fillId="0" borderId="0" xfId="55" applyNumberFormat="1" applyFont="1" applyAlignment="1" quotePrefix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Alignment="1" quotePrefix="1">
      <alignment horizontal="center"/>
      <protection/>
    </xf>
    <xf numFmtId="3" fontId="5" fillId="0" borderId="24" xfId="40" applyNumberFormat="1" applyFont="1" applyBorder="1" applyAlignment="1">
      <alignment horizontal="center"/>
    </xf>
    <xf numFmtId="3" fontId="5" fillId="37" borderId="24" xfId="40" applyNumberFormat="1" applyFont="1" applyFill="1" applyBorder="1" applyAlignment="1">
      <alignment horizontal="center"/>
    </xf>
    <xf numFmtId="0" fontId="5" fillId="0" borderId="0" xfId="55" applyNumberFormat="1" applyFont="1" applyBorder="1" applyAlignment="1">
      <alignment horizontal="center"/>
      <protection/>
    </xf>
    <xf numFmtId="0" fontId="5" fillId="37" borderId="23" xfId="55" applyNumberFormat="1" applyFont="1" applyFill="1" applyBorder="1" applyAlignment="1">
      <alignment horizontal="center"/>
      <protection/>
    </xf>
    <xf numFmtId="0" fontId="19" fillId="37" borderId="23" xfId="55" applyFont="1" applyFill="1" applyBorder="1" applyAlignment="1">
      <alignment horizontal="center"/>
      <protection/>
    </xf>
    <xf numFmtId="0" fontId="6" fillId="0" borderId="43" xfId="55" applyNumberFormat="1" applyFont="1" applyFill="1" applyBorder="1" applyAlignment="1">
      <alignment horizontal="center" vertical="center" wrapText="1"/>
      <protection/>
    </xf>
    <xf numFmtId="0" fontId="6" fillId="0" borderId="44" xfId="55" applyNumberFormat="1" applyFont="1" applyFill="1" applyBorder="1" applyAlignment="1">
      <alignment horizontal="center" vertical="center" wrapText="1"/>
      <protection/>
    </xf>
    <xf numFmtId="0" fontId="6" fillId="0" borderId="45" xfId="55" applyNumberFormat="1" applyFont="1" applyFill="1" applyBorder="1" applyAlignment="1">
      <alignment horizontal="center" vertical="center" wrapText="1"/>
      <protection/>
    </xf>
    <xf numFmtId="0" fontId="7" fillId="0" borderId="46" xfId="55" applyNumberFormat="1" applyFont="1" applyFill="1" applyBorder="1" applyAlignment="1">
      <alignment horizontal="center" vertical="center" wrapText="1"/>
      <protection/>
    </xf>
    <xf numFmtId="0" fontId="7" fillId="0" borderId="47" xfId="55" applyNumberFormat="1" applyFont="1" applyFill="1" applyBorder="1" applyAlignment="1">
      <alignment horizontal="center" vertical="center" wrapText="1"/>
      <protection/>
    </xf>
    <xf numFmtId="0" fontId="7" fillId="0" borderId="48" xfId="55" applyNumberFormat="1" applyFont="1" applyFill="1" applyBorder="1" applyAlignment="1">
      <alignment horizontal="center" vertical="center" wrapText="1"/>
      <protection/>
    </xf>
    <xf numFmtId="0" fontId="9" fillId="0" borderId="49" xfId="55" applyNumberFormat="1" applyFont="1" applyFill="1" applyBorder="1" applyAlignment="1">
      <alignment horizontal="center" vertical="center" wrapText="1"/>
      <protection/>
    </xf>
    <xf numFmtId="0" fontId="9" fillId="0" borderId="50" xfId="55" applyNumberFormat="1" applyFont="1" applyFill="1" applyBorder="1" applyAlignment="1">
      <alignment horizontal="center" vertical="center" wrapText="1"/>
      <protection/>
    </xf>
    <xf numFmtId="0" fontId="9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4" fillId="0" borderId="53" xfId="55" applyFont="1" applyFill="1" applyBorder="1" applyAlignment="1">
      <alignment horizontal="center" vertical="center" wrapText="1"/>
      <protection/>
    </xf>
    <xf numFmtId="0" fontId="14" fillId="37" borderId="35" xfId="55" applyFont="1" applyFill="1" applyBorder="1" applyAlignment="1">
      <alignment horizontal="left"/>
      <protection/>
    </xf>
    <xf numFmtId="0" fontId="14" fillId="37" borderId="54" xfId="55" applyFont="1" applyFill="1" applyBorder="1" applyAlignment="1">
      <alignment horizontal="left"/>
      <protection/>
    </xf>
    <xf numFmtId="0" fontId="14" fillId="37" borderId="55" xfId="55" applyFont="1" applyFill="1" applyBorder="1" applyAlignment="1">
      <alignment horizontal="left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14" fillId="0" borderId="56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57" xfId="55" applyFont="1" applyFill="1" applyBorder="1" applyAlignment="1">
      <alignment horizontal="center" vertical="center" wrapText="1"/>
      <protection/>
    </xf>
    <xf numFmtId="0" fontId="14" fillId="0" borderId="58" xfId="55" applyFont="1" applyFill="1" applyBorder="1" applyAlignment="1">
      <alignment horizontal="center" vertical="center" wrapText="1"/>
      <protection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60" xfId="55" applyFont="1" applyFill="1" applyBorder="1" applyAlignment="1">
      <alignment horizontal="center" vertical="center" wrapText="1"/>
      <protection/>
    </xf>
    <xf numFmtId="0" fontId="14" fillId="0" borderId="61" xfId="55" applyFont="1" applyFill="1" applyBorder="1" applyAlignment="1">
      <alignment horizontal="center" vertical="center" wrapText="1"/>
      <protection/>
    </xf>
    <xf numFmtId="0" fontId="14" fillId="0" borderId="62" xfId="55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63" xfId="55" applyFont="1" applyFill="1" applyBorder="1" applyAlignment="1">
      <alignment horizontal="center" vertical="center" wrapText="1"/>
      <protection/>
    </xf>
    <xf numFmtId="0" fontId="14" fillId="0" borderId="64" xfId="55" applyFont="1" applyFill="1" applyBorder="1" applyAlignment="1">
      <alignment horizontal="center" vertical="center" wrapText="1"/>
      <protection/>
    </xf>
    <xf numFmtId="0" fontId="14" fillId="0" borderId="65" xfId="55" applyFont="1" applyFill="1" applyBorder="1" applyAlignment="1">
      <alignment horizontal="center" vertical="center" wrapText="1"/>
      <protection/>
    </xf>
    <xf numFmtId="0" fontId="14" fillId="0" borderId="23" xfId="55" applyFont="1" applyFill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14" fillId="0" borderId="59" xfId="55" applyFont="1" applyBorder="1" applyAlignment="1">
      <alignment horizontal="center" vertical="center" wrapText="1"/>
      <protection/>
    </xf>
    <xf numFmtId="0" fontId="14" fillId="0" borderId="17" xfId="55" applyFont="1" applyFill="1" applyBorder="1" applyAlignment="1">
      <alignment horizontal="center" vertical="center" wrapText="1"/>
      <protection/>
    </xf>
    <xf numFmtId="0" fontId="14" fillId="0" borderId="66" xfId="55" applyFont="1" applyFill="1" applyBorder="1" applyAlignment="1">
      <alignment horizontal="center" vertical="center" wrapText="1"/>
      <protection/>
    </xf>
    <xf numFmtId="0" fontId="14" fillId="0" borderId="67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4" fillId="0" borderId="17" xfId="55" applyFont="1" applyFill="1" applyBorder="1" applyAlignment="1">
      <alignment horizontal="center"/>
      <protection/>
    </xf>
    <xf numFmtId="0" fontId="14" fillId="0" borderId="66" xfId="55" applyFont="1" applyFill="1" applyBorder="1" applyAlignment="1">
      <alignment horizontal="center"/>
      <protection/>
    </xf>
    <xf numFmtId="0" fontId="14" fillId="0" borderId="67" xfId="55" applyFont="1" applyFill="1" applyBorder="1" applyAlignment="1">
      <alignment horizontal="center"/>
      <protection/>
    </xf>
    <xf numFmtId="0" fontId="14" fillId="0" borderId="68" xfId="55" applyFont="1" applyFill="1" applyBorder="1" applyAlignment="1">
      <alignment horizontal="center" vertical="center" wrapText="1"/>
      <protection/>
    </xf>
    <xf numFmtId="0" fontId="14" fillId="0" borderId="69" xfId="55" applyFont="1" applyFill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59" xfId="55" applyFont="1" applyBorder="1" applyAlignment="1">
      <alignment horizontal="center" vertical="center"/>
      <protection/>
    </xf>
    <xf numFmtId="0" fontId="14" fillId="0" borderId="70" xfId="55" applyFont="1" applyFill="1" applyBorder="1" applyAlignment="1">
      <alignment horizontal="center" vertical="center" wrapText="1"/>
      <protection/>
    </xf>
    <xf numFmtId="0" fontId="14" fillId="0" borderId="71" xfId="55" applyFont="1" applyFill="1" applyBorder="1" applyAlignment="1">
      <alignment horizontal="center" vertical="center" wrapText="1"/>
      <protection/>
    </xf>
    <xf numFmtId="0" fontId="14" fillId="0" borderId="61" xfId="55" applyFont="1" applyBorder="1" applyAlignment="1">
      <alignment horizontal="center" vertical="center" wrapText="1"/>
      <protection/>
    </xf>
    <xf numFmtId="0" fontId="14" fillId="0" borderId="62" xfId="55" applyFont="1" applyBorder="1" applyAlignment="1">
      <alignment horizontal="center" vertical="center" wrapText="1"/>
      <protection/>
    </xf>
    <xf numFmtId="0" fontId="14" fillId="0" borderId="72" xfId="55" applyFont="1" applyFill="1" applyBorder="1" applyAlignment="1">
      <alignment horizontal="center" vertical="center" wrapText="1"/>
      <protection/>
    </xf>
    <xf numFmtId="0" fontId="14" fillId="0" borderId="36" xfId="55" applyFont="1" applyFill="1" applyBorder="1" applyAlignment="1">
      <alignment horizontal="center"/>
      <protection/>
    </xf>
    <xf numFmtId="0" fontId="14" fillId="0" borderId="37" xfId="55" applyFont="1" applyFill="1" applyBorder="1" applyAlignment="1">
      <alignment horizontal="center"/>
      <protection/>
    </xf>
    <xf numFmtId="0" fontId="14" fillId="0" borderId="61" xfId="55" applyFont="1" applyFill="1" applyBorder="1" applyAlignment="1">
      <alignment horizontal="center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0" fontId="14" fillId="0" borderId="73" xfId="55" applyFont="1" applyFill="1" applyBorder="1" applyAlignment="1">
      <alignment horizontal="center" vertical="center" wrapText="1"/>
      <protection/>
    </xf>
    <xf numFmtId="0" fontId="14" fillId="0" borderId="74" xfId="55" applyFont="1" applyFill="1" applyBorder="1" applyAlignment="1">
      <alignment horizontal="center" vertical="center" wrapText="1"/>
      <protection/>
    </xf>
    <xf numFmtId="0" fontId="14" fillId="0" borderId="75" xfId="55" applyFont="1" applyFill="1" applyBorder="1" applyAlignment="1">
      <alignment horizontal="center" vertical="center" wrapText="1"/>
      <protection/>
    </xf>
    <xf numFmtId="0" fontId="14" fillId="37" borderId="37" xfId="55" applyFont="1" applyFill="1" applyBorder="1" applyAlignment="1">
      <alignment horizontal="left"/>
      <protection/>
    </xf>
    <xf numFmtId="0" fontId="14" fillId="37" borderId="61" xfId="55" applyFont="1" applyFill="1" applyBorder="1" applyAlignment="1">
      <alignment horizontal="left"/>
      <protection/>
    </xf>
    <xf numFmtId="0" fontId="14" fillId="0" borderId="60" xfId="55" applyFont="1" applyBorder="1" applyAlignment="1">
      <alignment horizontal="center" vertical="center"/>
      <protection/>
    </xf>
    <xf numFmtId="0" fontId="14" fillId="0" borderId="36" xfId="55" applyFont="1" applyFill="1" applyBorder="1" applyAlignment="1">
      <alignment horizontal="center" vertical="center" wrapText="1"/>
      <protection/>
    </xf>
    <xf numFmtId="0" fontId="14" fillId="0" borderId="76" xfId="55" applyFont="1" applyFill="1" applyBorder="1" applyAlignment="1">
      <alignment horizontal="center" vertical="center" wrapText="1"/>
      <protection/>
    </xf>
    <xf numFmtId="0" fontId="14" fillId="0" borderId="77" xfId="55" applyFont="1" applyFill="1" applyBorder="1" applyAlignment="1">
      <alignment horizontal="center" vertical="center" wrapText="1"/>
      <protection/>
    </xf>
    <xf numFmtId="0" fontId="14" fillId="0" borderId="78" xfId="55" applyFont="1" applyFill="1" applyBorder="1" applyAlignment="1">
      <alignment horizontal="center" vertical="center" wrapText="1"/>
      <protection/>
    </xf>
    <xf numFmtId="0" fontId="14" fillId="36" borderId="13" xfId="55" applyFont="1" applyFill="1" applyBorder="1" applyAlignment="1">
      <alignment horizontal="center" vertical="center" wrapText="1"/>
      <protection/>
    </xf>
    <xf numFmtId="0" fontId="14" fillId="36" borderId="59" xfId="55" applyFont="1" applyFill="1" applyBorder="1" applyAlignment="1">
      <alignment horizontal="center" vertical="center" wrapText="1"/>
      <protection/>
    </xf>
    <xf numFmtId="0" fontId="14" fillId="36" borderId="60" xfId="55" applyFont="1" applyFill="1" applyBorder="1" applyAlignment="1">
      <alignment horizontal="center" vertical="center" wrapText="1"/>
      <protection/>
    </xf>
    <xf numFmtId="0" fontId="14" fillId="0" borderId="18" xfId="55" applyFont="1" applyFill="1" applyBorder="1" applyAlignment="1">
      <alignment horizontal="center" vertical="center" wrapText="1"/>
      <protection/>
    </xf>
    <xf numFmtId="0" fontId="14" fillId="0" borderId="19" xfId="55" applyFont="1" applyFill="1" applyBorder="1" applyAlignment="1">
      <alignment horizontal="center" vertical="center" wrapText="1"/>
      <protection/>
    </xf>
    <xf numFmtId="0" fontId="14" fillId="0" borderId="20" xfId="55" applyFont="1" applyFill="1" applyBorder="1" applyAlignment="1">
      <alignment horizontal="center" vertical="center" wrapText="1"/>
      <protection/>
    </xf>
    <xf numFmtId="0" fontId="14" fillId="0" borderId="36" xfId="55" applyFont="1" applyBorder="1" applyAlignment="1">
      <alignment horizontal="center" vertical="center"/>
      <protection/>
    </xf>
    <xf numFmtId="0" fontId="14" fillId="0" borderId="76" xfId="55" applyFont="1" applyBorder="1" applyAlignment="1">
      <alignment horizontal="center" vertical="center"/>
      <protection/>
    </xf>
    <xf numFmtId="0" fontId="14" fillId="0" borderId="77" xfId="55" applyFont="1" applyBorder="1" applyAlignment="1">
      <alignment horizontal="center" vertical="center"/>
      <protection/>
    </xf>
    <xf numFmtId="0" fontId="14" fillId="37" borderId="35" xfId="55" applyFont="1" applyFill="1" applyBorder="1" applyAlignment="1">
      <alignment horizontal="left" wrapText="1"/>
      <protection/>
    </xf>
    <xf numFmtId="0" fontId="14" fillId="37" borderId="54" xfId="55" applyFont="1" applyFill="1" applyBorder="1" applyAlignment="1">
      <alignment horizontal="left" wrapText="1"/>
      <protection/>
    </xf>
    <xf numFmtId="0" fontId="14" fillId="37" borderId="55" xfId="55" applyFont="1" applyFill="1" applyBorder="1" applyAlignment="1">
      <alignment horizontal="left" wrapText="1"/>
      <protection/>
    </xf>
    <xf numFmtId="0" fontId="14" fillId="0" borderId="35" xfId="55" applyFont="1" applyFill="1" applyBorder="1" applyAlignment="1">
      <alignment horizontal="center" vertical="center" wrapText="1"/>
      <protection/>
    </xf>
    <xf numFmtId="0" fontId="14" fillId="0" borderId="55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R06,201301,00000000,20130210,E,ELOLAP,@ELOLAP01,</v>
      </c>
    </row>
    <row r="2" ht="15">
      <c r="A2" s="1" t="str">
        <f>ELOLAP!M8</f>
        <v>R06,201301,00000000,20130210,E,ELOLAP,@ELOLAP02,</v>
      </c>
    </row>
    <row r="3" ht="15">
      <c r="A3" s="1" t="str">
        <f>ELOLAP!M9</f>
        <v>R06,201301,00000000,20130210,E,ELOLAP,@ELOLAP03,</v>
      </c>
    </row>
    <row r="4" ht="15">
      <c r="A4" s="1" t="str">
        <f>ELOLAP!M10</f>
        <v>R06,201301,00000000,20130210,E,ELOLAP,@ELOLAP04,</v>
      </c>
    </row>
    <row r="5" ht="15">
      <c r="A5" s="1" t="str">
        <f>ELOLAP!M11</f>
        <v>R06,201301,00000000,20130210,E,ELOLAP,@ELOLAP05,</v>
      </c>
    </row>
    <row r="6" ht="15">
      <c r="A6" s="1" t="str">
        <f>ELOLAP!M12</f>
        <v>R06,201301,00000000,20130210,E,ELOLAP,@ELOLAP06,</v>
      </c>
    </row>
    <row r="7" ht="15">
      <c r="A7" s="1" t="str">
        <f>ELOLAP!M13</f>
        <v>R06,201301,00000000,20130210,E,ELOLAP,@ELOLAP07,20130210</v>
      </c>
    </row>
    <row r="8" ht="15">
      <c r="A8" s="1" t="str">
        <f>BEFK1_AFK!X16</f>
        <v>R06,201301,00000000,20130210,E,BEFK1AFK,@BEFK1AFK0001,EHITK,R,DE,EUR,20000000,,,,20000000,20000000,40000,10000,5000,-5000,40000</v>
      </c>
    </row>
    <row r="9" ht="15">
      <c r="A9" s="1" t="str">
        <f>BEFK1_AFK!X17</f>
        <v>R06,201301,00000000,20130210,E,BEFK1AFK,@BEFK1AFK0002,EHITK,R,DE,EUR,0,40000000,,,40000000,40000000,0,1000,,,1000</v>
      </c>
    </row>
    <row r="10" ht="15">
      <c r="A10" s="1" t="str">
        <f>BEFK1_AFK!X18</f>
        <v>R06,201301,00000000,20130210,E,BEFK1AFK,@BEFK1AFK0003,EHITK,H,PL,USD,50000000,,10000000,,40000000,38000000,2000,4000,2000,,4000</v>
      </c>
    </row>
    <row r="11" ht="15">
      <c r="A11" s="1" t="str">
        <f>BEFK1_AFK!X19</f>
        <v>R06,201301,00000000,20130210,E,BEFK1AFK,@BEFK1AFK0004,EHITK,R,PL,USD,1200000,1000000,200000,,2000000,2000000,0,120,,,120</v>
      </c>
    </row>
    <row r="12" ht="15">
      <c r="A12" s="1" t="str">
        <f>BEFK1_AFK!X20</f>
        <v>R06,201301,00000000,20130210,E,BEFK1AFK,@BEFK1AFK0005,KERHITK,H,US,EUR,0,30000,,,30000,30000,,,,,</v>
      </c>
    </row>
    <row r="13" ht="15">
      <c r="A13" s="1" t="str">
        <f>BEFK2_AFK!X15</f>
        <v>R06,201301,00000000,20130210,E,BEFK2AFK,@BEFK2AFK0001,BFSZLAK,,DE,EUR,-30000,,0,-30000,-30000,,,,500,,</v>
      </c>
    </row>
    <row r="14" ht="15">
      <c r="A14" s="1" t="str">
        <f>BEFK2_AFK!X16</f>
        <v>R06,201301,00000000,20130210,E,BEFK2AFK,@BEFK2AFK0002,NBFSZLAK,,DE,EUR,22000,-2000,2000,22000,22000,,,,300,,</v>
      </c>
    </row>
    <row r="15" ht="15">
      <c r="A15" s="1" t="str">
        <f>BEFK2_AFK!X17</f>
        <v>R06,201301,00000000,20130210,E,BEFK2AFK,@BEFK2AFK0003,NBFSZLAK,,US,USD,-20000,10000,0,-10000,-10000,,,100,300,,</v>
      </c>
    </row>
    <row r="16" ht="15">
      <c r="A16" s="1" t="str">
        <f>BEFK3_AFK!R17</f>
        <v>R06,201301,00000000,20130210,E,BEFK3AFK,@BEFK3AFK0001,KERHITK,R,DE,EUR,0,500000,,500000,500000</v>
      </c>
    </row>
    <row r="17" ht="15">
      <c r="A17" s="1" t="str">
        <f>BEFK4_AFK!W14</f>
        <v>R06,201301,00000000,20130210,E,BEFK4AFK,@BEFK4AFK0001,VALTK,H,PL,EUR,2000000,10000,0,2010000,2010000,600,250,,-50,800</v>
      </c>
    </row>
    <row r="18" ht="15">
      <c r="A18" s="1" t="str">
        <f>BEFK5_AFK!O12</f>
        <v>R06,201301,00000000,20130210,E,BEFK5AFK,@BEFK5AFK0001,NBFSZLAK,,DE,EUR,HIBA,2000</v>
      </c>
    </row>
    <row r="19" ht="15">
      <c r="A19" s="1" t="str">
        <f>BEFT1_AFK!AC14</f>
        <v>R06,201301,00000000,20130210,E,BEFT1AFK,@BEFT1AFK0001,KHITT,H,DE,1,EUR,CIB,20181111,EUR,800000,,800000,,20000,,780000,230,20,,,250</v>
      </c>
    </row>
    <row r="20" ht="15">
      <c r="A20" s="1" t="str">
        <f>BEFT1_AFK!AC15</f>
        <v>R06,201301,00000000,20130210,E,BEFT1AFK,@BEFT1AFK0002,KHITT,R,PL,1,USD,CIB,20171112,EUR,50000,,0,50000,,,50000,0,120,,,120</v>
      </c>
    </row>
    <row r="21" ht="15">
      <c r="A21" s="1" t="str">
        <f>BEFT1_AFK!AC16</f>
        <v>R06,201301,00000000,20130210,E,BEFT1AFK,@BEFT1AFK0003,PLIZT,H,US,1,HUF,,,,,,4000000,,200000,-100000,3700000,6000,2000,1000,,7000</v>
      </c>
    </row>
    <row r="22" ht="15">
      <c r="A22" s="1" t="str">
        <f>BEFT1_AFK!AC17</f>
        <v>R06,201301,00000000,20130210,E,BEFT1AFK,@BEFT1AFK0004,EHITT,R,DE,2,USD,,,,,,40000,10000,20000,,30000,200,500,200,,500</v>
      </c>
    </row>
    <row r="23" ht="15">
      <c r="A23" s="1" t="str">
        <f>BEFT1_AFK!AC18</f>
        <v>R06,201301,00000000,20130210,E,BEFT1AFK,@BEFT1AFK0005,KERHITT,H,US,,USD,,,,,,0,1000000,,,1000000,,,,,</v>
      </c>
    </row>
    <row r="24" ht="15">
      <c r="A24" s="1" t="str">
        <f>BEFT3_AFK!Q16</f>
        <v>R06,201301,00000000,20130210,E,BEFT3AFK,@BEFT3AFK0001,KERHITT,R,US,EUR,400000,-390000,-10000,0</v>
      </c>
    </row>
    <row r="25" ht="15">
      <c r="A25" s="1" t="str">
        <f>BEFT3_AFK!Q17</f>
        <v>R06,201301,00000000,20130210,E,BEFT3AFK,@BEFT3AFK0002,KERHITT,R,DE,USD,760000,-760000,,0</v>
      </c>
    </row>
    <row r="26" ht="15">
      <c r="A26" s="1" t="str">
        <f>BEFT3_AFK!Q18</f>
        <v>R06,201301,00000000,20130210,E,BEFT3AFK,@BEFT3AFK0003,KERHITT,R,US,HUF,8900000,-8900000,,0</v>
      </c>
    </row>
    <row r="27" ht="15">
      <c r="A27" s="1" t="str">
        <f>BEFT3_AFK!Q19</f>
        <v>R06,201301,00000000,20130210,E,BEFT3AFK,@BEFT3AFK0004,KERHITT,R,PL,HUF,650000,-650000,,0</v>
      </c>
    </row>
    <row r="28" ht="15">
      <c r="A28" s="1" t="str">
        <f>BEFT4_AFK!V14</f>
        <v>R06,201301,00000000,20130210,E,BEFT4AFK,@BEFT4AFK0001,VALTT,H,US,USD,545000,100000,0,645000,500,40,10,,530</v>
      </c>
    </row>
    <row r="29" ht="15">
      <c r="A29" s="1" t="str">
        <f>BEFT5_AFK!U12</f>
        <v>R06,201301,00000000,20130210,E,BEFT5AFK,@BEFT5AFK0001,PLIZT,H,US,1,HUF,,,,,,ADEL,-100000</v>
      </c>
    </row>
    <row r="30" ht="15">
      <c r="A30" s="1" t="str">
        <f>BEFT5_AFK!U13</f>
        <v>R06,201301,00000000,20130210,E,BEFT5AFK,@BEFT5AFK0002,KERHITT,R,US,,EUR,,,,,,HIBA,-10000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9" customWidth="1"/>
    <col min="17" max="17" width="11.421875" style="9" customWidth="1"/>
    <col min="18" max="20" width="9.140625" style="9" customWidth="1"/>
    <col min="21" max="21" width="11.140625" style="9" customWidth="1"/>
    <col min="22" max="22" width="107.140625" style="1" bestFit="1" customWidth="1"/>
    <col min="23" max="16384" width="9.140625" style="1" customWidth="1"/>
  </cols>
  <sheetData>
    <row r="1" spans="1:10" ht="18">
      <c r="A1" s="17"/>
      <c r="B1" s="17"/>
      <c r="C1" s="191" t="s">
        <v>85</v>
      </c>
      <c r="D1" s="191"/>
      <c r="E1" s="191"/>
      <c r="F1" s="191"/>
      <c r="G1" s="191"/>
      <c r="H1" s="17"/>
      <c r="I1" s="17"/>
      <c r="J1" s="17"/>
    </row>
    <row r="2" spans="1:10" ht="18">
      <c r="A2" s="191" t="s">
        <v>86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5"/>
    <row r="4" ht="15"/>
    <row r="5" spans="1:17" ht="12.75" customHeight="1">
      <c r="A5" s="53"/>
      <c r="O5" s="25"/>
      <c r="P5" s="151"/>
      <c r="Q5" s="151"/>
    </row>
    <row r="6" spans="1:17" ht="12.75" customHeight="1">
      <c r="A6" s="100" t="s">
        <v>81</v>
      </c>
      <c r="B6" s="100"/>
      <c r="O6" s="25"/>
      <c r="P6" s="151"/>
      <c r="Q6" s="151"/>
    </row>
    <row r="7" spans="1:17" ht="15.75" thickBot="1">
      <c r="A7" s="16" t="s">
        <v>84</v>
      </c>
      <c r="B7" s="100"/>
      <c r="I7" s="21"/>
      <c r="O7" s="25"/>
      <c r="P7" s="120"/>
      <c r="Q7" s="151"/>
    </row>
    <row r="8" spans="1:17" ht="15.75" thickBot="1">
      <c r="A8" s="169" t="s">
        <v>73</v>
      </c>
      <c r="B8" s="170"/>
      <c r="C8" s="170"/>
      <c r="D8" s="170"/>
      <c r="E8" s="170"/>
      <c r="F8" s="171"/>
      <c r="G8" s="23"/>
      <c r="H8" s="23"/>
      <c r="I8" s="23"/>
      <c r="J8" s="23"/>
      <c r="K8" s="23"/>
      <c r="L8" s="4"/>
      <c r="N8" s="4"/>
      <c r="P8" s="121"/>
      <c r="Q8" s="151"/>
    </row>
    <row r="9" spans="1:17" ht="15">
      <c r="A9" s="197" t="s">
        <v>0</v>
      </c>
      <c r="B9" s="186" t="s">
        <v>46</v>
      </c>
      <c r="C9" s="186" t="s">
        <v>47</v>
      </c>
      <c r="D9" s="181" t="s">
        <v>87</v>
      </c>
      <c r="E9" s="200" t="s">
        <v>89</v>
      </c>
      <c r="F9" s="192" t="s">
        <v>4</v>
      </c>
      <c r="G9" s="193"/>
      <c r="H9" s="193"/>
      <c r="I9" s="194"/>
      <c r="J9" s="188" t="s">
        <v>5</v>
      </c>
      <c r="K9" s="189"/>
      <c r="L9" s="189"/>
      <c r="M9" s="189"/>
      <c r="N9" s="190"/>
      <c r="P9" s="120"/>
      <c r="Q9" s="151"/>
    </row>
    <row r="10" spans="1:17" ht="12.75" customHeight="1">
      <c r="A10" s="198"/>
      <c r="B10" s="187"/>
      <c r="C10" s="187"/>
      <c r="D10" s="177"/>
      <c r="E10" s="168"/>
      <c r="F10" s="182" t="s">
        <v>6</v>
      </c>
      <c r="G10" s="172" t="s">
        <v>7</v>
      </c>
      <c r="H10" s="173"/>
      <c r="I10" s="167" t="s">
        <v>8</v>
      </c>
      <c r="J10" s="182" t="s">
        <v>63</v>
      </c>
      <c r="K10" s="172" t="s">
        <v>7</v>
      </c>
      <c r="L10" s="173"/>
      <c r="M10" s="173"/>
      <c r="N10" s="176" t="s">
        <v>64</v>
      </c>
      <c r="P10" s="120"/>
      <c r="Q10" s="151"/>
    </row>
    <row r="11" spans="1:17" ht="25.5" customHeight="1">
      <c r="A11" s="198"/>
      <c r="B11" s="187"/>
      <c r="C11" s="187"/>
      <c r="D11" s="177"/>
      <c r="E11" s="168"/>
      <c r="F11" s="183"/>
      <c r="G11" s="174" t="s">
        <v>9</v>
      </c>
      <c r="H11" s="174" t="s">
        <v>10</v>
      </c>
      <c r="I11" s="168"/>
      <c r="J11" s="183"/>
      <c r="K11" s="28" t="s">
        <v>9</v>
      </c>
      <c r="L11" s="122"/>
      <c r="M11" s="174" t="s">
        <v>10</v>
      </c>
      <c r="N11" s="177"/>
      <c r="P11" s="151"/>
      <c r="Q11" s="151"/>
    </row>
    <row r="12" spans="1:22" ht="105.75" thickBot="1">
      <c r="A12" s="213"/>
      <c r="B12" s="187"/>
      <c r="C12" s="187"/>
      <c r="D12" s="177"/>
      <c r="E12" s="168"/>
      <c r="F12" s="184"/>
      <c r="G12" s="175"/>
      <c r="H12" s="175"/>
      <c r="I12" s="210"/>
      <c r="J12" s="184"/>
      <c r="K12" s="30" t="s">
        <v>62</v>
      </c>
      <c r="L12" s="30" t="s">
        <v>15</v>
      </c>
      <c r="M12" s="175"/>
      <c r="N12" s="178"/>
      <c r="P12" s="14" t="s">
        <v>97</v>
      </c>
      <c r="Q12" s="14" t="s">
        <v>98</v>
      </c>
      <c r="R12" s="14" t="s">
        <v>99</v>
      </c>
      <c r="S12" s="14" t="s">
        <v>100</v>
      </c>
      <c r="T12" s="14" t="s">
        <v>101</v>
      </c>
      <c r="U12" s="15" t="s">
        <v>102</v>
      </c>
      <c r="V12" s="16" t="s">
        <v>103</v>
      </c>
    </row>
    <row r="13" spans="1:22" ht="15">
      <c r="A13" s="72"/>
      <c r="B13" s="32" t="s">
        <v>16</v>
      </c>
      <c r="C13" s="33" t="s">
        <v>17</v>
      </c>
      <c r="D13" s="33" t="s">
        <v>18</v>
      </c>
      <c r="E13" s="33" t="s">
        <v>19</v>
      </c>
      <c r="F13" s="58" t="s">
        <v>20</v>
      </c>
      <c r="G13" s="83" t="s">
        <v>21</v>
      </c>
      <c r="H13" s="84" t="s">
        <v>22</v>
      </c>
      <c r="I13" s="84" t="s">
        <v>23</v>
      </c>
      <c r="J13" s="34" t="s">
        <v>24</v>
      </c>
      <c r="K13" s="34" t="s">
        <v>25</v>
      </c>
      <c r="L13" s="34" t="s">
        <v>26</v>
      </c>
      <c r="M13" s="34" t="s">
        <v>27</v>
      </c>
      <c r="N13" s="35" t="s">
        <v>28</v>
      </c>
      <c r="P13" s="5"/>
      <c r="Q13" s="5"/>
      <c r="R13" s="5"/>
      <c r="S13" s="5"/>
      <c r="T13" s="5"/>
      <c r="U13" s="5"/>
      <c r="V13" s="5"/>
    </row>
    <row r="14" spans="1:22" s="93" customFormat="1" ht="15">
      <c r="A14" s="36" t="s">
        <v>123</v>
      </c>
      <c r="B14" s="61" t="s">
        <v>148</v>
      </c>
      <c r="C14" s="74" t="s">
        <v>137</v>
      </c>
      <c r="D14" s="74" t="s">
        <v>144</v>
      </c>
      <c r="E14" s="43" t="s">
        <v>138</v>
      </c>
      <c r="F14" s="85">
        <v>545000</v>
      </c>
      <c r="G14" s="86">
        <v>100000</v>
      </c>
      <c r="H14" s="85">
        <v>0</v>
      </c>
      <c r="I14" s="85">
        <v>645000</v>
      </c>
      <c r="J14" s="63">
        <v>500</v>
      </c>
      <c r="K14" s="63">
        <v>40</v>
      </c>
      <c r="L14" s="63">
        <v>10</v>
      </c>
      <c r="M14" s="63"/>
      <c r="N14" s="77">
        <v>530</v>
      </c>
      <c r="O14" s="123">
        <f>F14+G14+H14-I14+J14+K14-L14+M14-N14</f>
        <v>0</v>
      </c>
      <c r="P14" s="12" t="str">
        <f>ELOLAP!$G$7</f>
        <v>R06</v>
      </c>
      <c r="Q14" s="12">
        <f>ELOLAP!$H$7</f>
        <v>201301</v>
      </c>
      <c r="R14" s="150" t="str">
        <f>ELOLAP!$I$7</f>
        <v>00000000</v>
      </c>
      <c r="S14" s="12" t="str">
        <f>ELOLAP!$J$7</f>
        <v>20130210</v>
      </c>
      <c r="T14" s="141" t="s">
        <v>106</v>
      </c>
      <c r="U14" s="141" t="s">
        <v>158</v>
      </c>
      <c r="V14" s="93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R06,201301,00000000,20130210,E,BEFT4AFK,@BEFT4AFK0001,VALTT,H,US,USD,545000,100000,0,645000,500,40,10,,530</v>
      </c>
    </row>
    <row r="15" spans="1:22" ht="15">
      <c r="A15" s="36" t="s">
        <v>124</v>
      </c>
      <c r="B15" s="87"/>
      <c r="C15" s="88"/>
      <c r="D15" s="89"/>
      <c r="E15" s="39"/>
      <c r="F15" s="39"/>
      <c r="G15" s="90"/>
      <c r="H15" s="39"/>
      <c r="I15" s="39"/>
      <c r="J15" s="39"/>
      <c r="K15" s="39"/>
      <c r="L15" s="39"/>
      <c r="M15" s="39"/>
      <c r="N15" s="47"/>
      <c r="P15" s="5"/>
      <c r="Q15" s="5"/>
      <c r="R15" s="5"/>
      <c r="S15" s="5"/>
      <c r="T15" s="5"/>
      <c r="U15" s="5"/>
      <c r="V15" s="4"/>
    </row>
    <row r="16" spans="1:22" ht="15">
      <c r="A16" s="124" t="s">
        <v>35</v>
      </c>
      <c r="B16" s="87"/>
      <c r="C16" s="88"/>
      <c r="D16" s="89"/>
      <c r="E16" s="39"/>
      <c r="F16" s="39"/>
      <c r="G16" s="90"/>
      <c r="H16" s="39"/>
      <c r="I16" s="39"/>
      <c r="J16" s="125"/>
      <c r="K16" s="125"/>
      <c r="L16" s="125"/>
      <c r="M16" s="125"/>
      <c r="N16" s="126"/>
      <c r="P16" s="5"/>
      <c r="Q16" s="5"/>
      <c r="R16" s="5"/>
      <c r="S16" s="5"/>
      <c r="T16" s="5"/>
      <c r="U16" s="5"/>
      <c r="V16" s="4"/>
    </row>
    <row r="17" spans="1:14" ht="15.75" thickBot="1">
      <c r="A17" s="119" t="s">
        <v>36</v>
      </c>
      <c r="B17" s="49"/>
      <c r="C17" s="50"/>
      <c r="D17" s="91"/>
      <c r="E17" s="51"/>
      <c r="F17" s="51"/>
      <c r="G17" s="71"/>
      <c r="H17" s="51"/>
      <c r="I17" s="51"/>
      <c r="J17" s="51"/>
      <c r="K17" s="51"/>
      <c r="L17" s="51"/>
      <c r="M17" s="51"/>
      <c r="N17" s="52"/>
    </row>
    <row r="18" ht="15">
      <c r="A18" s="53"/>
    </row>
    <row r="20" ht="15"/>
    <row r="21" ht="15"/>
    <row r="22" ht="15"/>
    <row r="23" ht="15"/>
  </sheetData>
  <sheetProtection/>
  <mergeCells count="19">
    <mergeCell ref="M11:M12"/>
    <mergeCell ref="E9:E12"/>
    <mergeCell ref="F9:I9"/>
    <mergeCell ref="J9:N9"/>
    <mergeCell ref="F10:F12"/>
    <mergeCell ref="G10:H10"/>
    <mergeCell ref="I10:I12"/>
    <mergeCell ref="J10:J12"/>
    <mergeCell ref="K10:M10"/>
    <mergeCell ref="A8:F8"/>
    <mergeCell ref="C1:G1"/>
    <mergeCell ref="A2:J2"/>
    <mergeCell ref="N10:N12"/>
    <mergeCell ref="G11:G12"/>
    <mergeCell ref="A9:A12"/>
    <mergeCell ref="B9:B12"/>
    <mergeCell ref="C9:C12"/>
    <mergeCell ref="D9:D12"/>
    <mergeCell ref="H11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8.7109375" style="9" customWidth="1"/>
    <col min="4" max="4" width="9.28125" style="9" customWidth="1"/>
    <col min="5" max="6" width="9.140625" style="9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6" width="9.140625" style="9" customWidth="1"/>
    <col min="17" max="17" width="17.7109375" style="9" customWidth="1"/>
    <col min="18" max="19" width="9.140625" style="9" customWidth="1"/>
    <col min="20" max="20" width="10.8515625" style="9" customWidth="1"/>
    <col min="21" max="21" width="88.28125" style="1" bestFit="1" customWidth="1"/>
    <col min="22" max="16384" width="9.140625" style="1" customWidth="1"/>
  </cols>
  <sheetData>
    <row r="1" ht="15"/>
    <row r="2" spans="1:10" ht="18">
      <c r="A2" s="17"/>
      <c r="B2" s="191" t="s">
        <v>85</v>
      </c>
      <c r="C2" s="191"/>
      <c r="D2" s="191"/>
      <c r="E2" s="191"/>
      <c r="F2" s="191"/>
      <c r="G2" s="191"/>
      <c r="H2" s="17"/>
      <c r="I2" s="17"/>
      <c r="J2" s="17"/>
    </row>
    <row r="3" spans="1:10" ht="18">
      <c r="A3" s="127" t="s">
        <v>86</v>
      </c>
      <c r="B3" s="127"/>
      <c r="C3" s="18"/>
      <c r="D3" s="18"/>
      <c r="E3" s="18"/>
      <c r="F3" s="18"/>
      <c r="G3" s="127"/>
      <c r="H3" s="127"/>
      <c r="I3" s="127"/>
      <c r="J3" s="127"/>
    </row>
    <row r="4" ht="15"/>
    <row r="5" ht="15"/>
    <row r="6" ht="15">
      <c r="A6" s="19" t="s">
        <v>82</v>
      </c>
    </row>
    <row r="7" ht="15.75" thickBot="1">
      <c r="A7" s="16" t="s">
        <v>84</v>
      </c>
    </row>
    <row r="8" spans="1:6" ht="15.75" thickBot="1">
      <c r="A8" s="227" t="s">
        <v>90</v>
      </c>
      <c r="B8" s="228"/>
      <c r="C8" s="228"/>
      <c r="D8" s="228"/>
      <c r="E8" s="228"/>
      <c r="F8" s="229"/>
    </row>
    <row r="9" spans="1:13" ht="25.5" customHeight="1" thickBot="1">
      <c r="A9" s="186" t="s">
        <v>0</v>
      </c>
      <c r="B9" s="186" t="s">
        <v>46</v>
      </c>
      <c r="C9" s="186" t="s">
        <v>48</v>
      </c>
      <c r="D9" s="230" t="s">
        <v>88</v>
      </c>
      <c r="E9" s="231"/>
      <c r="F9" s="181" t="s">
        <v>89</v>
      </c>
      <c r="G9" s="186" t="s">
        <v>1</v>
      </c>
      <c r="H9" s="181" t="s">
        <v>2</v>
      </c>
      <c r="I9" s="218" t="s">
        <v>60</v>
      </c>
      <c r="J9" s="181" t="s">
        <v>3</v>
      </c>
      <c r="K9" s="181" t="s">
        <v>83</v>
      </c>
      <c r="L9" s="186" t="s">
        <v>59</v>
      </c>
      <c r="M9" s="186" t="s">
        <v>52</v>
      </c>
    </row>
    <row r="10" spans="1:21" ht="35.25" customHeight="1" thickBot="1">
      <c r="A10" s="187"/>
      <c r="B10" s="187"/>
      <c r="C10" s="187"/>
      <c r="D10" s="27" t="s">
        <v>11</v>
      </c>
      <c r="E10" s="101" t="s">
        <v>61</v>
      </c>
      <c r="F10" s="177"/>
      <c r="G10" s="187"/>
      <c r="H10" s="177"/>
      <c r="I10" s="219"/>
      <c r="J10" s="177"/>
      <c r="K10" s="177"/>
      <c r="L10" s="187"/>
      <c r="M10" s="187"/>
      <c r="O10" s="14" t="s">
        <v>97</v>
      </c>
      <c r="P10" s="14" t="s">
        <v>98</v>
      </c>
      <c r="Q10" s="14" t="s">
        <v>99</v>
      </c>
      <c r="R10" s="14" t="s">
        <v>100</v>
      </c>
      <c r="S10" s="14" t="s">
        <v>101</v>
      </c>
      <c r="T10" s="15" t="s">
        <v>102</v>
      </c>
      <c r="U10" s="16" t="s">
        <v>103</v>
      </c>
    </row>
    <row r="11" spans="1:21" ht="15">
      <c r="A11" s="32"/>
      <c r="B11" s="34" t="s">
        <v>16</v>
      </c>
      <c r="C11" s="34" t="s">
        <v>17</v>
      </c>
      <c r="D11" s="33" t="s">
        <v>18</v>
      </c>
      <c r="E11" s="33" t="s">
        <v>19</v>
      </c>
      <c r="F11" s="33" t="s">
        <v>20</v>
      </c>
      <c r="G11" s="34" t="s">
        <v>21</v>
      </c>
      <c r="H11" s="33" t="s">
        <v>22</v>
      </c>
      <c r="I11" s="128" t="s">
        <v>23</v>
      </c>
      <c r="J11" s="33" t="s">
        <v>24</v>
      </c>
      <c r="K11" s="33" t="s">
        <v>25</v>
      </c>
      <c r="L11" s="59" t="s">
        <v>26</v>
      </c>
      <c r="M11" s="60" t="s">
        <v>27</v>
      </c>
      <c r="O11" s="5"/>
      <c r="P11" s="5"/>
      <c r="Q11" s="5"/>
      <c r="R11" s="5"/>
      <c r="S11" s="5"/>
      <c r="T11" s="5"/>
      <c r="U11" s="5"/>
    </row>
    <row r="12" spans="1:21" ht="15">
      <c r="A12" s="36" t="s">
        <v>123</v>
      </c>
      <c r="B12" s="37" t="s">
        <v>156</v>
      </c>
      <c r="C12" s="38" t="s">
        <v>137</v>
      </c>
      <c r="D12" s="107" t="s">
        <v>144</v>
      </c>
      <c r="E12" s="38">
        <v>1</v>
      </c>
      <c r="F12" s="38" t="s">
        <v>141</v>
      </c>
      <c r="G12" s="38"/>
      <c r="H12" s="129"/>
      <c r="I12" s="103"/>
      <c r="J12" s="38"/>
      <c r="K12" s="104"/>
      <c r="L12" s="38" t="s">
        <v>149</v>
      </c>
      <c r="M12" s="98">
        <v>-100000</v>
      </c>
      <c r="O12" s="12" t="str">
        <f>ELOLAP!$G$7</f>
        <v>R06</v>
      </c>
      <c r="P12" s="12">
        <f>ELOLAP!$H$7</f>
        <v>201301</v>
      </c>
      <c r="Q12" s="150" t="str">
        <f>ELOLAP!$I$7</f>
        <v>00000000</v>
      </c>
      <c r="R12" s="12" t="str">
        <f>ELOLAP!$J$7</f>
        <v>20130210</v>
      </c>
      <c r="S12" s="5" t="s">
        <v>106</v>
      </c>
      <c r="T12" s="5" t="s">
        <v>157</v>
      </c>
      <c r="U12" s="4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R06,201301,00000000,20130210,E,BEFT5AFK,@BEFT5AFK0001,PLIZT,H,US,1,HUF,,,,,,ADEL,-100000</v>
      </c>
    </row>
    <row r="13" spans="1:21" ht="15">
      <c r="A13" s="36" t="s">
        <v>124</v>
      </c>
      <c r="B13" s="43" t="s">
        <v>147</v>
      </c>
      <c r="C13" s="74" t="s">
        <v>134</v>
      </c>
      <c r="D13" s="74" t="s">
        <v>144</v>
      </c>
      <c r="F13" s="43" t="s">
        <v>136</v>
      </c>
      <c r="G13" s="130"/>
      <c r="H13" s="131"/>
      <c r="I13" s="132"/>
      <c r="J13" s="131"/>
      <c r="K13" s="131"/>
      <c r="L13" s="38" t="s">
        <v>146</v>
      </c>
      <c r="M13" s="98">
        <v>-10000</v>
      </c>
      <c r="O13" s="12" t="str">
        <f>ELOLAP!$G$7</f>
        <v>R06</v>
      </c>
      <c r="P13" s="12">
        <f>ELOLAP!$H$7</f>
        <v>201301</v>
      </c>
      <c r="Q13" s="150" t="str">
        <f>ELOLAP!$I$7</f>
        <v>00000000</v>
      </c>
      <c r="R13" s="12" t="str">
        <f>ELOLAP!$J$7</f>
        <v>20130210</v>
      </c>
      <c r="S13" s="5" t="s">
        <v>106</v>
      </c>
      <c r="T13" s="5" t="s">
        <v>157</v>
      </c>
      <c r="U13" s="4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R06,201301,00000000,20130210,E,BEFT5AFK,@BEFT5AFK0002,KERHITT,R,US,,EUR,,,,,,HIBA,-10000</v>
      </c>
    </row>
    <row r="14" spans="1:21" ht="15">
      <c r="A14" s="36" t="s">
        <v>125</v>
      </c>
      <c r="B14" s="61"/>
      <c r="C14" s="74"/>
      <c r="D14" s="74"/>
      <c r="E14" s="38"/>
      <c r="F14" s="74"/>
      <c r="G14" s="103"/>
      <c r="H14" s="103"/>
      <c r="I14" s="103"/>
      <c r="J14" s="103"/>
      <c r="K14" s="103"/>
      <c r="L14" s="38"/>
      <c r="M14" s="98"/>
      <c r="O14" s="5"/>
      <c r="P14" s="5"/>
      <c r="Q14" s="5"/>
      <c r="R14" s="5"/>
      <c r="S14" s="5"/>
      <c r="T14" s="5"/>
      <c r="U14" s="4"/>
    </row>
    <row r="15" spans="1:21" ht="15.75" thickBot="1">
      <c r="A15" s="133" t="s">
        <v>36</v>
      </c>
      <c r="B15" s="134"/>
      <c r="C15" s="135"/>
      <c r="D15" s="135"/>
      <c r="E15" s="135"/>
      <c r="F15" s="135"/>
      <c r="G15" s="134"/>
      <c r="H15" s="134"/>
      <c r="I15" s="134"/>
      <c r="J15" s="134"/>
      <c r="K15" s="134"/>
      <c r="L15" s="135"/>
      <c r="M15" s="136"/>
      <c r="O15" s="5"/>
      <c r="P15" s="5"/>
      <c r="Q15" s="5"/>
      <c r="R15" s="5"/>
      <c r="S15" s="5"/>
      <c r="T15" s="5"/>
      <c r="U15" s="4"/>
    </row>
    <row r="16" spans="15:21" ht="15">
      <c r="O16" s="5"/>
      <c r="P16" s="5"/>
      <c r="Q16" s="5"/>
      <c r="R16" s="5"/>
      <c r="S16" s="5"/>
      <c r="T16" s="5"/>
      <c r="U16" s="4"/>
    </row>
    <row r="17" spans="15:21" ht="15">
      <c r="O17" s="5"/>
      <c r="P17" s="5"/>
      <c r="Q17" s="5"/>
      <c r="R17" s="5"/>
      <c r="S17" s="5"/>
      <c r="T17" s="5"/>
      <c r="U17" s="4"/>
    </row>
    <row r="18" ht="15"/>
    <row r="19" ht="15"/>
    <row r="20" ht="15"/>
    <row r="21" ht="15"/>
    <row r="22" ht="15"/>
  </sheetData>
  <sheetProtection/>
  <mergeCells count="14">
    <mergeCell ref="B2:G2"/>
    <mergeCell ref="B9:B10"/>
    <mergeCell ref="C9:C10"/>
    <mergeCell ref="D9:E9"/>
    <mergeCell ref="F9:F10"/>
    <mergeCell ref="G9:G10"/>
    <mergeCell ref="J9:J10"/>
    <mergeCell ref="A8:F8"/>
    <mergeCell ref="K9:K10"/>
    <mergeCell ref="A9:A10"/>
    <mergeCell ref="L9:L10"/>
    <mergeCell ref="M9:M10"/>
    <mergeCell ref="H9:H10"/>
    <mergeCell ref="I9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7.57421875" style="1" customWidth="1"/>
    <col min="2" max="2" width="18.8515625" style="9" customWidth="1"/>
    <col min="3" max="3" width="28.7109375" style="9" customWidth="1"/>
    <col min="4" max="4" width="16.00390625" style="9" customWidth="1"/>
    <col min="5" max="5" width="7.28125" style="1" customWidth="1"/>
    <col min="6" max="6" width="6.00390625" style="1" customWidth="1"/>
    <col min="7" max="7" width="9.140625" style="9" customWidth="1"/>
    <col min="8" max="8" width="11.140625" style="9" customWidth="1"/>
    <col min="9" max="9" width="15.140625" style="9" customWidth="1"/>
    <col min="10" max="12" width="9.140625" style="9" customWidth="1"/>
    <col min="13" max="13" width="58.00390625" style="1" bestFit="1" customWidth="1"/>
    <col min="14" max="16384" width="9.140625" style="1" customWidth="1"/>
  </cols>
  <sheetData>
    <row r="1" spans="1:4" ht="21.75" thickTop="1">
      <c r="A1" s="158" t="s">
        <v>91</v>
      </c>
      <c r="B1" s="159"/>
      <c r="C1" s="159"/>
      <c r="D1" s="160"/>
    </row>
    <row r="2" spans="1:4" ht="18.75" thickBot="1">
      <c r="A2" s="161" t="s">
        <v>92</v>
      </c>
      <c r="B2" s="162"/>
      <c r="C2" s="162"/>
      <c r="D2" s="163"/>
    </row>
    <row r="3" spans="1:4" ht="16.5" thickBot="1" thickTop="1">
      <c r="A3" s="2"/>
      <c r="B3" s="137"/>
      <c r="C3" s="137"/>
      <c r="D3" s="137"/>
    </row>
    <row r="4" spans="1:4" ht="16.5" thickBot="1" thickTop="1">
      <c r="A4" s="164" t="s">
        <v>0</v>
      </c>
      <c r="B4" s="164" t="s">
        <v>93</v>
      </c>
      <c r="C4" s="164" t="s">
        <v>94</v>
      </c>
      <c r="D4" s="3" t="s">
        <v>95</v>
      </c>
    </row>
    <row r="5" spans="1:14" ht="36" customHeight="1" thickBot="1" thickTop="1">
      <c r="A5" s="165"/>
      <c r="B5" s="165"/>
      <c r="C5" s="165"/>
      <c r="D5" s="3" t="s">
        <v>96</v>
      </c>
      <c r="G5" s="14" t="s">
        <v>97</v>
      </c>
      <c r="H5" s="14" t="s">
        <v>98</v>
      </c>
      <c r="I5" s="14" t="s">
        <v>99</v>
      </c>
      <c r="J5" s="14" t="s">
        <v>100</v>
      </c>
      <c r="K5" s="14" t="s">
        <v>101</v>
      </c>
      <c r="L5" s="15" t="s">
        <v>102</v>
      </c>
      <c r="M5" s="15" t="s">
        <v>103</v>
      </c>
      <c r="N5" s="4"/>
    </row>
    <row r="6" spans="1:14" ht="16.5" thickBot="1" thickTop="1">
      <c r="A6" s="166"/>
      <c r="B6" s="166"/>
      <c r="C6" s="166"/>
      <c r="D6" s="3" t="s">
        <v>16</v>
      </c>
      <c r="G6" s="5"/>
      <c r="H6" s="5"/>
      <c r="I6" s="5"/>
      <c r="J6" s="5"/>
      <c r="K6" s="5"/>
      <c r="L6" s="5"/>
      <c r="M6" s="5"/>
      <c r="N6" s="4"/>
    </row>
    <row r="7" spans="1:14" ht="30.75" thickTop="1">
      <c r="A7" s="6" t="s">
        <v>96</v>
      </c>
      <c r="B7" s="146" t="s">
        <v>104</v>
      </c>
      <c r="C7" s="138" t="s">
        <v>105</v>
      </c>
      <c r="D7" s="138"/>
      <c r="G7" s="5" t="s">
        <v>167</v>
      </c>
      <c r="H7" s="10">
        <v>201301</v>
      </c>
      <c r="I7" s="11" t="s">
        <v>159</v>
      </c>
      <c r="J7" s="12" t="str">
        <f>D13</f>
        <v>20130210</v>
      </c>
      <c r="K7" s="5" t="s">
        <v>106</v>
      </c>
      <c r="L7" s="5" t="s">
        <v>91</v>
      </c>
      <c r="M7" s="4" t="str">
        <f>G7&amp;","&amp;H7&amp;","&amp;I7&amp;","&amp;J7&amp;","&amp;K7&amp;","&amp;L7&amp;","&amp;"@"&amp;L7&amp;"0"&amp;A7&amp;","&amp;D7</f>
        <v>R06,201301,00000000,20130210,E,ELOLAP,@ELOLAP01,</v>
      </c>
      <c r="N7" s="4"/>
    </row>
    <row r="8" spans="1:14" ht="15">
      <c r="A8" s="6" t="s">
        <v>107</v>
      </c>
      <c r="B8" s="146" t="s">
        <v>108</v>
      </c>
      <c r="C8" s="138" t="s">
        <v>109</v>
      </c>
      <c r="D8" s="138"/>
      <c r="G8" s="5" t="s">
        <v>167</v>
      </c>
      <c r="H8" s="5">
        <f aca="true" t="shared" si="0" ref="H8:J13">H7</f>
        <v>201301</v>
      </c>
      <c r="I8" s="13" t="str">
        <f t="shared" si="0"/>
        <v>00000000</v>
      </c>
      <c r="J8" s="12" t="str">
        <f t="shared" si="0"/>
        <v>20130210</v>
      </c>
      <c r="K8" s="5" t="s">
        <v>106</v>
      </c>
      <c r="L8" s="5" t="s">
        <v>91</v>
      </c>
      <c r="M8" s="4" t="str">
        <f aca="true" t="shared" si="1" ref="M8:M13">G8&amp;","&amp;H8&amp;","&amp;I8&amp;","&amp;J8&amp;","&amp;K8&amp;","&amp;L8&amp;","&amp;"@"&amp;L8&amp;"0"&amp;A8&amp;","&amp;D8</f>
        <v>R06,201301,00000000,20130210,E,ELOLAP,@ELOLAP02,</v>
      </c>
      <c r="N8" s="4"/>
    </row>
    <row r="9" spans="1:14" ht="15">
      <c r="A9" s="6" t="s">
        <v>110</v>
      </c>
      <c r="B9" s="146" t="s">
        <v>111</v>
      </c>
      <c r="C9" s="138" t="s">
        <v>112</v>
      </c>
      <c r="D9" s="139"/>
      <c r="G9" s="5" t="s">
        <v>167</v>
      </c>
      <c r="H9" s="5">
        <f t="shared" si="0"/>
        <v>201301</v>
      </c>
      <c r="I9" s="13" t="str">
        <f t="shared" si="0"/>
        <v>00000000</v>
      </c>
      <c r="J9" s="12" t="str">
        <f t="shared" si="0"/>
        <v>20130210</v>
      </c>
      <c r="K9" s="5" t="s">
        <v>106</v>
      </c>
      <c r="L9" s="5" t="s">
        <v>91</v>
      </c>
      <c r="M9" s="4" t="str">
        <f t="shared" si="1"/>
        <v>R06,201301,00000000,20130210,E,ELOLAP,@ELOLAP03,</v>
      </c>
      <c r="N9" s="4"/>
    </row>
    <row r="10" spans="1:14" ht="135">
      <c r="A10" s="6" t="s">
        <v>113</v>
      </c>
      <c r="B10" s="146" t="s">
        <v>114</v>
      </c>
      <c r="C10" s="138" t="s">
        <v>169</v>
      </c>
      <c r="D10" s="138"/>
      <c r="G10" s="5" t="s">
        <v>167</v>
      </c>
      <c r="H10" s="5">
        <f t="shared" si="0"/>
        <v>201301</v>
      </c>
      <c r="I10" s="13" t="str">
        <f t="shared" si="0"/>
        <v>00000000</v>
      </c>
      <c r="J10" s="12" t="str">
        <f t="shared" si="0"/>
        <v>20130210</v>
      </c>
      <c r="K10" s="5" t="s">
        <v>106</v>
      </c>
      <c r="L10" s="5" t="s">
        <v>91</v>
      </c>
      <c r="M10" s="4" t="str">
        <f t="shared" si="1"/>
        <v>R06,201301,00000000,20130210,E,ELOLAP,@ELOLAP04,</v>
      </c>
      <c r="N10" s="4"/>
    </row>
    <row r="11" spans="1:14" ht="15">
      <c r="A11" s="6" t="s">
        <v>115</v>
      </c>
      <c r="B11" s="146" t="s">
        <v>116</v>
      </c>
      <c r="C11" s="138" t="s">
        <v>109</v>
      </c>
      <c r="D11" s="138"/>
      <c r="G11" s="5" t="s">
        <v>167</v>
      </c>
      <c r="H11" s="5">
        <f t="shared" si="0"/>
        <v>201301</v>
      </c>
      <c r="I11" s="13" t="str">
        <f t="shared" si="0"/>
        <v>00000000</v>
      </c>
      <c r="J11" s="12" t="str">
        <f t="shared" si="0"/>
        <v>20130210</v>
      </c>
      <c r="K11" s="5" t="s">
        <v>106</v>
      </c>
      <c r="L11" s="5" t="s">
        <v>91</v>
      </c>
      <c r="M11" s="4" t="str">
        <f t="shared" si="1"/>
        <v>R06,201301,00000000,20130210,E,ELOLAP,@ELOLAP05,</v>
      </c>
      <c r="N11" s="4"/>
    </row>
    <row r="12" spans="1:14" ht="15">
      <c r="A12" s="6" t="s">
        <v>117</v>
      </c>
      <c r="B12" s="146" t="s">
        <v>118</v>
      </c>
      <c r="C12" s="138" t="s">
        <v>112</v>
      </c>
      <c r="D12" s="139"/>
      <c r="G12" s="5" t="s">
        <v>167</v>
      </c>
      <c r="H12" s="5">
        <f t="shared" si="0"/>
        <v>201301</v>
      </c>
      <c r="I12" s="13" t="str">
        <f t="shared" si="0"/>
        <v>00000000</v>
      </c>
      <c r="J12" s="12" t="str">
        <f t="shared" si="0"/>
        <v>20130210</v>
      </c>
      <c r="K12" s="5" t="s">
        <v>106</v>
      </c>
      <c r="L12" s="5" t="s">
        <v>91</v>
      </c>
      <c r="M12" s="4" t="str">
        <f t="shared" si="1"/>
        <v>R06,201301,00000000,20130210,E,ELOLAP,@ELOLAP06,</v>
      </c>
      <c r="N12" s="4"/>
    </row>
    <row r="13" spans="1:13" ht="30.75" thickBot="1">
      <c r="A13" s="7" t="s">
        <v>119</v>
      </c>
      <c r="B13" s="147" t="s">
        <v>120</v>
      </c>
      <c r="C13" s="148" t="s">
        <v>172</v>
      </c>
      <c r="D13" s="140" t="s">
        <v>171</v>
      </c>
      <c r="G13" s="5" t="s">
        <v>167</v>
      </c>
      <c r="H13" s="5">
        <f t="shared" si="0"/>
        <v>201301</v>
      </c>
      <c r="I13" s="13" t="str">
        <f t="shared" si="0"/>
        <v>00000000</v>
      </c>
      <c r="J13" s="12" t="str">
        <f t="shared" si="0"/>
        <v>20130210</v>
      </c>
      <c r="K13" s="5" t="s">
        <v>106</v>
      </c>
      <c r="L13" s="5" t="s">
        <v>91</v>
      </c>
      <c r="M13" s="4" t="str">
        <f t="shared" si="1"/>
        <v>R06,201301,00000000,20130210,E,ELOLAP,@ELOLAP07,20130210</v>
      </c>
    </row>
    <row r="14" ht="15.75" thickTop="1"/>
    <row r="17" spans="3:5" ht="15">
      <c r="C17" s="149" t="s">
        <v>164</v>
      </c>
      <c r="D17" t="str">
        <f>+G7&amp;MID(H7,4,5)&amp;I7</f>
        <v>R0630100000000</v>
      </c>
      <c r="E17" s="8" t="s">
        <v>165</v>
      </c>
    </row>
    <row r="18" ht="15">
      <c r="E18" s="8" t="s">
        <v>168</v>
      </c>
    </row>
    <row r="19" ht="15">
      <c r="E19" s="8" t="s">
        <v>170</v>
      </c>
    </row>
    <row r="20" ht="15">
      <c r="E20" s="8" t="s">
        <v>166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4">
      <selection activeCell="M28" sqref="M28"/>
    </sheetView>
  </sheetViews>
  <sheetFormatPr defaultColWidth="12.7109375" defaultRowHeight="12.75"/>
  <cols>
    <col min="1" max="2" width="12.7109375" style="1" customWidth="1"/>
    <col min="3" max="3" width="8.140625" style="9" customWidth="1"/>
    <col min="4" max="4" width="9.00390625" style="9" customWidth="1"/>
    <col min="5" max="5" width="12.7109375" style="9" customWidth="1"/>
    <col min="6" max="17" width="12.7109375" style="1" customWidth="1"/>
    <col min="18" max="19" width="8.421875" style="9" customWidth="1"/>
    <col min="20" max="20" width="10.57421875" style="9" customWidth="1"/>
    <col min="21" max="22" width="8.421875" style="9" customWidth="1"/>
    <col min="23" max="23" width="10.57421875" style="9" customWidth="1"/>
    <col min="24" max="24" width="127.421875" style="1" bestFit="1" customWidth="1"/>
    <col min="25" max="16384" width="12.7109375" style="1" customWidth="1"/>
  </cols>
  <sheetData>
    <row r="1" ht="15"/>
    <row r="2" spans="1:10" ht="18">
      <c r="A2" s="17"/>
      <c r="B2" s="17"/>
      <c r="C2" s="191" t="s">
        <v>85</v>
      </c>
      <c r="D2" s="191"/>
      <c r="E2" s="191"/>
      <c r="F2" s="191"/>
      <c r="G2" s="191"/>
      <c r="H2" s="17"/>
      <c r="I2" s="17"/>
      <c r="J2" s="17"/>
    </row>
    <row r="3" spans="1:10" ht="18">
      <c r="A3" s="191" t="s">
        <v>86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8">
      <c r="A4" s="18"/>
      <c r="B4" s="18"/>
      <c r="C4" s="18"/>
      <c r="D4" s="18"/>
      <c r="E4" s="18"/>
      <c r="F4" s="18"/>
      <c r="G4" s="18"/>
      <c r="H4" s="18"/>
      <c r="I4" s="18"/>
      <c r="J4" s="18"/>
    </row>
    <row r="5" ht="15"/>
    <row r="6" ht="15"/>
    <row r="7" ht="15"/>
    <row r="8" ht="15">
      <c r="A8" s="19" t="s">
        <v>74</v>
      </c>
    </row>
    <row r="9" spans="1:16" ht="15.75" thickBot="1">
      <c r="A9" s="20" t="s">
        <v>84</v>
      </c>
      <c r="J9" s="21"/>
      <c r="P9" s="21"/>
    </row>
    <row r="10" spans="1:18" ht="13.5" customHeight="1" thickBot="1">
      <c r="A10" s="169" t="s">
        <v>41</v>
      </c>
      <c r="B10" s="170"/>
      <c r="C10" s="170"/>
      <c r="D10" s="171"/>
      <c r="E10" s="142"/>
      <c r="F10" s="23"/>
      <c r="G10" s="23"/>
      <c r="H10" s="23"/>
      <c r="I10" s="23"/>
      <c r="J10" s="24"/>
      <c r="K10" s="23"/>
      <c r="L10" s="25"/>
      <c r="M10" s="25"/>
      <c r="N10" s="25"/>
      <c r="P10" s="21"/>
      <c r="R10" s="118"/>
    </row>
    <row r="11" spans="1:19" ht="15">
      <c r="A11" s="197" t="s">
        <v>0</v>
      </c>
      <c r="B11" s="186" t="s">
        <v>46</v>
      </c>
      <c r="C11" s="186" t="s">
        <v>49</v>
      </c>
      <c r="D11" s="181" t="s">
        <v>87</v>
      </c>
      <c r="E11" s="179" t="s">
        <v>89</v>
      </c>
      <c r="F11" s="192" t="s">
        <v>42</v>
      </c>
      <c r="G11" s="193"/>
      <c r="H11" s="193"/>
      <c r="I11" s="193"/>
      <c r="J11" s="193"/>
      <c r="K11" s="194"/>
      <c r="L11" s="188" t="s">
        <v>5</v>
      </c>
      <c r="M11" s="189"/>
      <c r="N11" s="189"/>
      <c r="O11" s="189"/>
      <c r="P11" s="190"/>
      <c r="R11" s="120"/>
      <c r="S11" s="118"/>
    </row>
    <row r="12" spans="1:19" ht="12.75" customHeight="1">
      <c r="A12" s="198"/>
      <c r="B12" s="187"/>
      <c r="C12" s="187"/>
      <c r="D12" s="177"/>
      <c r="E12" s="180"/>
      <c r="F12" s="182" t="s">
        <v>55</v>
      </c>
      <c r="G12" s="172" t="s">
        <v>7</v>
      </c>
      <c r="H12" s="173"/>
      <c r="I12" s="199"/>
      <c r="J12" s="167" t="s">
        <v>56</v>
      </c>
      <c r="K12" s="167" t="s">
        <v>57</v>
      </c>
      <c r="L12" s="182" t="s">
        <v>67</v>
      </c>
      <c r="M12" s="172" t="s">
        <v>7</v>
      </c>
      <c r="N12" s="173"/>
      <c r="O12" s="173"/>
      <c r="P12" s="176" t="s">
        <v>65</v>
      </c>
      <c r="R12" s="118"/>
      <c r="S12" s="118"/>
    </row>
    <row r="13" spans="1:19" ht="12.75" customHeight="1">
      <c r="A13" s="198"/>
      <c r="B13" s="187"/>
      <c r="C13" s="187"/>
      <c r="D13" s="177"/>
      <c r="E13" s="180"/>
      <c r="F13" s="183"/>
      <c r="G13" s="185" t="s">
        <v>9</v>
      </c>
      <c r="H13" s="185"/>
      <c r="I13" s="195" t="s">
        <v>10</v>
      </c>
      <c r="J13" s="168"/>
      <c r="K13" s="168"/>
      <c r="L13" s="183"/>
      <c r="M13" s="172" t="s">
        <v>9</v>
      </c>
      <c r="N13" s="173"/>
      <c r="O13" s="174" t="s">
        <v>10</v>
      </c>
      <c r="P13" s="177"/>
      <c r="R13" s="118"/>
      <c r="S13" s="118"/>
    </row>
    <row r="14" spans="1:24" ht="75.75" thickBot="1">
      <c r="A14" s="198"/>
      <c r="B14" s="187"/>
      <c r="C14" s="187"/>
      <c r="D14" s="177"/>
      <c r="E14" s="180"/>
      <c r="F14" s="183"/>
      <c r="G14" s="29" t="s">
        <v>43</v>
      </c>
      <c r="H14" s="29" t="s">
        <v>44</v>
      </c>
      <c r="I14" s="196"/>
      <c r="J14" s="168"/>
      <c r="K14" s="168"/>
      <c r="L14" s="184"/>
      <c r="M14" s="30" t="s">
        <v>66</v>
      </c>
      <c r="N14" s="30" t="s">
        <v>14</v>
      </c>
      <c r="O14" s="175"/>
      <c r="P14" s="178"/>
      <c r="R14" s="14" t="s">
        <v>97</v>
      </c>
      <c r="S14" s="14" t="s">
        <v>98</v>
      </c>
      <c r="T14" s="14" t="s">
        <v>99</v>
      </c>
      <c r="U14" s="14" t="s">
        <v>100</v>
      </c>
      <c r="V14" s="14" t="s">
        <v>101</v>
      </c>
      <c r="W14" s="15" t="s">
        <v>102</v>
      </c>
      <c r="X14" s="16" t="s">
        <v>103</v>
      </c>
    </row>
    <row r="15" spans="1:24" ht="15">
      <c r="A15" s="31"/>
      <c r="B15" s="32" t="s">
        <v>16</v>
      </c>
      <c r="C15" s="33" t="s">
        <v>17</v>
      </c>
      <c r="D15" s="33" t="s">
        <v>18</v>
      </c>
      <c r="E15" s="33" t="s">
        <v>19</v>
      </c>
      <c r="F15" s="34" t="s">
        <v>45</v>
      </c>
      <c r="G15" s="33" t="s">
        <v>21</v>
      </c>
      <c r="H15" s="34" t="s">
        <v>22</v>
      </c>
      <c r="I15" s="33" t="s">
        <v>23</v>
      </c>
      <c r="J15" s="34" t="s">
        <v>24</v>
      </c>
      <c r="K15" s="34" t="s">
        <v>25</v>
      </c>
      <c r="L15" s="34" t="s">
        <v>26</v>
      </c>
      <c r="M15" s="34" t="s">
        <v>27</v>
      </c>
      <c r="N15" s="34" t="s">
        <v>28</v>
      </c>
      <c r="O15" s="34" t="s">
        <v>29</v>
      </c>
      <c r="P15" s="35" t="s">
        <v>30</v>
      </c>
      <c r="R15" s="5"/>
      <c r="S15" s="5"/>
      <c r="T15" s="5"/>
      <c r="U15" s="5"/>
      <c r="V15" s="5"/>
      <c r="W15" s="5"/>
      <c r="X15" s="5"/>
    </row>
    <row r="16" spans="1:24" ht="15">
      <c r="A16" s="36" t="s">
        <v>123</v>
      </c>
      <c r="B16" s="37" t="s">
        <v>133</v>
      </c>
      <c r="C16" s="38" t="s">
        <v>134</v>
      </c>
      <c r="D16" s="46" t="s">
        <v>135</v>
      </c>
      <c r="E16" s="46" t="s">
        <v>136</v>
      </c>
      <c r="F16" s="40">
        <v>20000000</v>
      </c>
      <c r="G16" s="40"/>
      <c r="H16" s="40"/>
      <c r="I16" s="40"/>
      <c r="J16" s="40">
        <v>20000000</v>
      </c>
      <c r="K16" s="40">
        <v>20000000</v>
      </c>
      <c r="L16" s="40">
        <v>40000</v>
      </c>
      <c r="M16" s="40">
        <v>10000</v>
      </c>
      <c r="N16" s="40">
        <v>5000</v>
      </c>
      <c r="O16" s="40">
        <v>-5000</v>
      </c>
      <c r="P16" s="41">
        <v>40000</v>
      </c>
      <c r="Q16" s="42">
        <f>F16+G16-H16+I16-J16+L16+M16-N16+O16-P16</f>
        <v>0</v>
      </c>
      <c r="R16" s="12" t="str">
        <f>ELOLAP!$G$7</f>
        <v>R06</v>
      </c>
      <c r="S16" s="12">
        <f>ELOLAP!$H$7</f>
        <v>201301</v>
      </c>
      <c r="T16" s="150" t="str">
        <f>ELOLAP!$I$7</f>
        <v>00000000</v>
      </c>
      <c r="U16" s="12" t="str">
        <f>ELOLAP!$J$7</f>
        <v>20130210</v>
      </c>
      <c r="V16" s="5" t="s">
        <v>106</v>
      </c>
      <c r="W16" s="5" t="s">
        <v>121</v>
      </c>
      <c r="X16" s="4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R06,201301,00000000,20130210,E,BEFK1AFK,@BEFK1AFK0001,EHITK,R,DE,EUR,20000000,,,,20000000,20000000,40000,10000,5000,-5000,40000</v>
      </c>
    </row>
    <row r="17" spans="1:24" ht="15">
      <c r="A17" s="36" t="s">
        <v>124</v>
      </c>
      <c r="B17" s="37" t="s">
        <v>133</v>
      </c>
      <c r="C17" s="38" t="s">
        <v>134</v>
      </c>
      <c r="D17" s="46" t="s">
        <v>135</v>
      </c>
      <c r="E17" s="46" t="s">
        <v>136</v>
      </c>
      <c r="F17" s="40">
        <v>0</v>
      </c>
      <c r="G17" s="40">
        <v>40000000</v>
      </c>
      <c r="H17" s="40"/>
      <c r="I17" s="40"/>
      <c r="J17" s="40">
        <v>40000000</v>
      </c>
      <c r="K17" s="40">
        <v>40000000</v>
      </c>
      <c r="L17" s="40">
        <v>0</v>
      </c>
      <c r="M17" s="40">
        <v>1000</v>
      </c>
      <c r="N17" s="40"/>
      <c r="O17" s="40"/>
      <c r="P17" s="41">
        <v>1000</v>
      </c>
      <c r="Q17" s="42">
        <f>F17+G17-H17+I17-J17+L17+M17-N17+O17-P17</f>
        <v>0</v>
      </c>
      <c r="R17" s="12" t="str">
        <f>ELOLAP!$G$7</f>
        <v>R06</v>
      </c>
      <c r="S17" s="12">
        <f>ELOLAP!$H$7</f>
        <v>201301</v>
      </c>
      <c r="T17" s="150" t="str">
        <f>ELOLAP!$I$7</f>
        <v>00000000</v>
      </c>
      <c r="U17" s="12" t="str">
        <f>ELOLAP!$J$7</f>
        <v>20130210</v>
      </c>
      <c r="V17" s="5" t="s">
        <v>106</v>
      </c>
      <c r="W17" s="5" t="s">
        <v>121</v>
      </c>
      <c r="X17" s="4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R06,201301,00000000,20130210,E,BEFK1AFK,@BEFK1AFK0002,EHITK,R,DE,EUR,0,40000000,,,40000000,40000000,0,1000,,,1000</v>
      </c>
    </row>
    <row r="18" spans="1:24" ht="15">
      <c r="A18" s="36" t="s">
        <v>125</v>
      </c>
      <c r="B18" s="37" t="s">
        <v>133</v>
      </c>
      <c r="C18" s="38" t="s">
        <v>137</v>
      </c>
      <c r="D18" s="46" t="s">
        <v>140</v>
      </c>
      <c r="E18" s="46" t="s">
        <v>138</v>
      </c>
      <c r="F18" s="40">
        <v>50000000</v>
      </c>
      <c r="G18" s="40"/>
      <c r="H18" s="40">
        <v>10000000</v>
      </c>
      <c r="I18" s="40"/>
      <c r="J18" s="40">
        <v>40000000</v>
      </c>
      <c r="K18" s="40">
        <v>38000000</v>
      </c>
      <c r="L18" s="40">
        <v>2000</v>
      </c>
      <c r="M18" s="40">
        <v>4000</v>
      </c>
      <c r="N18" s="40">
        <v>2000</v>
      </c>
      <c r="O18" s="40"/>
      <c r="P18" s="41">
        <v>4000</v>
      </c>
      <c r="Q18" s="42">
        <f>F18+G18-H18+I18-J18+L18+M18-N18+O18-P18</f>
        <v>0</v>
      </c>
      <c r="R18" s="12" t="str">
        <f>ELOLAP!$G$7</f>
        <v>R06</v>
      </c>
      <c r="S18" s="12">
        <f>ELOLAP!$H$7</f>
        <v>201301</v>
      </c>
      <c r="T18" s="150" t="str">
        <f>ELOLAP!$I$7</f>
        <v>00000000</v>
      </c>
      <c r="U18" s="12" t="str">
        <f>ELOLAP!$J$7</f>
        <v>20130210</v>
      </c>
      <c r="V18" s="5" t="s">
        <v>106</v>
      </c>
      <c r="W18" s="5" t="s">
        <v>121</v>
      </c>
      <c r="X18" s="4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R06,201301,00000000,20130210,E,BEFK1AFK,@BEFK1AFK0003,EHITK,H,PL,USD,50000000,,10000000,,40000000,38000000,2000,4000,2000,,4000</v>
      </c>
    </row>
    <row r="19" spans="1:24" ht="15">
      <c r="A19" s="36" t="s">
        <v>126</v>
      </c>
      <c r="B19" s="37" t="s">
        <v>133</v>
      </c>
      <c r="C19" s="38" t="s">
        <v>134</v>
      </c>
      <c r="D19" s="46" t="s">
        <v>140</v>
      </c>
      <c r="E19" s="46" t="s">
        <v>138</v>
      </c>
      <c r="F19" s="40">
        <v>1200000</v>
      </c>
      <c r="G19" s="40">
        <v>1000000</v>
      </c>
      <c r="H19" s="40">
        <v>200000</v>
      </c>
      <c r="I19" s="40"/>
      <c r="J19" s="40">
        <v>2000000</v>
      </c>
      <c r="K19" s="40">
        <v>2000000</v>
      </c>
      <c r="L19" s="40">
        <v>0</v>
      </c>
      <c r="M19" s="40">
        <v>120</v>
      </c>
      <c r="N19" s="40"/>
      <c r="O19" s="40"/>
      <c r="P19" s="41">
        <v>120</v>
      </c>
      <c r="Q19" s="42">
        <f>F19+G19-H19+I19-J19+L19+M19-N19+O19-P19</f>
        <v>0</v>
      </c>
      <c r="R19" s="12" t="str">
        <f>ELOLAP!$G$7</f>
        <v>R06</v>
      </c>
      <c r="S19" s="12">
        <f>ELOLAP!$H$7</f>
        <v>201301</v>
      </c>
      <c r="T19" s="150" t="str">
        <f>ELOLAP!$I$7</f>
        <v>00000000</v>
      </c>
      <c r="U19" s="12" t="str">
        <f>ELOLAP!$J$7</f>
        <v>20130210</v>
      </c>
      <c r="V19" s="5" t="s">
        <v>106</v>
      </c>
      <c r="W19" s="5" t="s">
        <v>121</v>
      </c>
      <c r="X19" s="4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R06,201301,00000000,20130210,E,BEFK1AFK,@BEFK1AFK0004,EHITK,R,PL,USD,1200000,1000000,200000,,2000000,2000000,0,120,,,120</v>
      </c>
    </row>
    <row r="20" spans="1:24" ht="15">
      <c r="A20" s="36" t="s">
        <v>127</v>
      </c>
      <c r="B20" s="37" t="s">
        <v>139</v>
      </c>
      <c r="C20" s="43" t="s">
        <v>137</v>
      </c>
      <c r="D20" s="46" t="s">
        <v>144</v>
      </c>
      <c r="E20" s="46" t="s">
        <v>136</v>
      </c>
      <c r="F20" s="40">
        <v>0</v>
      </c>
      <c r="G20" s="40">
        <v>30000</v>
      </c>
      <c r="H20" s="40"/>
      <c r="I20" s="40"/>
      <c r="J20" s="40">
        <v>30000</v>
      </c>
      <c r="K20" s="40">
        <v>30000</v>
      </c>
      <c r="L20" s="40"/>
      <c r="M20" s="40"/>
      <c r="N20" s="40"/>
      <c r="O20" s="40"/>
      <c r="P20" s="41"/>
      <c r="Q20" s="42">
        <f>F20+G20-H20+I20-J20+L20+M20-N20+O20-P20</f>
        <v>0</v>
      </c>
      <c r="R20" s="12" t="str">
        <f>ELOLAP!$G$7</f>
        <v>R06</v>
      </c>
      <c r="S20" s="12">
        <f>ELOLAP!$H$7</f>
        <v>201301</v>
      </c>
      <c r="T20" s="150" t="str">
        <f>ELOLAP!$I$7</f>
        <v>00000000</v>
      </c>
      <c r="U20" s="12" t="str">
        <f>ELOLAP!$J$7</f>
        <v>20130210</v>
      </c>
      <c r="V20" s="5" t="s">
        <v>106</v>
      </c>
      <c r="W20" s="5" t="s">
        <v>121</v>
      </c>
      <c r="X20" s="4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R06,201301,00000000,20130210,E,BEFK1AFK,@BEFK1AFK0005,KERHITK,H,US,EUR,0,30000,,,30000,30000,,,,,</v>
      </c>
    </row>
    <row r="21" spans="1:19" ht="15">
      <c r="A21" s="44" t="s">
        <v>35</v>
      </c>
      <c r="B21" s="45"/>
      <c r="C21" s="46"/>
      <c r="D21" s="46"/>
      <c r="E21" s="4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7"/>
      <c r="R21" s="118"/>
      <c r="S21" s="118"/>
    </row>
    <row r="22" spans="1:19" ht="15.75" thickBot="1">
      <c r="A22" s="48" t="s">
        <v>36</v>
      </c>
      <c r="B22" s="49"/>
      <c r="C22" s="50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R22" s="155"/>
      <c r="S22" s="118"/>
    </row>
    <row r="23" spans="1:5" ht="15">
      <c r="A23" s="53"/>
      <c r="B23" s="54"/>
      <c r="C23" s="151"/>
      <c r="D23" s="151"/>
      <c r="E23" s="151"/>
    </row>
    <row r="24" spans="1:5" ht="15">
      <c r="A24" s="53"/>
      <c r="B24" s="54"/>
      <c r="C24" s="151"/>
      <c r="D24" s="151"/>
      <c r="E24" s="151"/>
    </row>
    <row r="25" ht="15"/>
    <row r="26" ht="15"/>
  </sheetData>
  <sheetProtection/>
  <mergeCells count="21">
    <mergeCell ref="G12:I12"/>
    <mergeCell ref="M13:N13"/>
    <mergeCell ref="B11:B14"/>
    <mergeCell ref="L11:P11"/>
    <mergeCell ref="J12:J14"/>
    <mergeCell ref="C2:G2"/>
    <mergeCell ref="A3:J3"/>
    <mergeCell ref="F11:K11"/>
    <mergeCell ref="I13:I14"/>
    <mergeCell ref="C11:C14"/>
    <mergeCell ref="A11:A14"/>
    <mergeCell ref="K12:K14"/>
    <mergeCell ref="A10:D10"/>
    <mergeCell ref="M12:O12"/>
    <mergeCell ref="O13:O14"/>
    <mergeCell ref="P12:P14"/>
    <mergeCell ref="E11:E14"/>
    <mergeCell ref="D11:D14"/>
    <mergeCell ref="F12:F14"/>
    <mergeCell ref="L12:L14"/>
    <mergeCell ref="G13:H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9" customWidth="1"/>
    <col min="5" max="5" width="10.140625" style="9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9" customWidth="1"/>
    <col min="23" max="23" width="12.57421875" style="9" customWidth="1"/>
    <col min="24" max="24" width="110.140625" style="1" bestFit="1" customWidth="1"/>
    <col min="25" max="16384" width="9.140625" style="1" customWidth="1"/>
  </cols>
  <sheetData>
    <row r="1" ht="15"/>
    <row r="2" spans="1:9" ht="18">
      <c r="A2" s="17"/>
      <c r="B2" s="17"/>
      <c r="C2" s="191" t="s">
        <v>85</v>
      </c>
      <c r="D2" s="191"/>
      <c r="E2" s="191"/>
      <c r="F2" s="191"/>
      <c r="G2" s="191"/>
      <c r="H2" s="17"/>
      <c r="I2" s="17"/>
    </row>
    <row r="3" spans="1:9" ht="18">
      <c r="A3" s="191" t="s">
        <v>86</v>
      </c>
      <c r="B3" s="191"/>
      <c r="C3" s="191"/>
      <c r="D3" s="191"/>
      <c r="E3" s="191"/>
      <c r="F3" s="191"/>
      <c r="G3" s="191"/>
      <c r="H3" s="191"/>
      <c r="I3" s="191"/>
    </row>
    <row r="4" ht="15"/>
    <row r="5" spans="1:5" ht="15">
      <c r="A5" s="53"/>
      <c r="B5" s="54"/>
      <c r="C5" s="54"/>
      <c r="D5" s="151"/>
      <c r="E5" s="151"/>
    </row>
    <row r="6" spans="1:5" ht="15">
      <c r="A6" s="53"/>
      <c r="B6" s="54"/>
      <c r="C6" s="54"/>
      <c r="D6" s="151"/>
      <c r="E6" s="151"/>
    </row>
    <row r="7" ht="15">
      <c r="A7" s="19" t="s">
        <v>75</v>
      </c>
    </row>
    <row r="8" ht="15.75" thickBot="1">
      <c r="A8" s="16" t="s">
        <v>84</v>
      </c>
    </row>
    <row r="9" spans="1:16" ht="15.75" thickBot="1">
      <c r="A9" s="169" t="s">
        <v>70</v>
      </c>
      <c r="B9" s="170"/>
      <c r="C9" s="170"/>
      <c r="D9" s="170"/>
      <c r="E9" s="171"/>
      <c r="F9" s="55"/>
      <c r="G9" s="55"/>
      <c r="H9" s="55"/>
      <c r="I9" s="55"/>
      <c r="J9" s="55"/>
      <c r="K9" s="55"/>
      <c r="L9" s="23"/>
      <c r="M9" s="23"/>
      <c r="O9" s="23"/>
      <c r="P9" s="23"/>
    </row>
    <row r="10" spans="1:16" ht="15">
      <c r="A10" s="197" t="s">
        <v>0</v>
      </c>
      <c r="B10" s="186" t="s">
        <v>46</v>
      </c>
      <c r="C10" s="186" t="s">
        <v>34</v>
      </c>
      <c r="D10" s="181" t="s">
        <v>87</v>
      </c>
      <c r="E10" s="200" t="s">
        <v>89</v>
      </c>
      <c r="F10" s="192" t="s">
        <v>42</v>
      </c>
      <c r="G10" s="193"/>
      <c r="H10" s="193"/>
      <c r="I10" s="193"/>
      <c r="J10" s="194"/>
      <c r="K10" s="188" t="s">
        <v>5</v>
      </c>
      <c r="L10" s="189"/>
      <c r="M10" s="189"/>
      <c r="N10" s="189"/>
      <c r="O10" s="189"/>
      <c r="P10" s="190"/>
    </row>
    <row r="11" spans="1:16" ht="12.75" customHeight="1">
      <c r="A11" s="198"/>
      <c r="B11" s="187"/>
      <c r="C11" s="187"/>
      <c r="D11" s="177"/>
      <c r="E11" s="168"/>
      <c r="F11" s="182" t="s">
        <v>55</v>
      </c>
      <c r="G11" s="172" t="s">
        <v>7</v>
      </c>
      <c r="H11" s="199"/>
      <c r="I11" s="167" t="s">
        <v>56</v>
      </c>
      <c r="J11" s="167" t="s">
        <v>57</v>
      </c>
      <c r="K11" s="182" t="s">
        <v>67</v>
      </c>
      <c r="L11" s="172" t="s">
        <v>7</v>
      </c>
      <c r="M11" s="173"/>
      <c r="N11" s="173"/>
      <c r="O11" s="199"/>
      <c r="P11" s="176" t="s">
        <v>65</v>
      </c>
    </row>
    <row r="12" spans="1:16" ht="12.75" customHeight="1">
      <c r="A12" s="198"/>
      <c r="B12" s="187"/>
      <c r="C12" s="187"/>
      <c r="D12" s="177"/>
      <c r="E12" s="168"/>
      <c r="F12" s="183"/>
      <c r="G12" s="185" t="s">
        <v>9</v>
      </c>
      <c r="H12" s="185" t="s">
        <v>10</v>
      </c>
      <c r="I12" s="168"/>
      <c r="J12" s="168"/>
      <c r="K12" s="183"/>
      <c r="L12" s="172" t="s">
        <v>9</v>
      </c>
      <c r="M12" s="173"/>
      <c r="N12" s="199"/>
      <c r="O12" s="174" t="s">
        <v>10</v>
      </c>
      <c r="P12" s="177"/>
    </row>
    <row r="13" spans="1:24" ht="105.75" thickBot="1">
      <c r="A13" s="198"/>
      <c r="B13" s="187"/>
      <c r="C13" s="187"/>
      <c r="D13" s="177"/>
      <c r="E13" s="168"/>
      <c r="F13" s="183"/>
      <c r="G13" s="185"/>
      <c r="H13" s="185"/>
      <c r="I13" s="168"/>
      <c r="J13" s="168"/>
      <c r="K13" s="184"/>
      <c r="L13" s="30" t="s">
        <v>66</v>
      </c>
      <c r="M13" s="30" t="s">
        <v>14</v>
      </c>
      <c r="N13" s="30" t="s">
        <v>15</v>
      </c>
      <c r="O13" s="175"/>
      <c r="P13" s="178"/>
      <c r="R13" s="14" t="s">
        <v>97</v>
      </c>
      <c r="S13" s="14" t="s">
        <v>98</v>
      </c>
      <c r="T13" s="14" t="s">
        <v>99</v>
      </c>
      <c r="U13" s="14" t="s">
        <v>100</v>
      </c>
      <c r="V13" s="14" t="s">
        <v>101</v>
      </c>
      <c r="W13" s="15" t="s">
        <v>102</v>
      </c>
      <c r="X13" s="16" t="s">
        <v>103</v>
      </c>
    </row>
    <row r="14" spans="1:24" ht="15">
      <c r="A14" s="56"/>
      <c r="B14" s="32" t="s">
        <v>16</v>
      </c>
      <c r="C14" s="33" t="s">
        <v>17</v>
      </c>
      <c r="D14" s="33" t="s">
        <v>18</v>
      </c>
      <c r="E14" s="33" t="s">
        <v>19</v>
      </c>
      <c r="F14" s="33" t="s">
        <v>45</v>
      </c>
      <c r="G14" s="57" t="s">
        <v>21</v>
      </c>
      <c r="H14" s="58" t="s">
        <v>22</v>
      </c>
      <c r="I14" s="33" t="s">
        <v>23</v>
      </c>
      <c r="J14" s="33" t="s">
        <v>40</v>
      </c>
      <c r="K14" s="33" t="s">
        <v>25</v>
      </c>
      <c r="L14" s="33" t="s">
        <v>26</v>
      </c>
      <c r="M14" s="33" t="s">
        <v>27</v>
      </c>
      <c r="N14" s="33" t="s">
        <v>28</v>
      </c>
      <c r="O14" s="59" t="s">
        <v>29</v>
      </c>
      <c r="P14" s="60" t="s">
        <v>30</v>
      </c>
      <c r="R14" s="5"/>
      <c r="S14" s="5"/>
      <c r="T14" s="5"/>
      <c r="U14" s="5"/>
      <c r="V14" s="5"/>
      <c r="W14" s="5"/>
      <c r="X14" s="5"/>
    </row>
    <row r="15" spans="1:24" ht="15">
      <c r="A15" s="36" t="s">
        <v>123</v>
      </c>
      <c r="B15" s="61" t="s">
        <v>142</v>
      </c>
      <c r="C15" s="62"/>
      <c r="D15" s="74" t="s">
        <v>135</v>
      </c>
      <c r="E15" s="43" t="s">
        <v>136</v>
      </c>
      <c r="F15" s="64">
        <v>-30000</v>
      </c>
      <c r="G15" s="65"/>
      <c r="H15" s="64">
        <v>0</v>
      </c>
      <c r="I15" s="64">
        <v>-30000</v>
      </c>
      <c r="J15" s="64">
        <v>-30000</v>
      </c>
      <c r="K15" s="66"/>
      <c r="L15" s="66"/>
      <c r="M15" s="64"/>
      <c r="N15" s="64">
        <v>500</v>
      </c>
      <c r="O15" s="67"/>
      <c r="P15" s="68"/>
      <c r="Q15" s="42">
        <f>F15+G15+H15-I15</f>
        <v>0</v>
      </c>
      <c r="R15" s="12" t="str">
        <f>ELOLAP!$G$7</f>
        <v>R06</v>
      </c>
      <c r="S15" s="12">
        <f>ELOLAP!$H$7</f>
        <v>201301</v>
      </c>
      <c r="T15" s="150" t="str">
        <f>ELOLAP!$I$7</f>
        <v>00000000</v>
      </c>
      <c r="U15" s="12" t="str">
        <f>ELOLAP!$J$7</f>
        <v>20130210</v>
      </c>
      <c r="V15" s="5" t="s">
        <v>106</v>
      </c>
      <c r="W15" s="5" t="s">
        <v>122</v>
      </c>
      <c r="X15" s="4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R06,201301,00000000,20130210,E,BEFK2AFK,@BEFK2AFK0001,BFSZLAK,,DE,EUR,-30000,,0,-30000,-30000,,,,500,,</v>
      </c>
    </row>
    <row r="16" spans="1:24" ht="15">
      <c r="A16" s="36" t="s">
        <v>124</v>
      </c>
      <c r="B16" s="61" t="s">
        <v>143</v>
      </c>
      <c r="C16" s="62"/>
      <c r="D16" s="74" t="s">
        <v>135</v>
      </c>
      <c r="E16" s="43" t="s">
        <v>136</v>
      </c>
      <c r="F16" s="64">
        <v>22000</v>
      </c>
      <c r="G16" s="65">
        <v>-2000</v>
      </c>
      <c r="H16" s="64">
        <v>2000</v>
      </c>
      <c r="I16" s="64">
        <v>22000</v>
      </c>
      <c r="J16" s="64">
        <v>22000</v>
      </c>
      <c r="K16" s="66"/>
      <c r="L16" s="66"/>
      <c r="M16" s="64"/>
      <c r="N16" s="64">
        <v>300</v>
      </c>
      <c r="O16" s="67"/>
      <c r="P16" s="68"/>
      <c r="Q16" s="42">
        <f>F16+G16+H16-I16</f>
        <v>0</v>
      </c>
      <c r="R16" s="12" t="str">
        <f>ELOLAP!$G$7</f>
        <v>R06</v>
      </c>
      <c r="S16" s="12">
        <f>ELOLAP!$H$7</f>
        <v>201301</v>
      </c>
      <c r="T16" s="150" t="str">
        <f>ELOLAP!$I$7</f>
        <v>00000000</v>
      </c>
      <c r="U16" s="12" t="str">
        <f>ELOLAP!$J$7</f>
        <v>20130210</v>
      </c>
      <c r="V16" s="5" t="s">
        <v>106</v>
      </c>
      <c r="W16" s="5" t="s">
        <v>122</v>
      </c>
      <c r="X16" s="4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R06,201301,00000000,20130210,E,BEFK2AFK,@BEFK2AFK0002,NBFSZLAK,,DE,EUR,22000,-2000,2000,22000,22000,,,,300,,</v>
      </c>
    </row>
    <row r="17" spans="1:24" ht="15">
      <c r="A17" s="36" t="s">
        <v>125</v>
      </c>
      <c r="B17" s="61" t="s">
        <v>143</v>
      </c>
      <c r="C17" s="62"/>
      <c r="D17" s="74" t="s">
        <v>144</v>
      </c>
      <c r="E17" s="43" t="s">
        <v>138</v>
      </c>
      <c r="F17" s="64">
        <v>-20000</v>
      </c>
      <c r="G17" s="65">
        <v>10000</v>
      </c>
      <c r="H17" s="64">
        <v>0</v>
      </c>
      <c r="I17" s="64">
        <v>-10000</v>
      </c>
      <c r="J17" s="64">
        <v>-10000</v>
      </c>
      <c r="K17" s="66"/>
      <c r="L17" s="66"/>
      <c r="M17" s="64">
        <v>100</v>
      </c>
      <c r="N17" s="64">
        <v>300</v>
      </c>
      <c r="O17" s="67"/>
      <c r="P17" s="68"/>
      <c r="Q17" s="42">
        <f>F17+G17+H17-I17</f>
        <v>0</v>
      </c>
      <c r="R17" s="12" t="str">
        <f>ELOLAP!$G$7</f>
        <v>R06</v>
      </c>
      <c r="S17" s="12">
        <f>ELOLAP!$H$7</f>
        <v>201301</v>
      </c>
      <c r="T17" s="150" t="str">
        <f>ELOLAP!$I$7</f>
        <v>00000000</v>
      </c>
      <c r="U17" s="12" t="str">
        <f>ELOLAP!$J$7</f>
        <v>20130210</v>
      </c>
      <c r="V17" s="5" t="s">
        <v>106</v>
      </c>
      <c r="W17" s="5" t="s">
        <v>122</v>
      </c>
      <c r="X17" s="4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R06,201301,00000000,20130210,E,BEFK2AFK,@BEFK2AFK0003,NBFSZLAK,,US,USD,-20000,10000,0,-10000,-10000,,,100,300,,</v>
      </c>
    </row>
    <row r="18" spans="1:24" ht="15.75" thickBot="1">
      <c r="A18" s="78" t="s">
        <v>126</v>
      </c>
      <c r="B18" s="69"/>
      <c r="C18" s="70"/>
      <c r="D18" s="70"/>
      <c r="E18" s="50"/>
      <c r="F18" s="51"/>
      <c r="G18" s="71"/>
      <c r="H18" s="51"/>
      <c r="I18" s="51"/>
      <c r="J18" s="51"/>
      <c r="K18" s="51"/>
      <c r="L18" s="51"/>
      <c r="M18" s="51"/>
      <c r="N18" s="51"/>
      <c r="O18" s="51"/>
      <c r="P18" s="52"/>
      <c r="R18" s="5"/>
      <c r="S18" s="5"/>
      <c r="T18" s="5"/>
      <c r="U18" s="5"/>
      <c r="V18" s="5"/>
      <c r="W18" s="5"/>
      <c r="X18" s="4"/>
    </row>
    <row r="19" ht="15">
      <c r="A19" s="53"/>
    </row>
    <row r="20" ht="15">
      <c r="A20" s="53"/>
    </row>
    <row r="21" ht="15">
      <c r="A21" s="53"/>
    </row>
    <row r="22" ht="15">
      <c r="A22" s="53"/>
    </row>
    <row r="23" ht="15">
      <c r="A23" s="53"/>
    </row>
    <row r="24" ht="15">
      <c r="A24" s="53"/>
    </row>
  </sheetData>
  <sheetProtection/>
  <mergeCells count="21">
    <mergeCell ref="I11:I13"/>
    <mergeCell ref="K11:K13"/>
    <mergeCell ref="C10:C13"/>
    <mergeCell ref="G11:H11"/>
    <mergeCell ref="C2:G2"/>
    <mergeCell ref="A3:I3"/>
    <mergeCell ref="A9:E9"/>
    <mergeCell ref="A10:A13"/>
    <mergeCell ref="B10:B13"/>
    <mergeCell ref="D10:D13"/>
    <mergeCell ref="E10:E13"/>
    <mergeCell ref="J11:J13"/>
    <mergeCell ref="L11:O11"/>
    <mergeCell ref="F10:J10"/>
    <mergeCell ref="K10:P10"/>
    <mergeCell ref="H12:H13"/>
    <mergeCell ref="L12:N12"/>
    <mergeCell ref="P11:P13"/>
    <mergeCell ref="G12:G13"/>
    <mergeCell ref="O12:O13"/>
    <mergeCell ref="F11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1">
      <selection activeCell="G25" sqref="G25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9" customWidth="1"/>
    <col min="4" max="4" width="13.140625" style="9" customWidth="1"/>
    <col min="5" max="5" width="10.140625" style="9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9" customWidth="1"/>
    <col min="13" max="13" width="9.8515625" style="9" customWidth="1"/>
    <col min="14" max="14" width="9.7109375" style="9" customWidth="1"/>
    <col min="15" max="16" width="9.140625" style="9" customWidth="1"/>
    <col min="17" max="17" width="10.8515625" style="9" customWidth="1"/>
    <col min="18" max="18" width="95.140625" style="1" bestFit="1" customWidth="1"/>
    <col min="19" max="16384" width="9.140625" style="1" customWidth="1"/>
  </cols>
  <sheetData>
    <row r="1" ht="15"/>
    <row r="2" spans="1:10" ht="18">
      <c r="A2" s="17"/>
      <c r="B2" s="17"/>
      <c r="C2" s="191" t="s">
        <v>85</v>
      </c>
      <c r="D2" s="191"/>
      <c r="E2" s="191"/>
      <c r="F2" s="191"/>
      <c r="G2" s="191"/>
      <c r="H2" s="17"/>
      <c r="I2" s="17"/>
      <c r="J2" s="17"/>
    </row>
    <row r="3" spans="1:10" ht="18">
      <c r="A3" s="191" t="s">
        <v>86</v>
      </c>
      <c r="B3" s="191"/>
      <c r="C3" s="191"/>
      <c r="D3" s="191"/>
      <c r="E3" s="191"/>
      <c r="F3" s="191"/>
      <c r="G3" s="191"/>
      <c r="H3" s="191"/>
      <c r="I3" s="191"/>
      <c r="J3" s="191"/>
    </row>
    <row r="4" ht="15"/>
    <row r="5" ht="15">
      <c r="A5" s="53"/>
    </row>
    <row r="6" ht="15">
      <c r="A6" s="53"/>
    </row>
    <row r="7" ht="15">
      <c r="A7" s="53"/>
    </row>
    <row r="8" ht="15"/>
    <row r="9" ht="15">
      <c r="A9" s="19" t="s">
        <v>76</v>
      </c>
    </row>
    <row r="10" ht="15.75" thickBot="1">
      <c r="A10" s="16" t="s">
        <v>84</v>
      </c>
    </row>
    <row r="11" spans="1:9" ht="15.75" thickBot="1">
      <c r="A11" s="169" t="s">
        <v>71</v>
      </c>
      <c r="B11" s="170"/>
      <c r="C11" s="170"/>
      <c r="D11" s="170"/>
      <c r="E11" s="171"/>
      <c r="F11" s="22"/>
      <c r="H11" s="16"/>
      <c r="I11" s="22"/>
    </row>
    <row r="12" spans="1:10" ht="13.5" customHeight="1" thickBot="1">
      <c r="A12" s="197" t="s">
        <v>0</v>
      </c>
      <c r="B12" s="201" t="s">
        <v>46</v>
      </c>
      <c r="C12" s="186" t="s">
        <v>69</v>
      </c>
      <c r="D12" s="181" t="s">
        <v>87</v>
      </c>
      <c r="E12" s="181" t="s">
        <v>89</v>
      </c>
      <c r="F12" s="204" t="s">
        <v>42</v>
      </c>
      <c r="G12" s="205"/>
      <c r="H12" s="205"/>
      <c r="I12" s="205"/>
      <c r="J12" s="206"/>
    </row>
    <row r="13" spans="1:10" ht="12.75" customHeight="1">
      <c r="A13" s="198"/>
      <c r="B13" s="202"/>
      <c r="C13" s="187"/>
      <c r="D13" s="177"/>
      <c r="E13" s="177"/>
      <c r="F13" s="182" t="s">
        <v>55</v>
      </c>
      <c r="G13" s="172" t="s">
        <v>7</v>
      </c>
      <c r="H13" s="199"/>
      <c r="I13" s="167" t="s">
        <v>56</v>
      </c>
      <c r="J13" s="181" t="s">
        <v>57</v>
      </c>
    </row>
    <row r="14" spans="1:10" ht="12.75" customHeight="1">
      <c r="A14" s="198"/>
      <c r="B14" s="202"/>
      <c r="C14" s="187"/>
      <c r="D14" s="177"/>
      <c r="E14" s="177"/>
      <c r="F14" s="183"/>
      <c r="G14" s="174" t="s">
        <v>9</v>
      </c>
      <c r="H14" s="174" t="s">
        <v>10</v>
      </c>
      <c r="I14" s="168"/>
      <c r="J14" s="177"/>
    </row>
    <row r="15" spans="1:18" ht="72.75" customHeight="1" thickBot="1">
      <c r="A15" s="198"/>
      <c r="B15" s="202"/>
      <c r="C15" s="187"/>
      <c r="D15" s="177"/>
      <c r="E15" s="177"/>
      <c r="F15" s="183"/>
      <c r="G15" s="175"/>
      <c r="H15" s="203"/>
      <c r="I15" s="168"/>
      <c r="J15" s="177"/>
      <c r="L15" s="14" t="s">
        <v>97</v>
      </c>
      <c r="M15" s="14" t="s">
        <v>98</v>
      </c>
      <c r="N15" s="14" t="s">
        <v>99</v>
      </c>
      <c r="O15" s="14" t="s">
        <v>100</v>
      </c>
      <c r="P15" s="14" t="s">
        <v>101</v>
      </c>
      <c r="Q15" s="15" t="s">
        <v>102</v>
      </c>
      <c r="R15" s="16" t="s">
        <v>103</v>
      </c>
    </row>
    <row r="16" spans="1:18" ht="15">
      <c r="A16" s="72"/>
      <c r="B16" s="73" t="s">
        <v>16</v>
      </c>
      <c r="C16" s="33" t="s">
        <v>17</v>
      </c>
      <c r="D16" s="33" t="s">
        <v>18</v>
      </c>
      <c r="E16" s="33" t="s">
        <v>19</v>
      </c>
      <c r="F16" s="33" t="s">
        <v>20</v>
      </c>
      <c r="G16" s="34" t="s">
        <v>21</v>
      </c>
      <c r="H16" s="34" t="s">
        <v>22</v>
      </c>
      <c r="I16" s="33" t="s">
        <v>23</v>
      </c>
      <c r="J16" s="35" t="s">
        <v>68</v>
      </c>
      <c r="L16" s="5"/>
      <c r="M16" s="5"/>
      <c r="N16" s="5"/>
      <c r="O16" s="5"/>
      <c r="P16" s="5"/>
      <c r="Q16" s="5"/>
      <c r="R16" s="5"/>
    </row>
    <row r="17" spans="1:18" ht="15">
      <c r="A17" s="36" t="s">
        <v>123</v>
      </c>
      <c r="B17" s="37" t="s">
        <v>139</v>
      </c>
      <c r="C17" s="74" t="s">
        <v>134</v>
      </c>
      <c r="D17" s="74" t="s">
        <v>135</v>
      </c>
      <c r="E17" s="43" t="s">
        <v>136</v>
      </c>
      <c r="F17" s="64">
        <v>0</v>
      </c>
      <c r="G17" s="64">
        <v>500000</v>
      </c>
      <c r="H17" s="64"/>
      <c r="I17" s="64">
        <v>500000</v>
      </c>
      <c r="J17" s="75">
        <v>500000</v>
      </c>
      <c r="K17" s="42">
        <f>F17+G17+H17-I17</f>
        <v>0</v>
      </c>
      <c r="L17" s="12" t="str">
        <f>ELOLAP!$G$7</f>
        <v>R06</v>
      </c>
      <c r="M17" s="12">
        <f>ELOLAP!$H$7</f>
        <v>201301</v>
      </c>
      <c r="N17" s="150" t="str">
        <f>ELOLAP!$I$7</f>
        <v>00000000</v>
      </c>
      <c r="O17" s="12" t="str">
        <f>ELOLAP!$J$7</f>
        <v>20130210</v>
      </c>
      <c r="P17" s="5" t="s">
        <v>106</v>
      </c>
      <c r="Q17" s="5" t="s">
        <v>130</v>
      </c>
      <c r="R17" s="4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R06,201301,00000000,20130210,E,BEFK3AFK,@BEFK3AFK0001,KERHITK,R,DE,EUR,0,500000,,500000,500000</v>
      </c>
    </row>
    <row r="18" spans="1:18" ht="15">
      <c r="A18" s="36" t="s">
        <v>124</v>
      </c>
      <c r="B18" s="37"/>
      <c r="C18" s="74"/>
      <c r="D18" s="74"/>
      <c r="E18" s="43"/>
      <c r="F18" s="64"/>
      <c r="G18" s="64"/>
      <c r="H18" s="64"/>
      <c r="I18" s="64"/>
      <c r="J18" s="75"/>
      <c r="L18" s="5"/>
      <c r="M18" s="5"/>
      <c r="N18" s="5"/>
      <c r="O18" s="5"/>
      <c r="P18" s="5"/>
      <c r="Q18" s="5"/>
      <c r="R18" s="4"/>
    </row>
    <row r="19" spans="1:18" ht="15">
      <c r="A19" s="36" t="s">
        <v>125</v>
      </c>
      <c r="B19" s="37"/>
      <c r="C19" s="74"/>
      <c r="D19" s="74"/>
      <c r="E19" s="43"/>
      <c r="F19" s="64"/>
      <c r="G19" s="64"/>
      <c r="H19" s="64"/>
      <c r="I19" s="64"/>
      <c r="J19" s="75"/>
      <c r="L19" s="5"/>
      <c r="M19" s="5"/>
      <c r="N19" s="5"/>
      <c r="O19" s="5"/>
      <c r="P19" s="5"/>
      <c r="Q19" s="5"/>
      <c r="R19" s="4"/>
    </row>
    <row r="20" spans="1:18" ht="15">
      <c r="A20" s="36" t="s">
        <v>126</v>
      </c>
      <c r="B20" s="76"/>
      <c r="C20" s="74"/>
      <c r="D20" s="74"/>
      <c r="E20" s="43"/>
      <c r="F20" s="63"/>
      <c r="G20" s="63"/>
      <c r="H20" s="63"/>
      <c r="I20" s="63"/>
      <c r="J20" s="77"/>
      <c r="L20" s="5"/>
      <c r="M20" s="5"/>
      <c r="N20" s="5"/>
      <c r="O20" s="5"/>
      <c r="P20" s="5"/>
      <c r="Q20" s="5"/>
      <c r="R20" s="4"/>
    </row>
    <row r="21" spans="1:18" ht="15.75" thickBot="1">
      <c r="A21" s="78" t="s">
        <v>127</v>
      </c>
      <c r="B21" s="79"/>
      <c r="C21" s="80"/>
      <c r="D21" s="30"/>
      <c r="E21" s="80"/>
      <c r="F21" s="81"/>
      <c r="G21" s="81"/>
      <c r="H21" s="81"/>
      <c r="I21" s="81"/>
      <c r="J21" s="82"/>
      <c r="L21" s="5"/>
      <c r="M21" s="5"/>
      <c r="N21" s="5"/>
      <c r="O21" s="5"/>
      <c r="P21" s="5"/>
      <c r="Q21" s="5"/>
      <c r="R21" s="4"/>
    </row>
    <row r="22" spans="1:18" ht="15">
      <c r="A22" s="53"/>
      <c r="L22" s="5"/>
      <c r="M22" s="5"/>
      <c r="N22" s="5"/>
      <c r="O22" s="5"/>
      <c r="P22" s="5"/>
      <c r="Q22" s="5"/>
      <c r="R22" s="4"/>
    </row>
    <row r="24" ht="15"/>
    <row r="25" ht="15"/>
    <row r="26" ht="15"/>
  </sheetData>
  <sheetProtection/>
  <mergeCells count="15">
    <mergeCell ref="J13:J15"/>
    <mergeCell ref="G14:G15"/>
    <mergeCell ref="H14:H15"/>
    <mergeCell ref="F12:J12"/>
    <mergeCell ref="F13:F15"/>
    <mergeCell ref="C2:G2"/>
    <mergeCell ref="A3:J3"/>
    <mergeCell ref="A11:E11"/>
    <mergeCell ref="A12:A15"/>
    <mergeCell ref="B12:B15"/>
    <mergeCell ref="C12:C15"/>
    <mergeCell ref="D12:D15"/>
    <mergeCell ref="E12:E15"/>
    <mergeCell ref="G13:H13"/>
    <mergeCell ref="I13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H28" sqref="H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9" customWidth="1"/>
    <col min="22" max="22" width="13.28125" style="9" customWidth="1"/>
    <col min="23" max="23" width="117.421875" style="1" bestFit="1" customWidth="1"/>
    <col min="24" max="16384" width="9.140625" style="1" customWidth="1"/>
  </cols>
  <sheetData>
    <row r="1" spans="1:9" ht="18">
      <c r="A1" s="17"/>
      <c r="B1" s="17"/>
      <c r="C1" s="191" t="s">
        <v>85</v>
      </c>
      <c r="D1" s="191"/>
      <c r="E1" s="191"/>
      <c r="F1" s="191"/>
      <c r="G1" s="191"/>
      <c r="H1" s="17"/>
      <c r="I1" s="17"/>
    </row>
    <row r="2" spans="1:9" ht="18">
      <c r="A2" s="191" t="s">
        <v>86</v>
      </c>
      <c r="B2" s="191"/>
      <c r="C2" s="191"/>
      <c r="D2" s="191"/>
      <c r="E2" s="191"/>
      <c r="F2" s="191"/>
      <c r="G2" s="191"/>
      <c r="H2" s="191"/>
      <c r="I2" s="191"/>
    </row>
    <row r="3" ht="15"/>
    <row r="4" ht="15"/>
    <row r="5" ht="15"/>
    <row r="6" spans="1:17" ht="15">
      <c r="A6" s="19" t="s">
        <v>77</v>
      </c>
      <c r="Q6" s="151"/>
    </row>
    <row r="7" spans="1:17" ht="12.75" customHeight="1" thickBot="1">
      <c r="A7" s="16" t="s">
        <v>84</v>
      </c>
      <c r="Q7" s="151"/>
    </row>
    <row r="8" spans="1:17" ht="12.75" customHeight="1" thickBot="1">
      <c r="A8" s="169" t="s">
        <v>72</v>
      </c>
      <c r="B8" s="170"/>
      <c r="C8" s="170"/>
      <c r="D8" s="170"/>
      <c r="E8" s="170"/>
      <c r="F8" s="171"/>
      <c r="G8" s="23"/>
      <c r="H8" s="23"/>
      <c r="I8" s="23"/>
      <c r="J8" s="23"/>
      <c r="K8" s="23"/>
      <c r="L8" s="23"/>
      <c r="M8" s="4"/>
      <c r="O8" s="4"/>
      <c r="Q8" s="151"/>
    </row>
    <row r="9" spans="1:17" ht="15.75" thickBot="1">
      <c r="A9" s="197" t="s">
        <v>0</v>
      </c>
      <c r="B9" s="186" t="s">
        <v>46</v>
      </c>
      <c r="C9" s="186" t="s">
        <v>34</v>
      </c>
      <c r="D9" s="181" t="s">
        <v>87</v>
      </c>
      <c r="E9" s="200" t="s">
        <v>89</v>
      </c>
      <c r="F9" s="192" t="s">
        <v>42</v>
      </c>
      <c r="G9" s="193"/>
      <c r="H9" s="193"/>
      <c r="I9" s="193"/>
      <c r="J9" s="206"/>
      <c r="K9" s="188" t="s">
        <v>5</v>
      </c>
      <c r="L9" s="189"/>
      <c r="M9" s="189"/>
      <c r="N9" s="189"/>
      <c r="O9" s="190"/>
      <c r="Q9" s="151"/>
    </row>
    <row r="10" spans="1:17" ht="12.75" customHeight="1">
      <c r="A10" s="198"/>
      <c r="B10" s="187"/>
      <c r="C10" s="187"/>
      <c r="D10" s="177"/>
      <c r="E10" s="168"/>
      <c r="F10" s="182" t="s">
        <v>55</v>
      </c>
      <c r="G10" s="185" t="s">
        <v>7</v>
      </c>
      <c r="H10" s="185"/>
      <c r="I10" s="167" t="s">
        <v>56</v>
      </c>
      <c r="J10" s="181" t="s">
        <v>57</v>
      </c>
      <c r="K10" s="182" t="s">
        <v>67</v>
      </c>
      <c r="L10" s="172" t="s">
        <v>7</v>
      </c>
      <c r="M10" s="173"/>
      <c r="N10" s="173"/>
      <c r="O10" s="176" t="s">
        <v>65</v>
      </c>
      <c r="Q10" s="151"/>
    </row>
    <row r="11" spans="1:17" ht="15">
      <c r="A11" s="198"/>
      <c r="B11" s="187"/>
      <c r="C11" s="187"/>
      <c r="D11" s="177"/>
      <c r="E11" s="168"/>
      <c r="F11" s="183"/>
      <c r="G11" s="208" t="s">
        <v>9</v>
      </c>
      <c r="H11" s="185" t="s">
        <v>10</v>
      </c>
      <c r="I11" s="168"/>
      <c r="J11" s="177"/>
      <c r="K11" s="183"/>
      <c r="L11" s="172" t="s">
        <v>9</v>
      </c>
      <c r="M11" s="173"/>
      <c r="N11" s="174" t="s">
        <v>10</v>
      </c>
      <c r="O11" s="177"/>
      <c r="Q11" s="151"/>
    </row>
    <row r="12" spans="1:23" ht="64.5" customHeight="1" thickBot="1">
      <c r="A12" s="198"/>
      <c r="B12" s="187"/>
      <c r="C12" s="187"/>
      <c r="D12" s="177"/>
      <c r="E12" s="168"/>
      <c r="F12" s="184"/>
      <c r="G12" s="209"/>
      <c r="H12" s="207"/>
      <c r="I12" s="210"/>
      <c r="J12" s="178"/>
      <c r="K12" s="184"/>
      <c r="L12" s="30" t="s">
        <v>66</v>
      </c>
      <c r="M12" s="30" t="s">
        <v>14</v>
      </c>
      <c r="N12" s="175"/>
      <c r="O12" s="178"/>
      <c r="Q12" s="14" t="s">
        <v>97</v>
      </c>
      <c r="R12" s="14" t="s">
        <v>98</v>
      </c>
      <c r="S12" s="14" t="s">
        <v>99</v>
      </c>
      <c r="T12" s="14" t="s">
        <v>100</v>
      </c>
      <c r="U12" s="14" t="s">
        <v>101</v>
      </c>
      <c r="V12" s="15" t="s">
        <v>102</v>
      </c>
      <c r="W12" s="16" t="s">
        <v>103</v>
      </c>
    </row>
    <row r="13" spans="1:23" ht="15">
      <c r="A13" s="72"/>
      <c r="B13" s="32" t="s">
        <v>16</v>
      </c>
      <c r="C13" s="33" t="s">
        <v>17</v>
      </c>
      <c r="D13" s="33" t="s">
        <v>18</v>
      </c>
      <c r="E13" s="33" t="s">
        <v>19</v>
      </c>
      <c r="F13" s="58" t="s">
        <v>20</v>
      </c>
      <c r="G13" s="83" t="s">
        <v>21</v>
      </c>
      <c r="H13" s="84" t="s">
        <v>22</v>
      </c>
      <c r="I13" s="84" t="s">
        <v>23</v>
      </c>
      <c r="J13" s="84" t="s">
        <v>40</v>
      </c>
      <c r="K13" s="34" t="s">
        <v>25</v>
      </c>
      <c r="L13" s="34" t="s">
        <v>26</v>
      </c>
      <c r="M13" s="34" t="s">
        <v>27</v>
      </c>
      <c r="N13" s="34" t="s">
        <v>28</v>
      </c>
      <c r="O13" s="35" t="s">
        <v>29</v>
      </c>
      <c r="Q13" s="5"/>
      <c r="R13" s="5"/>
      <c r="S13" s="5"/>
      <c r="T13" s="5"/>
      <c r="U13" s="5"/>
      <c r="V13" s="5"/>
      <c r="W13" s="5"/>
    </row>
    <row r="14" spans="1:23" ht="15">
      <c r="A14" s="36" t="s">
        <v>123</v>
      </c>
      <c r="B14" s="61" t="s">
        <v>145</v>
      </c>
      <c r="C14" s="74" t="s">
        <v>137</v>
      </c>
      <c r="D14" s="74" t="s">
        <v>140</v>
      </c>
      <c r="E14" s="74" t="s">
        <v>136</v>
      </c>
      <c r="F14" s="85">
        <v>2000000</v>
      </c>
      <c r="G14" s="86">
        <v>10000</v>
      </c>
      <c r="H14" s="85">
        <v>0</v>
      </c>
      <c r="I14" s="85">
        <v>2010000</v>
      </c>
      <c r="J14" s="85">
        <v>2010000</v>
      </c>
      <c r="K14" s="63">
        <v>600</v>
      </c>
      <c r="L14" s="63">
        <v>250</v>
      </c>
      <c r="M14" s="63"/>
      <c r="N14" s="63">
        <v>-50</v>
      </c>
      <c r="O14" s="77">
        <v>800</v>
      </c>
      <c r="P14" s="42">
        <f>F14+G14+H14-I14+K14+L14-M14+N14-O14</f>
        <v>0</v>
      </c>
      <c r="Q14" s="12" t="str">
        <f>ELOLAP!$G$7</f>
        <v>R06</v>
      </c>
      <c r="R14" s="12">
        <f>ELOLAP!$H$7</f>
        <v>201301</v>
      </c>
      <c r="S14" s="150" t="str">
        <f>ELOLAP!$I$7</f>
        <v>00000000</v>
      </c>
      <c r="T14" s="12" t="str">
        <f>ELOLAP!$J$7</f>
        <v>20130210</v>
      </c>
      <c r="U14" s="5" t="s">
        <v>106</v>
      </c>
      <c r="V14" s="5" t="s">
        <v>131</v>
      </c>
      <c r="W14" s="4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R06,201301,00000000,20130210,E,BEFK4AFK,@BEFK4AFK0001,VALTK,H,PL,EUR,2000000,10000,0,2010000,2010000,600,250,,-50,800</v>
      </c>
    </row>
    <row r="15" spans="1:23" ht="15">
      <c r="A15" s="36" t="s">
        <v>124</v>
      </c>
      <c r="B15" s="87"/>
      <c r="C15" s="88"/>
      <c r="D15" s="89"/>
      <c r="E15" s="39"/>
      <c r="F15" s="39"/>
      <c r="G15" s="90"/>
      <c r="H15" s="39"/>
      <c r="I15" s="39"/>
      <c r="J15" s="39"/>
      <c r="K15" s="39"/>
      <c r="L15" s="39"/>
      <c r="M15" s="39"/>
      <c r="N15" s="39"/>
      <c r="O15" s="47"/>
      <c r="Q15" s="5"/>
      <c r="R15" s="5"/>
      <c r="S15" s="5"/>
      <c r="T15" s="5"/>
      <c r="U15" s="5"/>
      <c r="V15" s="5"/>
      <c r="W15" s="4"/>
    </row>
    <row r="16" spans="1:23" ht="15">
      <c r="A16" s="36" t="s">
        <v>125</v>
      </c>
      <c r="B16" s="87"/>
      <c r="C16" s="88"/>
      <c r="D16" s="89"/>
      <c r="E16" s="39"/>
      <c r="F16" s="39"/>
      <c r="G16" s="90"/>
      <c r="H16" s="39"/>
      <c r="I16" s="39"/>
      <c r="J16" s="39"/>
      <c r="K16" s="39"/>
      <c r="L16" s="39"/>
      <c r="M16" s="39"/>
      <c r="N16" s="39"/>
      <c r="O16" s="47"/>
      <c r="Q16" s="5"/>
      <c r="R16" s="5"/>
      <c r="S16" s="5"/>
      <c r="T16" s="5"/>
      <c r="U16" s="5"/>
      <c r="V16" s="5"/>
      <c r="W16" s="4"/>
    </row>
    <row r="17" spans="1:15" ht="15.75" thickBot="1">
      <c r="A17" s="78" t="s">
        <v>126</v>
      </c>
      <c r="B17" s="49"/>
      <c r="C17" s="50"/>
      <c r="D17" s="91"/>
      <c r="E17" s="51"/>
      <c r="F17" s="51"/>
      <c r="G17" s="92"/>
      <c r="H17" s="51"/>
      <c r="I17" s="51"/>
      <c r="J17" s="51"/>
      <c r="K17" s="51"/>
      <c r="L17" s="51"/>
      <c r="M17" s="51"/>
      <c r="N17" s="51"/>
      <c r="O17" s="52"/>
    </row>
    <row r="18" ht="15">
      <c r="A18" s="53"/>
    </row>
    <row r="19" ht="15">
      <c r="A19" s="53"/>
    </row>
    <row r="20" ht="15"/>
    <row r="21" ht="15"/>
    <row r="22" ht="15"/>
  </sheetData>
  <sheetProtection/>
  <mergeCells count="21">
    <mergeCell ref="L10:N10"/>
    <mergeCell ref="I10:I12"/>
    <mergeCell ref="C1:G1"/>
    <mergeCell ref="A2:I2"/>
    <mergeCell ref="A8:F8"/>
    <mergeCell ref="A9:A12"/>
    <mergeCell ref="B9:B12"/>
    <mergeCell ref="O10:O12"/>
    <mergeCell ref="L11:M11"/>
    <mergeCell ref="N11:N12"/>
    <mergeCell ref="K9:O9"/>
    <mergeCell ref="K10:K12"/>
    <mergeCell ref="J10:J12"/>
    <mergeCell ref="D9:D12"/>
    <mergeCell ref="C9:C12"/>
    <mergeCell ref="F10:F12"/>
    <mergeCell ref="E9:E12"/>
    <mergeCell ref="H11:H12"/>
    <mergeCell ref="F9:J9"/>
    <mergeCell ref="G11:G12"/>
    <mergeCell ref="G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7">
      <selection activeCell="H34" sqref="H34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5" width="10.57421875" style="9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9" customWidth="1"/>
    <col min="10" max="10" width="9.00390625" style="9" customWidth="1"/>
    <col min="11" max="11" width="10.8515625" style="9" customWidth="1"/>
    <col min="12" max="12" width="10.7109375" style="9" customWidth="1"/>
    <col min="13" max="13" width="10.00390625" style="9" customWidth="1"/>
    <col min="14" max="14" width="9.8515625" style="9" customWidth="1"/>
    <col min="15" max="15" width="81.574218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5"/>
    <row r="2" spans="1:11" ht="18">
      <c r="A2" s="17"/>
      <c r="B2" s="17"/>
      <c r="C2" s="191" t="s">
        <v>85</v>
      </c>
      <c r="D2" s="191"/>
      <c r="E2" s="191"/>
      <c r="F2" s="191"/>
      <c r="G2" s="191"/>
      <c r="H2" s="191"/>
      <c r="I2" s="18"/>
      <c r="J2" s="18"/>
      <c r="K2" s="18"/>
    </row>
    <row r="3" spans="1:11" ht="18">
      <c r="A3" s="191" t="s">
        <v>86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ht="15"/>
    <row r="5" ht="15"/>
    <row r="6" ht="15">
      <c r="A6" s="53"/>
    </row>
    <row r="7" ht="15">
      <c r="A7" s="19" t="s">
        <v>78</v>
      </c>
    </row>
    <row r="8" ht="15.75" thickBot="1">
      <c r="A8" s="16" t="s">
        <v>84</v>
      </c>
    </row>
    <row r="9" spans="1:6" ht="15.75" thickBot="1">
      <c r="A9" s="169" t="s">
        <v>54</v>
      </c>
      <c r="B9" s="170"/>
      <c r="C9" s="211"/>
      <c r="D9" s="212"/>
      <c r="E9" s="142"/>
      <c r="F9" s="93"/>
    </row>
    <row r="10" spans="1:15" ht="90.75" thickBot="1">
      <c r="A10" s="94" t="s">
        <v>0</v>
      </c>
      <c r="B10" s="95" t="s">
        <v>50</v>
      </c>
      <c r="C10" s="26" t="s">
        <v>49</v>
      </c>
      <c r="D10" s="27" t="s">
        <v>87</v>
      </c>
      <c r="E10" s="27" t="s">
        <v>89</v>
      </c>
      <c r="F10" s="96" t="s">
        <v>53</v>
      </c>
      <c r="G10" s="26" t="s">
        <v>51</v>
      </c>
      <c r="I10" s="14" t="s">
        <v>97</v>
      </c>
      <c r="J10" s="14" t="s">
        <v>98</v>
      </c>
      <c r="K10" s="14" t="s">
        <v>99</v>
      </c>
      <c r="L10" s="14" t="s">
        <v>100</v>
      </c>
      <c r="M10" s="14" t="s">
        <v>101</v>
      </c>
      <c r="N10" s="15" t="s">
        <v>102</v>
      </c>
      <c r="O10" s="16" t="s">
        <v>103</v>
      </c>
    </row>
    <row r="11" spans="1:15" ht="15">
      <c r="A11" s="97"/>
      <c r="B11" s="73" t="s">
        <v>16</v>
      </c>
      <c r="C11" s="34" t="s">
        <v>17</v>
      </c>
      <c r="D11" s="33" t="s">
        <v>18</v>
      </c>
      <c r="E11" s="33" t="s">
        <v>19</v>
      </c>
      <c r="F11" s="59" t="s">
        <v>20</v>
      </c>
      <c r="G11" s="60" t="s">
        <v>21</v>
      </c>
      <c r="I11" s="5"/>
      <c r="J11" s="5"/>
      <c r="K11" s="5"/>
      <c r="L11" s="5"/>
      <c r="M11" s="5"/>
      <c r="N11" s="5"/>
      <c r="O11" s="5"/>
    </row>
    <row r="12" spans="1:15" ht="15">
      <c r="A12" s="36" t="s">
        <v>123</v>
      </c>
      <c r="B12" s="61" t="s">
        <v>143</v>
      </c>
      <c r="C12" s="62"/>
      <c r="D12" s="74" t="s">
        <v>135</v>
      </c>
      <c r="E12" s="43" t="s">
        <v>136</v>
      </c>
      <c r="F12" s="38" t="s">
        <v>146</v>
      </c>
      <c r="G12" s="98">
        <v>2000</v>
      </c>
      <c r="I12" s="12" t="str">
        <f>ELOLAP!$G$7</f>
        <v>R06</v>
      </c>
      <c r="J12" s="12">
        <f>ELOLAP!$H$7</f>
        <v>201301</v>
      </c>
      <c r="K12" s="150" t="str">
        <f>ELOLAP!$I$7</f>
        <v>00000000</v>
      </c>
      <c r="L12" s="12" t="str">
        <f>ELOLAP!$J$7</f>
        <v>20130210</v>
      </c>
      <c r="M12" s="5" t="s">
        <v>106</v>
      </c>
      <c r="N12" s="5" t="s">
        <v>132</v>
      </c>
      <c r="O12" s="4" t="str">
        <f>I12&amp;","&amp;J12&amp;","&amp;K12&amp;","&amp;L12&amp;","&amp;M12&amp;","&amp;N12&amp;","&amp;"@"&amp;N12&amp;"00"&amp;A12&amp;","&amp;B12&amp;","&amp;C12&amp;","&amp;D12&amp;","&amp;E12&amp;","&amp;F12&amp;","&amp;G12</f>
        <v>R06,201301,00000000,20130210,E,BEFK5AFK,@BEFK5AFK0001,NBFSZLAK,,DE,EUR,HIBA,2000</v>
      </c>
    </row>
    <row r="13" spans="1:15" ht="15">
      <c r="A13" s="36" t="s">
        <v>124</v>
      </c>
      <c r="B13" s="37"/>
      <c r="C13" s="38"/>
      <c r="D13" s="46"/>
      <c r="E13" s="46"/>
      <c r="F13" s="38"/>
      <c r="G13" s="98"/>
      <c r="I13" s="5"/>
      <c r="J13" s="5"/>
      <c r="K13" s="5"/>
      <c r="L13" s="5"/>
      <c r="M13" s="5"/>
      <c r="N13" s="5"/>
      <c r="O13" s="4"/>
    </row>
    <row r="14" spans="1:15" ht="15">
      <c r="A14" s="36" t="s">
        <v>125</v>
      </c>
      <c r="B14" s="37"/>
      <c r="C14" s="38"/>
      <c r="D14" s="46"/>
      <c r="E14" s="46"/>
      <c r="F14" s="38"/>
      <c r="G14" s="98"/>
      <c r="I14" s="5"/>
      <c r="J14" s="5"/>
      <c r="K14" s="5"/>
      <c r="L14" s="5"/>
      <c r="M14" s="5"/>
      <c r="N14" s="5"/>
      <c r="O14" s="4"/>
    </row>
    <row r="15" spans="1:15" ht="15">
      <c r="A15" s="36" t="s">
        <v>126</v>
      </c>
      <c r="B15" s="61"/>
      <c r="C15" s="74"/>
      <c r="D15" s="74"/>
      <c r="E15" s="43"/>
      <c r="F15" s="38"/>
      <c r="G15" s="98"/>
      <c r="I15" s="5"/>
      <c r="J15" s="5"/>
      <c r="K15" s="5"/>
      <c r="L15" s="5"/>
      <c r="M15" s="5"/>
      <c r="N15" s="5"/>
      <c r="O15" s="4"/>
    </row>
    <row r="16" spans="1:15" ht="15">
      <c r="A16" s="36" t="s">
        <v>127</v>
      </c>
      <c r="B16" s="99"/>
      <c r="C16" s="74"/>
      <c r="D16" s="74"/>
      <c r="E16" s="43"/>
      <c r="F16" s="38"/>
      <c r="G16" s="98"/>
      <c r="I16" s="5"/>
      <c r="J16" s="5"/>
      <c r="K16" s="5"/>
      <c r="L16" s="5"/>
      <c r="M16" s="5"/>
      <c r="N16" s="5"/>
      <c r="O16" s="4"/>
    </row>
    <row r="17" spans="1:15" ht="15">
      <c r="A17" s="36"/>
      <c r="B17" s="61"/>
      <c r="C17" s="74"/>
      <c r="D17" s="74"/>
      <c r="E17" s="74"/>
      <c r="F17" s="38"/>
      <c r="G17" s="98"/>
      <c r="I17" s="5"/>
      <c r="J17" s="5"/>
      <c r="K17" s="5"/>
      <c r="L17" s="5"/>
      <c r="M17" s="5"/>
      <c r="N17" s="5"/>
      <c r="O17" s="4"/>
    </row>
    <row r="18" ht="15"/>
    <row r="19" ht="15"/>
    <row r="20" ht="15"/>
  </sheetData>
  <sheetProtection/>
  <mergeCells count="3">
    <mergeCell ref="A9:D9"/>
    <mergeCell ref="C2:H2"/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8515625" style="1" customWidth="1"/>
    <col min="4" max="4" width="8.00390625" style="1" customWidth="1"/>
    <col min="5" max="5" width="9.28125" style="1" customWidth="1"/>
    <col min="6" max="6" width="8.7109375" style="9" customWidth="1"/>
    <col min="7" max="7" width="15.140625" style="1" customWidth="1"/>
    <col min="8" max="8" width="11.00390625" style="9" customWidth="1"/>
    <col min="9" max="9" width="10.28125" style="9" customWidth="1"/>
    <col min="10" max="10" width="12.7109375" style="1" customWidth="1"/>
    <col min="11" max="11" width="12.57421875" style="1" customWidth="1"/>
    <col min="12" max="12" width="9.8515625" style="1" customWidth="1"/>
    <col min="13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7" width="9.140625" style="9" customWidth="1"/>
    <col min="28" max="28" width="9.140625" style="1" customWidth="1"/>
    <col min="29" max="29" width="129.7109375" style="1" bestFit="1" customWidth="1"/>
    <col min="30" max="16384" width="9.140625" style="1" customWidth="1"/>
  </cols>
  <sheetData>
    <row r="1" spans="1:10" ht="38.25" customHeight="1">
      <c r="A1" s="17"/>
      <c r="B1" s="17"/>
      <c r="C1" s="191" t="s">
        <v>163</v>
      </c>
      <c r="D1" s="191"/>
      <c r="E1" s="191"/>
      <c r="F1" s="191"/>
      <c r="G1" s="191"/>
      <c r="H1" s="18"/>
      <c r="I1" s="18"/>
      <c r="J1" s="17"/>
    </row>
    <row r="2" spans="1:10" ht="18">
      <c r="A2" s="191" t="s">
        <v>86</v>
      </c>
      <c r="B2" s="191"/>
      <c r="C2" s="191"/>
      <c r="D2" s="191"/>
      <c r="E2" s="191"/>
      <c r="F2" s="191"/>
      <c r="G2" s="191"/>
      <c r="H2" s="191"/>
      <c r="I2" s="191"/>
      <c r="J2" s="191"/>
    </row>
    <row r="3" ht="15"/>
    <row r="4" ht="15"/>
    <row r="5" ht="15"/>
    <row r="6" spans="1:16" ht="15">
      <c r="A6" s="100" t="s">
        <v>79</v>
      </c>
      <c r="B6" s="93"/>
      <c r="C6" s="93"/>
      <c r="D6" s="93"/>
      <c r="E6" s="93"/>
      <c r="F6" s="141"/>
      <c r="G6" s="93"/>
      <c r="H6" s="141"/>
      <c r="I6" s="141"/>
      <c r="J6" s="93"/>
      <c r="K6" s="93"/>
      <c r="L6" s="93"/>
      <c r="M6" s="93"/>
      <c r="N6" s="93"/>
      <c r="O6" s="93"/>
      <c r="P6" s="93"/>
    </row>
    <row r="7" spans="1:16" ht="15.75" thickBot="1">
      <c r="A7" s="20" t="s">
        <v>84</v>
      </c>
      <c r="B7" s="93"/>
      <c r="C7" s="93"/>
      <c r="D7" s="93"/>
      <c r="E7" s="93"/>
      <c r="F7" s="141"/>
      <c r="G7" s="93"/>
      <c r="H7" s="141"/>
      <c r="I7" s="141"/>
      <c r="J7" s="93"/>
      <c r="K7" s="93"/>
      <c r="L7" s="93"/>
      <c r="M7" s="93"/>
      <c r="N7" s="93"/>
      <c r="O7" s="93"/>
      <c r="P7" s="93"/>
    </row>
    <row r="8" spans="1:21" ht="15.75" thickBot="1">
      <c r="A8" s="169" t="s">
        <v>39</v>
      </c>
      <c r="B8" s="170"/>
      <c r="C8" s="170"/>
      <c r="D8" s="170"/>
      <c r="E8" s="171"/>
      <c r="F8" s="142"/>
      <c r="G8" s="22"/>
      <c r="H8" s="142"/>
      <c r="I8" s="142"/>
      <c r="J8" s="22"/>
      <c r="K8" s="22"/>
      <c r="L8" s="23"/>
      <c r="M8" s="23"/>
      <c r="N8" s="23"/>
      <c r="O8" s="23"/>
      <c r="P8" s="23"/>
      <c r="Q8" s="25"/>
      <c r="R8" s="25"/>
      <c r="U8" s="25"/>
    </row>
    <row r="9" spans="1:21" ht="15.75" customHeight="1">
      <c r="A9" s="197" t="s">
        <v>0</v>
      </c>
      <c r="B9" s="186" t="s">
        <v>46</v>
      </c>
      <c r="C9" s="186" t="s">
        <v>48</v>
      </c>
      <c r="D9" s="214" t="s">
        <v>88</v>
      </c>
      <c r="E9" s="179"/>
      <c r="F9" s="179" t="s">
        <v>89</v>
      </c>
      <c r="G9" s="186" t="s">
        <v>1</v>
      </c>
      <c r="H9" s="181" t="s">
        <v>2</v>
      </c>
      <c r="I9" s="218" t="s">
        <v>60</v>
      </c>
      <c r="J9" s="181" t="s">
        <v>3</v>
      </c>
      <c r="K9" s="181" t="s">
        <v>83</v>
      </c>
      <c r="L9" s="192" t="s">
        <v>4</v>
      </c>
      <c r="M9" s="193"/>
      <c r="N9" s="193"/>
      <c r="O9" s="193"/>
      <c r="P9" s="194"/>
      <c r="Q9" s="221" t="s">
        <v>5</v>
      </c>
      <c r="R9" s="222"/>
      <c r="S9" s="222"/>
      <c r="T9" s="222"/>
      <c r="U9" s="223"/>
    </row>
    <row r="10" spans="1:21" ht="15.75" customHeight="1">
      <c r="A10" s="198"/>
      <c r="B10" s="187"/>
      <c r="C10" s="187"/>
      <c r="D10" s="215"/>
      <c r="E10" s="180"/>
      <c r="F10" s="180"/>
      <c r="G10" s="187"/>
      <c r="H10" s="177"/>
      <c r="I10" s="219"/>
      <c r="J10" s="177"/>
      <c r="K10" s="177"/>
      <c r="L10" s="182" t="s">
        <v>6</v>
      </c>
      <c r="M10" s="172" t="s">
        <v>7</v>
      </c>
      <c r="N10" s="173"/>
      <c r="O10" s="199"/>
      <c r="P10" s="167" t="s">
        <v>8</v>
      </c>
      <c r="Q10" s="182" t="s">
        <v>63</v>
      </c>
      <c r="R10" s="172" t="s">
        <v>7</v>
      </c>
      <c r="S10" s="173"/>
      <c r="T10" s="199"/>
      <c r="U10" s="176" t="s">
        <v>64</v>
      </c>
    </row>
    <row r="11" spans="1:21" ht="15.75" thickBot="1">
      <c r="A11" s="198"/>
      <c r="B11" s="187"/>
      <c r="C11" s="187"/>
      <c r="D11" s="216"/>
      <c r="E11" s="217"/>
      <c r="F11" s="180"/>
      <c r="G11" s="187"/>
      <c r="H11" s="177"/>
      <c r="I11" s="219"/>
      <c r="J11" s="177"/>
      <c r="K11" s="177"/>
      <c r="L11" s="183"/>
      <c r="M11" s="185" t="s">
        <v>9</v>
      </c>
      <c r="N11" s="185"/>
      <c r="O11" s="195" t="s">
        <v>10</v>
      </c>
      <c r="P11" s="168"/>
      <c r="Q11" s="183"/>
      <c r="R11" s="172" t="s">
        <v>9</v>
      </c>
      <c r="S11" s="199"/>
      <c r="T11" s="174" t="s">
        <v>10</v>
      </c>
      <c r="U11" s="177"/>
    </row>
    <row r="12" spans="1:29" ht="105.75" thickBot="1">
      <c r="A12" s="213"/>
      <c r="B12" s="187"/>
      <c r="C12" s="187"/>
      <c r="D12" s="27" t="s">
        <v>11</v>
      </c>
      <c r="E12" s="101" t="s">
        <v>61</v>
      </c>
      <c r="F12" s="180"/>
      <c r="G12" s="187"/>
      <c r="H12" s="177"/>
      <c r="I12" s="220"/>
      <c r="J12" s="177"/>
      <c r="K12" s="177"/>
      <c r="L12" s="183"/>
      <c r="M12" s="29" t="s">
        <v>12</v>
      </c>
      <c r="N12" s="29" t="s">
        <v>13</v>
      </c>
      <c r="O12" s="196"/>
      <c r="P12" s="168"/>
      <c r="Q12" s="184"/>
      <c r="R12" s="30" t="s">
        <v>62</v>
      </c>
      <c r="S12" s="30" t="s">
        <v>15</v>
      </c>
      <c r="T12" s="175"/>
      <c r="U12" s="178"/>
      <c r="W12" s="14" t="s">
        <v>97</v>
      </c>
      <c r="X12" s="14" t="s">
        <v>98</v>
      </c>
      <c r="Y12" s="14" t="s">
        <v>99</v>
      </c>
      <c r="Z12" s="14" t="s">
        <v>100</v>
      </c>
      <c r="AA12" s="14" t="s">
        <v>101</v>
      </c>
      <c r="AB12" s="16" t="s">
        <v>102</v>
      </c>
      <c r="AC12" s="16" t="s">
        <v>103</v>
      </c>
    </row>
    <row r="13" spans="1:29" ht="15">
      <c r="A13" s="102"/>
      <c r="B13" s="32" t="s">
        <v>16</v>
      </c>
      <c r="C13" s="33" t="s">
        <v>17</v>
      </c>
      <c r="D13" s="33" t="s">
        <v>18</v>
      </c>
      <c r="E13" s="33" t="s">
        <v>19</v>
      </c>
      <c r="F13" s="34" t="s">
        <v>20</v>
      </c>
      <c r="G13" s="34" t="s">
        <v>21</v>
      </c>
      <c r="H13" s="34" t="s">
        <v>22</v>
      </c>
      <c r="I13" s="34" t="s">
        <v>23</v>
      </c>
      <c r="J13" s="34" t="s">
        <v>24</v>
      </c>
      <c r="K13" s="34" t="s">
        <v>25</v>
      </c>
      <c r="L13" s="33" t="s">
        <v>26</v>
      </c>
      <c r="M13" s="34" t="s">
        <v>27</v>
      </c>
      <c r="N13" s="34" t="s">
        <v>28</v>
      </c>
      <c r="O13" s="34" t="s">
        <v>29</v>
      </c>
      <c r="P13" s="34" t="s">
        <v>30</v>
      </c>
      <c r="Q13" s="34" t="s">
        <v>31</v>
      </c>
      <c r="R13" s="34" t="s">
        <v>32</v>
      </c>
      <c r="S13" s="33" t="s">
        <v>33</v>
      </c>
      <c r="T13" s="33" t="s">
        <v>37</v>
      </c>
      <c r="U13" s="35" t="s">
        <v>38</v>
      </c>
      <c r="W13" s="5"/>
      <c r="X13" s="5"/>
      <c r="Y13" s="5"/>
      <c r="Z13" s="5"/>
      <c r="AA13" s="5"/>
      <c r="AB13" s="5"/>
      <c r="AC13" s="5"/>
    </row>
    <row r="14" spans="1:29" ht="13.5" customHeight="1">
      <c r="A14" s="36" t="s">
        <v>123</v>
      </c>
      <c r="B14" s="37" t="s">
        <v>160</v>
      </c>
      <c r="C14" s="38" t="s">
        <v>137</v>
      </c>
      <c r="D14" s="38" t="s">
        <v>135</v>
      </c>
      <c r="E14" s="38">
        <v>1</v>
      </c>
      <c r="F14" s="38" t="s">
        <v>136</v>
      </c>
      <c r="G14" s="38" t="s">
        <v>161</v>
      </c>
      <c r="H14" s="107">
        <v>20181111</v>
      </c>
      <c r="I14" s="38" t="s">
        <v>136</v>
      </c>
      <c r="J14" s="38">
        <v>800000</v>
      </c>
      <c r="K14" s="104"/>
      <c r="L14" s="143">
        <v>800000</v>
      </c>
      <c r="M14" s="144"/>
      <c r="N14" s="143">
        <v>20000</v>
      </c>
      <c r="O14" s="143"/>
      <c r="P14" s="143">
        <v>780000</v>
      </c>
      <c r="Q14" s="105">
        <v>230</v>
      </c>
      <c r="R14" s="105">
        <v>20</v>
      </c>
      <c r="S14" s="105"/>
      <c r="T14" s="105"/>
      <c r="U14" s="106">
        <v>250</v>
      </c>
      <c r="V14" s="42">
        <f>L14+M14-N14+O14-P14+Q14+R14-S14+T14-U14</f>
        <v>0</v>
      </c>
      <c r="W14" s="12" t="str">
        <f>ELOLAP!$G$7</f>
        <v>R06</v>
      </c>
      <c r="X14" s="12">
        <f>ELOLAP!$H$7</f>
        <v>201301</v>
      </c>
      <c r="Y14" s="150" t="str">
        <f>ELOLAP!$I$7</f>
        <v>00000000</v>
      </c>
      <c r="Z14" s="12" t="str">
        <f>ELOLAP!$J$7</f>
        <v>20130210</v>
      </c>
      <c r="AA14" s="5" t="s">
        <v>106</v>
      </c>
      <c r="AB14" s="4" t="s">
        <v>150</v>
      </c>
      <c r="AC14" s="4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R06,201301,00000000,20130210,E,BEFT1AFK,@BEFT1AFK0001,KHITT,H,DE,1,EUR,CIB,20181111,EUR,800000,,800000,,20000,,780000,230,20,,,250</v>
      </c>
    </row>
    <row r="15" spans="1:29" ht="15">
      <c r="A15" s="36" t="s">
        <v>124</v>
      </c>
      <c r="B15" s="37" t="s">
        <v>160</v>
      </c>
      <c r="C15" s="38" t="s">
        <v>134</v>
      </c>
      <c r="D15" s="38" t="s">
        <v>140</v>
      </c>
      <c r="E15" s="38">
        <v>1</v>
      </c>
      <c r="F15" s="38" t="s">
        <v>138</v>
      </c>
      <c r="G15" s="38" t="s">
        <v>161</v>
      </c>
      <c r="H15" s="107">
        <v>20171112</v>
      </c>
      <c r="I15" s="38" t="s">
        <v>136</v>
      </c>
      <c r="J15" s="38">
        <v>50000</v>
      </c>
      <c r="K15" s="104"/>
      <c r="L15" s="145">
        <v>0</v>
      </c>
      <c r="M15" s="145">
        <v>50000</v>
      </c>
      <c r="N15" s="145"/>
      <c r="O15" s="145"/>
      <c r="P15" s="145">
        <v>50000</v>
      </c>
      <c r="Q15" s="105">
        <v>0</v>
      </c>
      <c r="R15" s="105">
        <v>120</v>
      </c>
      <c r="S15" s="105"/>
      <c r="T15" s="105"/>
      <c r="U15" s="106">
        <v>120</v>
      </c>
      <c r="V15" s="42">
        <f>L15+M15-N15+O15-P15+Q15+R15-S15+T15-U15</f>
        <v>0</v>
      </c>
      <c r="W15" s="12" t="str">
        <f>ELOLAP!$G$7</f>
        <v>R06</v>
      </c>
      <c r="X15" s="12">
        <f>ELOLAP!$H$7</f>
        <v>201301</v>
      </c>
      <c r="Y15" s="150" t="str">
        <f>ELOLAP!$I$7</f>
        <v>00000000</v>
      </c>
      <c r="Z15" s="12" t="str">
        <f>ELOLAP!$J$7</f>
        <v>20130210</v>
      </c>
      <c r="AA15" s="5" t="s">
        <v>106</v>
      </c>
      <c r="AB15" s="4" t="s">
        <v>150</v>
      </c>
      <c r="AC15" s="4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R06,201301,00000000,20130210,E,BEFT1AFK,@BEFT1AFK0002,KHITT,R,PL,1,USD,CIB,20171112,EUR,50000,,0,50000,,,50000,0,120,,,120</v>
      </c>
    </row>
    <row r="16" spans="1:29" ht="15">
      <c r="A16" s="36" t="s">
        <v>125</v>
      </c>
      <c r="B16" s="37" t="s">
        <v>156</v>
      </c>
      <c r="C16" s="38" t="s">
        <v>137</v>
      </c>
      <c r="D16" s="107" t="s">
        <v>144</v>
      </c>
      <c r="E16" s="38">
        <v>1</v>
      </c>
      <c r="F16" s="38" t="s">
        <v>141</v>
      </c>
      <c r="G16" s="104"/>
      <c r="H16" s="156"/>
      <c r="I16" s="110"/>
      <c r="J16" s="108"/>
      <c r="K16" s="104"/>
      <c r="L16" s="145">
        <v>4000000</v>
      </c>
      <c r="M16" s="145"/>
      <c r="N16" s="145">
        <v>200000</v>
      </c>
      <c r="O16" s="145">
        <v>-100000</v>
      </c>
      <c r="P16" s="145">
        <v>3700000</v>
      </c>
      <c r="Q16" s="105">
        <v>6000</v>
      </c>
      <c r="R16" s="105">
        <v>2000</v>
      </c>
      <c r="S16" s="105">
        <v>1000</v>
      </c>
      <c r="T16" s="105"/>
      <c r="U16" s="106">
        <v>7000</v>
      </c>
      <c r="V16" s="42">
        <f>L16+M16-N16+O16-P16+Q16+R16-S16+T16-U16</f>
        <v>0</v>
      </c>
      <c r="W16" s="12" t="str">
        <f>ELOLAP!$G$7</f>
        <v>R06</v>
      </c>
      <c r="X16" s="12">
        <f>ELOLAP!$H$7</f>
        <v>201301</v>
      </c>
      <c r="Y16" s="150" t="str">
        <f>ELOLAP!$I$7</f>
        <v>00000000</v>
      </c>
      <c r="Z16" s="12" t="str">
        <f>ELOLAP!$J$7</f>
        <v>20130210</v>
      </c>
      <c r="AA16" s="5" t="s">
        <v>106</v>
      </c>
      <c r="AB16" s="4" t="s">
        <v>150</v>
      </c>
      <c r="AC16" s="4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R06,201301,00000000,20130210,E,BEFT1AFK,@BEFT1AFK0003,PLIZT,H,US,1,HUF,,,,,,4000000,,200000,-100000,3700000,6000,2000,1000,,7000</v>
      </c>
    </row>
    <row r="17" spans="1:29" ht="15">
      <c r="A17" s="36" t="s">
        <v>126</v>
      </c>
      <c r="B17" s="37" t="s">
        <v>162</v>
      </c>
      <c r="C17" s="38" t="s">
        <v>134</v>
      </c>
      <c r="D17" s="38" t="s">
        <v>135</v>
      </c>
      <c r="E17" s="38">
        <v>2</v>
      </c>
      <c r="F17" s="38" t="s">
        <v>138</v>
      </c>
      <c r="G17" s="104"/>
      <c r="H17" s="156"/>
      <c r="I17" s="110"/>
      <c r="J17" s="108"/>
      <c r="K17" s="104"/>
      <c r="L17" s="145">
        <v>40000</v>
      </c>
      <c r="M17" s="145">
        <v>10000</v>
      </c>
      <c r="N17" s="145">
        <v>20000</v>
      </c>
      <c r="O17" s="145"/>
      <c r="P17" s="145">
        <v>30000</v>
      </c>
      <c r="Q17" s="105">
        <v>200</v>
      </c>
      <c r="R17" s="109">
        <v>500</v>
      </c>
      <c r="S17" s="105">
        <v>200</v>
      </c>
      <c r="T17" s="105"/>
      <c r="U17" s="153">
        <v>500</v>
      </c>
      <c r="V17" s="42">
        <f>L17+M17-N17+O17-P17+Q17+R17-S17+T17-U17</f>
        <v>0</v>
      </c>
      <c r="W17" s="12" t="str">
        <f>ELOLAP!$G$7</f>
        <v>R06</v>
      </c>
      <c r="X17" s="12">
        <f>ELOLAP!$H$7</f>
        <v>201301</v>
      </c>
      <c r="Y17" s="150" t="str">
        <f>ELOLAP!$I$7</f>
        <v>00000000</v>
      </c>
      <c r="Z17" s="12" t="str">
        <f>ELOLAP!$J$7</f>
        <v>20130210</v>
      </c>
      <c r="AA17" s="5" t="s">
        <v>106</v>
      </c>
      <c r="AB17" s="4" t="s">
        <v>150</v>
      </c>
      <c r="AC17" s="4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R06,201301,00000000,20130210,E,BEFT1AFK,@BEFT1AFK0004,EHITT,R,DE,2,USD,,,,,,40000,10000,20000,,30000,200,500,200,,500</v>
      </c>
    </row>
    <row r="18" spans="1:29" ht="15">
      <c r="A18" s="36" t="s">
        <v>127</v>
      </c>
      <c r="B18" s="37" t="s">
        <v>147</v>
      </c>
      <c r="C18" s="38" t="s">
        <v>137</v>
      </c>
      <c r="D18" s="107" t="s">
        <v>144</v>
      </c>
      <c r="E18" s="110"/>
      <c r="F18" s="38" t="s">
        <v>138</v>
      </c>
      <c r="G18" s="104"/>
      <c r="H18" s="156"/>
      <c r="I18" s="110"/>
      <c r="J18" s="108"/>
      <c r="K18" s="104"/>
      <c r="L18" s="145">
        <v>0</v>
      </c>
      <c r="M18" s="145">
        <v>1000000</v>
      </c>
      <c r="N18" s="145"/>
      <c r="O18" s="145"/>
      <c r="P18" s="145">
        <v>1000000</v>
      </c>
      <c r="Q18" s="111"/>
      <c r="R18" s="112"/>
      <c r="S18" s="111"/>
      <c r="T18" s="111"/>
      <c r="U18" s="154"/>
      <c r="V18" s="42">
        <f>L18+M18-N18+O18-P18+Q18+R18-S18+T18-U18</f>
        <v>0</v>
      </c>
      <c r="W18" s="12" t="str">
        <f>ELOLAP!$G$7</f>
        <v>R06</v>
      </c>
      <c r="X18" s="12">
        <f>ELOLAP!$H$7</f>
        <v>201301</v>
      </c>
      <c r="Y18" s="150" t="str">
        <f>ELOLAP!$I$7</f>
        <v>00000000</v>
      </c>
      <c r="Z18" s="12" t="str">
        <f>ELOLAP!$J$7</f>
        <v>20130210</v>
      </c>
      <c r="AA18" s="5" t="s">
        <v>106</v>
      </c>
      <c r="AB18" s="4" t="s">
        <v>150</v>
      </c>
      <c r="AC18" s="4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R06,201301,00000000,20130210,E,BEFT1AFK,@BEFT1AFK0005,KERHITT,H,US,,USD,,,,,,0,1000000,,,1000000,,,,,</v>
      </c>
    </row>
    <row r="19" spans="1:29" ht="15">
      <c r="A19" s="113" t="s">
        <v>128</v>
      </c>
      <c r="B19" s="103"/>
      <c r="C19" s="103"/>
      <c r="D19" s="103"/>
      <c r="E19" s="103"/>
      <c r="F19" s="38"/>
      <c r="G19" s="104"/>
      <c r="H19" s="157"/>
      <c r="I19" s="157"/>
      <c r="J19" s="114"/>
      <c r="K19" s="104"/>
      <c r="L19" s="143"/>
      <c r="M19" s="143"/>
      <c r="N19" s="143"/>
      <c r="O19" s="143"/>
      <c r="P19" s="143"/>
      <c r="Q19" s="105"/>
      <c r="R19" s="105"/>
      <c r="S19" s="105"/>
      <c r="T19" s="105"/>
      <c r="U19" s="106"/>
      <c r="W19" s="5"/>
      <c r="X19" s="5"/>
      <c r="Y19" s="152"/>
      <c r="Z19" s="5"/>
      <c r="AA19" s="5"/>
      <c r="AB19" s="4"/>
      <c r="AC19" s="4"/>
    </row>
    <row r="20" spans="1:21" ht="15">
      <c r="A20" s="113" t="s">
        <v>129</v>
      </c>
      <c r="B20" s="46"/>
      <c r="C20" s="46"/>
      <c r="D20" s="39"/>
      <c r="E20" s="39"/>
      <c r="F20" s="46"/>
      <c r="G20" s="39"/>
      <c r="H20" s="46"/>
      <c r="I20" s="46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7"/>
    </row>
    <row r="21" spans="1:21" ht="15">
      <c r="A21" s="113" t="s">
        <v>151</v>
      </c>
      <c r="B21" s="46"/>
      <c r="C21" s="46"/>
      <c r="D21" s="39"/>
      <c r="E21" s="39"/>
      <c r="F21" s="46"/>
      <c r="G21" s="39"/>
      <c r="H21" s="46"/>
      <c r="I21" s="46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7"/>
    </row>
    <row r="22" spans="1:21" ht="15">
      <c r="A22" s="113" t="s">
        <v>152</v>
      </c>
      <c r="B22" s="46"/>
      <c r="C22" s="46"/>
      <c r="D22" s="39"/>
      <c r="E22" s="39"/>
      <c r="F22" s="46"/>
      <c r="G22" s="39"/>
      <c r="H22" s="46"/>
      <c r="I22" s="46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7"/>
    </row>
    <row r="23" spans="1:21" ht="15">
      <c r="A23" s="36" t="s">
        <v>153</v>
      </c>
      <c r="B23" s="45"/>
      <c r="C23" s="46"/>
      <c r="D23" s="39"/>
      <c r="E23" s="39"/>
      <c r="F23" s="46"/>
      <c r="G23" s="39"/>
      <c r="H23" s="46"/>
      <c r="I23" s="46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7"/>
    </row>
    <row r="24" spans="1:21" ht="15">
      <c r="A24" s="36" t="s">
        <v>154</v>
      </c>
      <c r="B24" s="115"/>
      <c r="C24" s="39"/>
      <c r="D24" s="39"/>
      <c r="E24" s="39"/>
      <c r="F24" s="46"/>
      <c r="G24" s="39"/>
      <c r="H24" s="46"/>
      <c r="I24" s="46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7"/>
    </row>
    <row r="25" spans="1:21" ht="15">
      <c r="A25" s="116" t="s">
        <v>35</v>
      </c>
      <c r="B25" s="115"/>
      <c r="C25" s="39"/>
      <c r="D25" s="39"/>
      <c r="E25" s="39"/>
      <c r="F25" s="46"/>
      <c r="G25" s="39"/>
      <c r="H25" s="46"/>
      <c r="I25" s="46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7"/>
    </row>
    <row r="26" spans="1:21" ht="15.75" thickBot="1">
      <c r="A26" s="117" t="s">
        <v>36</v>
      </c>
      <c r="B26" s="69"/>
      <c r="C26" s="51"/>
      <c r="D26" s="51"/>
      <c r="E26" s="51"/>
      <c r="F26" s="50"/>
      <c r="G26" s="51"/>
      <c r="H26" s="50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ht="15">
      <c r="A27" s="53"/>
    </row>
    <row r="28" ht="15">
      <c r="A28" s="53"/>
    </row>
  </sheetData>
  <sheetProtection/>
  <mergeCells count="25"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  <mergeCell ref="R11:S11"/>
    <mergeCell ref="H9:H12"/>
    <mergeCell ref="J9:J12"/>
    <mergeCell ref="K9:K12"/>
    <mergeCell ref="L9:P9"/>
    <mergeCell ref="I9:I12"/>
    <mergeCell ref="C1:G1"/>
    <mergeCell ref="A2:J2"/>
    <mergeCell ref="A8:E8"/>
    <mergeCell ref="A9:A12"/>
    <mergeCell ref="B9:B12"/>
    <mergeCell ref="C9:C12"/>
    <mergeCell ref="D9:E11"/>
    <mergeCell ref="F9:F12"/>
    <mergeCell ref="G9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7">
      <selection activeCell="G31" sqref="G3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28125" style="1" customWidth="1"/>
    <col min="4" max="5" width="9.00390625" style="9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9" customWidth="1"/>
    <col min="12" max="13" width="9.140625" style="9" customWidth="1"/>
    <col min="14" max="14" width="11.421875" style="9" customWidth="1"/>
    <col min="15" max="15" width="10.421875" style="9" customWidth="1"/>
    <col min="16" max="16" width="11.140625" style="1" customWidth="1"/>
    <col min="17" max="17" width="95.2812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5"/>
    <row r="2" spans="1:10" ht="18">
      <c r="A2" s="17"/>
      <c r="B2" s="17"/>
      <c r="C2" s="191" t="s">
        <v>85</v>
      </c>
      <c r="D2" s="191"/>
      <c r="E2" s="191"/>
      <c r="F2" s="191"/>
      <c r="G2" s="191"/>
      <c r="H2" s="17"/>
      <c r="I2" s="17"/>
      <c r="J2" s="17"/>
    </row>
    <row r="3" spans="1:10" ht="18">
      <c r="A3" s="191" t="s">
        <v>86</v>
      </c>
      <c r="B3" s="191"/>
      <c r="C3" s="191"/>
      <c r="D3" s="191"/>
      <c r="E3" s="191"/>
      <c r="F3" s="191"/>
      <c r="G3" s="191"/>
      <c r="H3" s="191"/>
      <c r="I3" s="191"/>
      <c r="J3" s="191"/>
    </row>
    <row r="4" ht="15"/>
    <row r="5" ht="15"/>
    <row r="6" ht="15"/>
    <row r="7" spans="1:9" ht="15">
      <c r="A7" s="118"/>
      <c r="B7" s="25"/>
      <c r="C7" s="25"/>
      <c r="D7" s="118"/>
      <c r="E7" s="118"/>
      <c r="F7" s="25"/>
      <c r="G7" s="25"/>
      <c r="H7" s="25"/>
      <c r="I7" s="25"/>
    </row>
    <row r="8" ht="15">
      <c r="A8" s="19" t="s">
        <v>80</v>
      </c>
    </row>
    <row r="9" ht="15.75" thickBot="1">
      <c r="A9" s="16" t="s">
        <v>84</v>
      </c>
    </row>
    <row r="10" spans="1:8" ht="15.75" thickBot="1">
      <c r="A10" s="169" t="s">
        <v>71</v>
      </c>
      <c r="B10" s="170"/>
      <c r="C10" s="170"/>
      <c r="D10" s="170"/>
      <c r="E10" s="171"/>
      <c r="F10" s="22"/>
      <c r="H10" s="16"/>
    </row>
    <row r="11" spans="1:9" ht="12.75" customHeight="1">
      <c r="A11" s="224" t="s">
        <v>0</v>
      </c>
      <c r="B11" s="186" t="s">
        <v>46</v>
      </c>
      <c r="C11" s="186" t="s">
        <v>69</v>
      </c>
      <c r="D11" s="181" t="s">
        <v>87</v>
      </c>
      <c r="E11" s="181" t="s">
        <v>89</v>
      </c>
      <c r="F11" s="192" t="s">
        <v>4</v>
      </c>
      <c r="G11" s="193"/>
      <c r="H11" s="193"/>
      <c r="I11" s="194"/>
    </row>
    <row r="12" spans="1:9" ht="12.75" customHeight="1">
      <c r="A12" s="225"/>
      <c r="B12" s="187"/>
      <c r="C12" s="187"/>
      <c r="D12" s="177"/>
      <c r="E12" s="177"/>
      <c r="F12" s="182" t="s">
        <v>58</v>
      </c>
      <c r="G12" s="172" t="s">
        <v>7</v>
      </c>
      <c r="H12" s="199"/>
      <c r="I12" s="167" t="s">
        <v>8</v>
      </c>
    </row>
    <row r="13" spans="1:9" ht="12.75" customHeight="1">
      <c r="A13" s="225"/>
      <c r="B13" s="187"/>
      <c r="C13" s="187"/>
      <c r="D13" s="177"/>
      <c r="E13" s="177"/>
      <c r="F13" s="183"/>
      <c r="G13" s="174" t="s">
        <v>9</v>
      </c>
      <c r="H13" s="174" t="s">
        <v>10</v>
      </c>
      <c r="I13" s="168"/>
    </row>
    <row r="14" spans="1:17" ht="62.25" customHeight="1" thickBot="1">
      <c r="A14" s="226"/>
      <c r="B14" s="187"/>
      <c r="C14" s="187"/>
      <c r="D14" s="177"/>
      <c r="E14" s="177"/>
      <c r="F14" s="183"/>
      <c r="G14" s="203"/>
      <c r="H14" s="203"/>
      <c r="I14" s="168"/>
      <c r="K14" s="14" t="s">
        <v>97</v>
      </c>
      <c r="L14" s="14" t="s">
        <v>98</v>
      </c>
      <c r="M14" s="14" t="s">
        <v>99</v>
      </c>
      <c r="N14" s="14" t="s">
        <v>100</v>
      </c>
      <c r="O14" s="14" t="s">
        <v>101</v>
      </c>
      <c r="P14" s="16" t="s">
        <v>102</v>
      </c>
      <c r="Q14" s="16" t="s">
        <v>103</v>
      </c>
    </row>
    <row r="15" spans="1:17" ht="15">
      <c r="A15" s="72"/>
      <c r="B15" s="32" t="s">
        <v>16</v>
      </c>
      <c r="C15" s="33" t="s">
        <v>17</v>
      </c>
      <c r="D15" s="33" t="s">
        <v>18</v>
      </c>
      <c r="E15" s="33" t="s">
        <v>19</v>
      </c>
      <c r="F15" s="33" t="s">
        <v>20</v>
      </c>
      <c r="G15" s="34" t="s">
        <v>21</v>
      </c>
      <c r="H15" s="34" t="s">
        <v>22</v>
      </c>
      <c r="I15" s="35" t="s">
        <v>23</v>
      </c>
      <c r="K15" s="5"/>
      <c r="L15" s="5"/>
      <c r="M15" s="5"/>
      <c r="N15" s="5"/>
      <c r="O15" s="5"/>
      <c r="P15" s="5"/>
      <c r="Q15" s="5"/>
    </row>
    <row r="16" spans="1:17" ht="15">
      <c r="A16" s="36" t="s">
        <v>123</v>
      </c>
      <c r="B16" s="43" t="s">
        <v>147</v>
      </c>
      <c r="C16" s="74" t="s">
        <v>134</v>
      </c>
      <c r="D16" s="74" t="s">
        <v>144</v>
      </c>
      <c r="E16" s="43" t="s">
        <v>136</v>
      </c>
      <c r="F16" s="64">
        <v>400000</v>
      </c>
      <c r="G16" s="64">
        <v>-390000</v>
      </c>
      <c r="H16" s="64">
        <v>-10000</v>
      </c>
      <c r="I16" s="75">
        <v>0</v>
      </c>
      <c r="J16" s="42">
        <f>F16+G16+H16-I16</f>
        <v>0</v>
      </c>
      <c r="K16" s="12" t="str">
        <f>ELOLAP!$G$7</f>
        <v>R06</v>
      </c>
      <c r="L16" s="12">
        <f>ELOLAP!$H$7</f>
        <v>201301</v>
      </c>
      <c r="M16" s="150" t="str">
        <f>ELOLAP!$I$7</f>
        <v>00000000</v>
      </c>
      <c r="N16" s="12" t="str">
        <f>ELOLAP!$J$7</f>
        <v>20130210</v>
      </c>
      <c r="O16" s="5" t="s">
        <v>106</v>
      </c>
      <c r="P16" s="4" t="s">
        <v>155</v>
      </c>
      <c r="Q16" s="4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R06,201301,00000000,20130210,E,BEFT3AFK,@BEFT3AFK0001,KERHITT,R,US,EUR,400000,-390000,-10000,0</v>
      </c>
    </row>
    <row r="17" spans="1:17" ht="15">
      <c r="A17" s="36" t="s">
        <v>124</v>
      </c>
      <c r="B17" s="43" t="s">
        <v>147</v>
      </c>
      <c r="C17" s="74" t="s">
        <v>134</v>
      </c>
      <c r="D17" s="74" t="s">
        <v>135</v>
      </c>
      <c r="E17" s="43" t="s">
        <v>138</v>
      </c>
      <c r="F17" s="64">
        <v>760000</v>
      </c>
      <c r="G17" s="64">
        <v>-760000</v>
      </c>
      <c r="H17" s="64"/>
      <c r="I17" s="75">
        <v>0</v>
      </c>
      <c r="J17" s="42">
        <f>F17+G17+H17-I17</f>
        <v>0</v>
      </c>
      <c r="K17" s="12" t="str">
        <f>ELOLAP!$G$7</f>
        <v>R06</v>
      </c>
      <c r="L17" s="12">
        <f>ELOLAP!$H$7</f>
        <v>201301</v>
      </c>
      <c r="M17" s="150" t="str">
        <f>ELOLAP!$I$7</f>
        <v>00000000</v>
      </c>
      <c r="N17" s="12" t="str">
        <f>ELOLAP!$J$7</f>
        <v>20130210</v>
      </c>
      <c r="O17" s="5" t="s">
        <v>106</v>
      </c>
      <c r="P17" s="4" t="s">
        <v>155</v>
      </c>
      <c r="Q17" s="4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R06,201301,00000000,20130210,E,BEFT3AFK,@BEFT3AFK0002,KERHITT,R,DE,USD,760000,-760000,,0</v>
      </c>
    </row>
    <row r="18" spans="1:17" ht="15">
      <c r="A18" s="36" t="s">
        <v>125</v>
      </c>
      <c r="B18" s="43" t="s">
        <v>147</v>
      </c>
      <c r="C18" s="74" t="s">
        <v>134</v>
      </c>
      <c r="D18" s="74" t="s">
        <v>144</v>
      </c>
      <c r="E18" s="43" t="s">
        <v>141</v>
      </c>
      <c r="F18" s="64">
        <v>8900000</v>
      </c>
      <c r="G18" s="64">
        <v>-8900000</v>
      </c>
      <c r="H18" s="64"/>
      <c r="I18" s="75">
        <v>0</v>
      </c>
      <c r="J18" s="42">
        <f>F18+G18+H18-I18</f>
        <v>0</v>
      </c>
      <c r="K18" s="12" t="str">
        <f>ELOLAP!$G$7</f>
        <v>R06</v>
      </c>
      <c r="L18" s="12">
        <f>ELOLAP!$H$7</f>
        <v>201301</v>
      </c>
      <c r="M18" s="150" t="str">
        <f>ELOLAP!$I$7</f>
        <v>00000000</v>
      </c>
      <c r="N18" s="12" t="str">
        <f>ELOLAP!$J$7</f>
        <v>20130210</v>
      </c>
      <c r="O18" s="5" t="s">
        <v>106</v>
      </c>
      <c r="P18" s="4" t="s">
        <v>155</v>
      </c>
      <c r="Q18" s="4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R06,201301,00000000,20130210,E,BEFT3AFK,@BEFT3AFK0003,KERHITT,R,US,HUF,8900000,-8900000,,0</v>
      </c>
    </row>
    <row r="19" spans="1:17" ht="15">
      <c r="A19" s="36" t="s">
        <v>126</v>
      </c>
      <c r="B19" s="43" t="s">
        <v>147</v>
      </c>
      <c r="C19" s="74" t="s">
        <v>134</v>
      </c>
      <c r="D19" s="74" t="s">
        <v>140</v>
      </c>
      <c r="E19" s="43" t="s">
        <v>141</v>
      </c>
      <c r="F19" s="63">
        <v>650000</v>
      </c>
      <c r="G19" s="63">
        <v>-650000</v>
      </c>
      <c r="H19" s="63"/>
      <c r="I19" s="77">
        <v>0</v>
      </c>
      <c r="J19" s="42">
        <f>F19+G19+H19-I19</f>
        <v>0</v>
      </c>
      <c r="K19" s="12" t="str">
        <f>ELOLAP!$G$7</f>
        <v>R06</v>
      </c>
      <c r="L19" s="12">
        <f>ELOLAP!$H$7</f>
        <v>201301</v>
      </c>
      <c r="M19" s="150" t="str">
        <f>ELOLAP!$I$7</f>
        <v>00000000</v>
      </c>
      <c r="N19" s="12" t="str">
        <f>ELOLAP!$J$7</f>
        <v>20130210</v>
      </c>
      <c r="O19" s="5" t="s">
        <v>106</v>
      </c>
      <c r="P19" s="4" t="s">
        <v>155</v>
      </c>
      <c r="Q19" s="4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R06,201301,00000000,20130210,E,BEFT3AFK,@BEFT3AFK0004,KERHITT,R,PL,HUF,650000,-650000,,0</v>
      </c>
    </row>
    <row r="20" spans="1:17" ht="15.75" thickBot="1">
      <c r="A20" s="119" t="s">
        <v>36</v>
      </c>
      <c r="B20" s="79"/>
      <c r="C20" s="80"/>
      <c r="D20" s="30"/>
      <c r="E20" s="80"/>
      <c r="F20" s="81"/>
      <c r="G20" s="81"/>
      <c r="H20" s="81"/>
      <c r="I20" s="82"/>
      <c r="K20" s="5"/>
      <c r="L20" s="5"/>
      <c r="M20" s="5"/>
      <c r="N20" s="5"/>
      <c r="O20" s="5"/>
      <c r="P20" s="4"/>
      <c r="Q20" s="4"/>
    </row>
    <row r="21" ht="15">
      <c r="A21" s="53"/>
    </row>
    <row r="22" ht="15">
      <c r="A22" s="53"/>
    </row>
    <row r="23" ht="15">
      <c r="A23" s="53"/>
    </row>
    <row r="24" ht="15">
      <c r="A24" s="53"/>
    </row>
    <row r="25" ht="15">
      <c r="A25" s="53"/>
    </row>
    <row r="26" ht="15"/>
  </sheetData>
  <sheetProtection/>
  <mergeCells count="14">
    <mergeCell ref="C2:G2"/>
    <mergeCell ref="A3:J3"/>
    <mergeCell ref="I12:I14"/>
    <mergeCell ref="G13:G14"/>
    <mergeCell ref="H13:H14"/>
    <mergeCell ref="A10:E10"/>
    <mergeCell ref="A11:A14"/>
    <mergeCell ref="B11:B14"/>
    <mergeCell ref="C11:C14"/>
    <mergeCell ref="D11:D14"/>
    <mergeCell ref="E11:E14"/>
    <mergeCell ref="F11:I11"/>
    <mergeCell ref="F12:F14"/>
    <mergeCell ref="G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2012-11-28T14:54:23Z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