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4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'BEFK1_DE'!$1:$5</definedName>
    <definedName name="_xlnm.Print_Titles" localSheetId="3">'BEFK2_DE'!$1:$5</definedName>
    <definedName name="_xlnm.Print_Titles" localSheetId="4">'BEFK3_DE'!$1:$5</definedName>
    <definedName name="_xlnm.Print_Titles" localSheetId="5">'BEFK4_DE'!$1:$5</definedName>
    <definedName name="_xlnm.Print_Titles" localSheetId="6">'BEFK5_DE'!$1:$5</definedName>
    <definedName name="_xlnm.Print_Titles" localSheetId="7">'BEFT1_DE'!$1:$5</definedName>
    <definedName name="_xlnm.Print_Titles" localSheetId="8">'BEFT2_DE'!$1:$5</definedName>
    <definedName name="_xlnm.Print_Titles" localSheetId="9">'BEFT3_DE'!$1:$5</definedName>
    <definedName name="_xlnm.Print_Titles" localSheetId="10">'BEFT4_DE'!$1:$5</definedName>
    <definedName name="_xlnm.Print_Titles" localSheetId="11">'BEFT5_DE'!$1:$5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<sst xmlns="http://schemas.openxmlformats.org/spreadsheetml/2006/main" count="788" uniqueCount="193">
  <si>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</si>
  <si>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</si>
  <si>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</si>
  <si>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</si>
  <si>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</si>
  <si>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</si>
  <si>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</si>
  <si>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</si>
  <si>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</si>
  <si>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</si>
  <si>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</si>
  <si>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</si>
  <si>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</si>
  <si>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</si>
  <si>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</si>
  <si>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</si>
  <si>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</si>
  <si>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</si>
  <si>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</si>
  <si>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</si>
  <si>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</si>
  <si>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</si>
  <si>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</si>
  <si>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</si>
  <si>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</si>
  <si>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</si>
  <si>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</si>
  <si>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</si>
  <si>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</si>
  <si>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</si>
  <si>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</si>
  <si>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</si>
  <si>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</si>
  <si>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</si>
  <si>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</si>
  <si>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</si>
  <si>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</si>
  <si>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</si>
  <si>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</si>
  <si>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</si>
  <si>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</si>
  <si>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</si>
  <si>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</si>
  <si>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</si>
  <si>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</si>
  <si>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</si>
  <si>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</si>
  <si>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</si>
  <si>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</si>
  <si>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</si>
  <si>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</si>
  <si>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</si>
  <si>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</si>
  <si>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</si>
  <si>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</si>
  <si>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</si>
  <si>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</si>
  <si>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</si>
  <si>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</si>
  <si>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</si>
  <si>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</si>
  <si>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</si>
  <si>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</si>
  <si>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</si>
  <si>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</si>
  <si>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</si>
  <si>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</si>
  <si>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</si>
  <si>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</si>
  <si>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</si>
  <si>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</si>
  <si>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</si>
  <si>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</si>
  <si>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</si>
  <si>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</si>
  <si>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</si>
  <si>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</si>
  <si>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</si>
  <si>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</si>
  <si>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</si>
  <si>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</si>
  <si>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</si>
  <si>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</si>
  <si>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</si>
  <si>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</si>
  <si>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</si>
  <si>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</si>
  <si>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</si>
  <si>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</si>
  <si>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</si>
  <si>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</si>
  <si>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</si>
  <si>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</si>
  <si>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</si>
  <si>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</si>
  <si>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</si>
  <si>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</si>
  <si>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</si>
  <si>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</si>
  <si>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</si>
  <si>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</si>
  <si>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</si>
  <si>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</si>
  <si>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</si>
  <si>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</si>
  <si>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</si>
  <si>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</si>
  <si>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</si>
  <si>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</si>
  <si>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</si>
  <si>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</si>
  <si>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</si>
  <si>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</si>
  <si>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</si>
  <si>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</si>
  <si>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</si>
  <si>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</si>
  <si>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</si>
  <si>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</si>
  <si>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</si>
  <si>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</si>
  <si>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</si>
  <si>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</si>
  <si>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</si>
  <si>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</si>
  <si>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</si>
  <si>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</si>
  <si>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</si>
  <si>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</si>
  <si>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</si>
  <si>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</si>
  <si>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</si>
  <si>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</si>
  <si>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</si>
  <si>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</si>
  <si>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</si>
  <si>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</si>
  <si>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</si>
  <si>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</si>
  <si>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</si>
  <si>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</si>
  <si>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</si>
  <si>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</si>
  <si>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</si>
  <si>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</si>
  <si>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</si>
  <si>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</si>
  <si>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</si>
  <si>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</si>
  <si>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</si>
  <si>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</si>
  <si>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</si>
  <si>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</si>
  <si>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</si>
  <si>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</si>
  <si>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</si>
  <si>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</si>
  <si>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</si>
  <si>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</si>
  <si>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</si>
  <si>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</si>
  <si>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</si>
  <si>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</si>
  <si>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</si>
  <si>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</si>
  <si>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</si>
  <si>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</si>
  <si>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</si>
  <si>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</si>
  <si>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</si>
  <si>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</si>
  <si>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</si>
  <si>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</si>
  <si>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</si>
  <si>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</si>
  <si>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</si>
  <si>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</si>
  <si>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</si>
  <si>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</si>
  <si>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</si>
  <si>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</si>
  <si>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</si>
  <si>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</si>
  <si>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</si>
  <si>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</si>
  <si>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</si>
  <si>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</si>
  <si>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</si>
  <si>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</si>
  <si>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</si>
  <si>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R08</t>
  </si>
  <si>
    <t>20110201</t>
  </si>
  <si>
    <t>2) vonatkozási időszak 2011 év utolsó számjegye: 1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</si>
</sst>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7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9"/>
      <name val="Arial"/>
      <family val="2"/>
    </font>
    <font>
      <sz val="10"/>
      <color indexed="55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1" fillId="0" borderId="17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21" xfId="55" applyFont="1" applyFill="1" applyBorder="1" applyAlignment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12" xfId="55" applyFont="1" applyBorder="1">
      <alignment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9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22" xfId="55" applyFont="1" applyBorder="1" applyAlignment="1">
      <alignment vertical="center" wrapText="1"/>
      <protection/>
    </xf>
    <xf numFmtId="0" fontId="0" fillId="0" borderId="17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2" fillId="0" borderId="23" xfId="55" applyFont="1" applyBorder="1">
      <alignment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0" fillId="0" borderId="23" xfId="55" applyFont="1" applyBorder="1">
      <alignment/>
      <protection/>
    </xf>
    <xf numFmtId="0" fontId="2" fillId="0" borderId="25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8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23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2" fillId="0" borderId="29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1" fillId="33" borderId="24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1" fillId="0" borderId="17" xfId="55" applyFont="1" applyFill="1" applyBorder="1" applyAlignment="1">
      <alignment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0" fillId="0" borderId="34" xfId="55" applyFont="1" applyBorder="1">
      <alignment/>
      <protection/>
    </xf>
    <xf numFmtId="0" fontId="0" fillId="0" borderId="35" xfId="55" applyFont="1" applyBorder="1">
      <alignment/>
      <protection/>
    </xf>
    <xf numFmtId="0" fontId="2" fillId="0" borderId="35" xfId="55" applyFont="1" applyBorder="1" applyAlignment="1">
      <alignment horizontal="center"/>
      <protection/>
    </xf>
    <xf numFmtId="0" fontId="1" fillId="0" borderId="28" xfId="55" applyFont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9" xfId="55" applyFont="1" applyFill="1" applyBorder="1">
      <alignment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23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18" xfId="55" applyFont="1" applyFill="1" applyBorder="1" applyAlignment="1">
      <alignment horizontal="center" vertical="center" wrapText="1"/>
      <protection/>
    </xf>
    <xf numFmtId="0" fontId="2" fillId="33" borderId="18" xfId="55" applyFont="1" applyFill="1" applyBorder="1">
      <alignment/>
      <protection/>
    </xf>
    <xf numFmtId="0" fontId="0" fillId="0" borderId="36" xfId="55" applyFont="1" applyBorder="1" applyAlignment="1">
      <alignment/>
      <protection/>
    </xf>
    <xf numFmtId="0" fontId="0" fillId="0" borderId="0" xfId="55" applyFont="1" applyAlignment="1">
      <alignment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 wrapText="1"/>
      <protection/>
    </xf>
    <xf numFmtId="0" fontId="1" fillId="0" borderId="32" xfId="55" applyFont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1" fillId="0" borderId="29" xfId="55" applyFont="1" applyFill="1" applyBorder="1" applyAlignment="1">
      <alignment horizontal="center" vertical="center" wrapText="1"/>
      <protection/>
    </xf>
    <xf numFmtId="0" fontId="14" fillId="34" borderId="0" xfId="55" applyNumberFormat="1" applyFont="1" applyFill="1" applyBorder="1" applyAlignment="1">
      <alignment horizontal="left" vertical="center" wrapText="1"/>
      <protection/>
    </xf>
    <xf numFmtId="0" fontId="15" fillId="0" borderId="39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6" fillId="0" borderId="40" xfId="55" applyNumberFormat="1" applyFont="1" applyFill="1" applyBorder="1" applyAlignment="1">
      <alignment horizontal="left" vertical="center" wrapText="1"/>
      <protection/>
    </xf>
    <xf numFmtId="0" fontId="17" fillId="0" borderId="41" xfId="55" applyNumberFormat="1" applyFont="1" applyFill="1" applyBorder="1" applyAlignment="1">
      <alignment horizontal="left" vertical="center" wrapText="1"/>
      <protection/>
    </xf>
    <xf numFmtId="0" fontId="17" fillId="0" borderId="42" xfId="55" applyNumberFormat="1" applyFont="1" applyFill="1" applyBorder="1" applyAlignment="1">
      <alignment horizontal="left" vertical="center" wrapText="1"/>
      <protection/>
    </xf>
    <xf numFmtId="0" fontId="4" fillId="0" borderId="42" xfId="43" applyNumberForma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>
      <alignment horizontal="left" vertical="center" wrapText="1"/>
      <protection/>
    </xf>
    <xf numFmtId="0" fontId="17" fillId="0" borderId="44" xfId="55" applyNumberFormat="1" applyFont="1" applyFill="1" applyBorder="1" applyAlignment="1">
      <alignment horizontal="left" vertical="center" wrapText="1"/>
      <protection/>
    </xf>
    <xf numFmtId="0" fontId="17" fillId="0" borderId="45" xfId="55" applyNumberFormat="1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horizontal="center"/>
      <protection/>
    </xf>
    <xf numFmtId="49" fontId="2" fillId="0" borderId="27" xfId="55" applyNumberFormat="1" applyFont="1" applyFill="1" applyBorder="1" applyAlignment="1">
      <alignment horizontal="center" vertical="center" wrapText="1"/>
      <protection/>
    </xf>
    <xf numFmtId="3" fontId="0" fillId="33" borderId="11" xfId="55" applyNumberFormat="1" applyFont="1" applyFill="1" applyBorder="1">
      <alignment/>
      <protection/>
    </xf>
    <xf numFmtId="3" fontId="0" fillId="33" borderId="19" xfId="55" applyNumberFormat="1" applyFont="1" applyFill="1" applyBorder="1">
      <alignment/>
      <protection/>
    </xf>
    <xf numFmtId="3" fontId="2" fillId="33" borderId="11" xfId="55" applyNumberFormat="1" applyFont="1" applyFill="1" applyBorder="1">
      <alignment/>
      <protection/>
    </xf>
    <xf numFmtId="3" fontId="2" fillId="33" borderId="19" xfId="55" applyNumberFormat="1" applyFont="1" applyFill="1" applyBorder="1">
      <alignment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3" fontId="2" fillId="33" borderId="46" xfId="55" applyNumberFormat="1" applyFont="1" applyFill="1" applyBorder="1" applyAlignment="1">
      <alignment horizontal="center"/>
      <protection/>
    </xf>
    <xf numFmtId="3" fontId="2" fillId="0" borderId="11" xfId="55" applyNumberFormat="1" applyFont="1" applyFill="1" applyBorder="1">
      <alignment/>
      <protection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19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29" xfId="55" applyNumberFormat="1" applyFont="1" applyFill="1" applyBorder="1" applyAlignment="1">
      <alignment horizontal="center"/>
      <protection/>
    </xf>
    <xf numFmtId="3" fontId="2" fillId="0" borderId="13" xfId="55" applyNumberFormat="1" applyFont="1" applyFill="1" applyBorder="1">
      <alignment/>
      <protection/>
    </xf>
    <xf numFmtId="3" fontId="10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3" fontId="10" fillId="35" borderId="19" xfId="55" applyNumberFormat="1" applyFont="1" applyFill="1" applyBorder="1">
      <alignment/>
      <protection/>
    </xf>
    <xf numFmtId="3" fontId="2" fillId="33" borderId="11" xfId="55" applyNumberFormat="1" applyFont="1" applyFill="1" applyBorder="1" applyAlignment="1">
      <alignment horizontal="center" vertical="center" wrapText="1"/>
      <protection/>
    </xf>
    <xf numFmtId="3" fontId="2" fillId="33" borderId="46" xfId="55" applyNumberFormat="1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 applyAlignment="1">
      <alignment vertical="center" wrapText="1"/>
      <protection/>
    </xf>
    <xf numFmtId="3" fontId="2" fillId="33" borderId="19" xfId="55" applyNumberFormat="1" applyFont="1" applyFill="1" applyBorder="1" applyAlignment="1">
      <alignment horizontal="center" vertical="center" wrapText="1"/>
      <protection/>
    </xf>
    <xf numFmtId="3" fontId="2" fillId="33" borderId="46" xfId="55" applyNumberFormat="1" applyFont="1" applyFill="1" applyBorder="1" applyAlignment="1">
      <alignment vertical="center" wrapText="1"/>
      <protection/>
    </xf>
    <xf numFmtId="3" fontId="2" fillId="33" borderId="11" xfId="55" applyNumberFormat="1" applyFont="1" applyFill="1" applyBorder="1" applyAlignment="1">
      <alignment/>
      <protection/>
    </xf>
    <xf numFmtId="0" fontId="0" fillId="35" borderId="0" xfId="55" applyFont="1" applyFill="1">
      <alignment/>
      <protection/>
    </xf>
    <xf numFmtId="3" fontId="2" fillId="35" borderId="11" xfId="55" applyNumberFormat="1" applyFont="1" applyFill="1" applyBorder="1" applyAlignment="1">
      <alignment horizontal="center" vertical="center" wrapText="1"/>
      <protection/>
    </xf>
    <xf numFmtId="3" fontId="2" fillId="35" borderId="19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0" fillId="35" borderId="11" xfId="55" applyFont="1" applyFill="1" applyBorder="1">
      <alignment/>
      <protection/>
    </xf>
    <xf numFmtId="3" fontId="0" fillId="0" borderId="11" xfId="55" applyNumberFormat="1" applyFont="1" applyBorder="1" applyAlignment="1">
      <alignment horizontal="center"/>
      <protection/>
    </xf>
    <xf numFmtId="3" fontId="0" fillId="0" borderId="19" xfId="55" applyNumberFormat="1" applyFont="1" applyBorder="1" applyAlignment="1">
      <alignment horizontal="center"/>
      <protection/>
    </xf>
    <xf numFmtId="0" fontId="0" fillId="0" borderId="11" xfId="55" applyNumberFormat="1" applyFont="1" applyBorder="1" applyAlignment="1">
      <alignment horizontal="center"/>
      <protection/>
    </xf>
    <xf numFmtId="0" fontId="0" fillId="0" borderId="11" xfId="55" applyFont="1" applyFill="1" applyBorder="1">
      <alignment/>
      <protection/>
    </xf>
    <xf numFmtId="3" fontId="0" fillId="0" borderId="11" xfId="40" applyNumberFormat="1" applyFill="1" applyBorder="1" applyAlignment="1">
      <alignment horizontal="center"/>
    </xf>
    <xf numFmtId="3" fontId="0" fillId="0" borderId="46" xfId="55" applyNumberFormat="1" applyFont="1" applyBorder="1" applyAlignment="1">
      <alignment horizontal="center"/>
      <protection/>
    </xf>
    <xf numFmtId="3" fontId="0" fillId="0" borderId="11" xfId="40" applyNumberFormat="1" applyBorder="1" applyAlignment="1">
      <alignment horizontal="center"/>
    </xf>
    <xf numFmtId="0" fontId="0" fillId="35" borderId="11" xfId="55" applyNumberFormat="1" applyFont="1" applyFill="1" applyBorder="1">
      <alignment/>
      <protection/>
    </xf>
    <xf numFmtId="168" fontId="0" fillId="35" borderId="11" xfId="40" applyNumberFormat="1" applyFill="1" applyBorder="1" applyAlignment="1">
      <alignment/>
    </xf>
    <xf numFmtId="0" fontId="9" fillId="35" borderId="11" xfId="55" applyFont="1" applyFill="1" applyBorder="1">
      <alignment/>
      <protection/>
    </xf>
    <xf numFmtId="14" fontId="0" fillId="35" borderId="11" xfId="55" applyNumberFormat="1" applyFont="1" applyFill="1" applyBorder="1">
      <alignment/>
      <protection/>
    </xf>
    <xf numFmtId="3" fontId="0" fillId="33" borderId="11" xfId="55" applyNumberFormat="1" applyFont="1" applyFill="1" applyBorder="1" applyAlignment="1">
      <alignment horizontal="center"/>
      <protection/>
    </xf>
    <xf numFmtId="3" fontId="2" fillId="33" borderId="11" xfId="55" applyNumberFormat="1" applyFont="1" applyFill="1" applyBorder="1" applyAlignment="1">
      <alignment horizontal="center"/>
      <protection/>
    </xf>
    <xf numFmtId="3" fontId="2" fillId="0" borderId="11" xfId="55" applyNumberFormat="1" applyFont="1" applyFill="1" applyBorder="1" applyAlignment="1">
      <alignment horizontal="center"/>
      <protection/>
    </xf>
    <xf numFmtId="3" fontId="0" fillId="35" borderId="11" xfId="55" applyNumberFormat="1" applyFont="1" applyFill="1" applyBorder="1">
      <alignment/>
      <protection/>
    </xf>
    <xf numFmtId="3" fontId="2" fillId="0" borderId="11" xfId="55" applyNumberFormat="1" applyFont="1" applyBorder="1">
      <alignment/>
      <protection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3" fontId="2" fillId="0" borderId="46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vertical="center" wrapText="1"/>
      <protection/>
    </xf>
    <xf numFmtId="0" fontId="0" fillId="35" borderId="0" xfId="55" applyFont="1" applyFill="1" applyBorder="1">
      <alignment/>
      <protection/>
    </xf>
    <xf numFmtId="0" fontId="1" fillId="35" borderId="11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center" vertical="center" wrapText="1"/>
      <protection/>
    </xf>
    <xf numFmtId="3" fontId="8" fillId="0" borderId="11" xfId="55" applyNumberFormat="1" applyFont="1" applyFill="1" applyBorder="1">
      <alignment/>
      <protection/>
    </xf>
    <xf numFmtId="3" fontId="8" fillId="0" borderId="19" xfId="55" applyNumberFormat="1" applyFont="1" applyFill="1" applyBorder="1">
      <alignment/>
      <protection/>
    </xf>
    <xf numFmtId="0" fontId="1" fillId="35" borderId="11" xfId="55" applyFont="1" applyFill="1" applyBorder="1" applyAlignment="1">
      <alignment vertical="center" wrapText="1"/>
      <protection/>
    </xf>
    <xf numFmtId="0" fontId="0" fillId="0" borderId="11" xfId="55" applyNumberFormat="1" applyFont="1" applyBorder="1">
      <alignment/>
      <protection/>
    </xf>
    <xf numFmtId="0" fontId="1" fillId="0" borderId="11" xfId="55" applyFont="1" applyFill="1" applyBorder="1" applyAlignment="1">
      <alignment vertical="center" wrapText="1"/>
      <protection/>
    </xf>
    <xf numFmtId="3" fontId="0" fillId="0" borderId="11" xfId="55" applyNumberFormat="1" applyFont="1" applyFill="1" applyBorder="1">
      <alignment/>
      <protection/>
    </xf>
    <xf numFmtId="0" fontId="2" fillId="0" borderId="0" xfId="55" applyNumberFormat="1" applyFont="1" quotePrefix="1">
      <alignment/>
      <protection/>
    </xf>
    <xf numFmtId="0" fontId="2" fillId="36" borderId="0" xfId="55" applyFont="1" applyFill="1">
      <alignment/>
      <protection/>
    </xf>
    <xf numFmtId="49" fontId="2" fillId="36" borderId="0" xfId="55" applyNumberFormat="1" applyFont="1" applyFill="1">
      <alignment/>
      <protection/>
    </xf>
    <xf numFmtId="49" fontId="2" fillId="0" borderId="0" xfId="55" applyNumberFormat="1" applyFont="1">
      <alignment/>
      <protection/>
    </xf>
    <xf numFmtId="49" fontId="17" fillId="36" borderId="45" xfId="55" applyNumberFormat="1" applyFont="1" applyFill="1" applyBorder="1" applyAlignment="1">
      <alignment horizontal="left" vertical="center" wrapText="1"/>
      <protection/>
    </xf>
    <xf numFmtId="0" fontId="20" fillId="0" borderId="0" xfId="55" applyFont="1">
      <alignment/>
      <protection/>
    </xf>
    <xf numFmtId="0" fontId="18" fillId="0" borderId="47" xfId="55" applyFont="1" applyFill="1" applyBorder="1">
      <alignment/>
      <protection/>
    </xf>
    <xf numFmtId="0" fontId="18" fillId="0" borderId="0" xfId="55" applyFont="1">
      <alignment/>
      <protection/>
    </xf>
    <xf numFmtId="0" fontId="21" fillId="0" borderId="0" xfId="55" applyFont="1">
      <alignment/>
      <protection/>
    </xf>
    <xf numFmtId="0" fontId="21" fillId="0" borderId="0" xfId="55" applyFont="1">
      <alignment/>
      <protection/>
    </xf>
    <xf numFmtId="0" fontId="2" fillId="0" borderId="0" xfId="55" applyNumberFormat="1" applyFont="1">
      <alignment/>
      <protection/>
    </xf>
    <xf numFmtId="49" fontId="2" fillId="0" borderId="0" xfId="55" applyNumberFormat="1" applyFont="1" applyFill="1">
      <alignment/>
      <protection/>
    </xf>
    <xf numFmtId="0" fontId="2" fillId="0" borderId="0" xfId="55" applyNumberFormat="1" applyFont="1" applyFill="1">
      <alignment/>
      <protection/>
    </xf>
    <xf numFmtId="0" fontId="12" fillId="0" borderId="48" xfId="55" applyNumberFormat="1" applyFont="1" applyFill="1" applyBorder="1" applyAlignment="1">
      <alignment horizontal="center" vertical="center" wrapText="1"/>
      <protection/>
    </xf>
    <xf numFmtId="0" fontId="12" fillId="0" borderId="49" xfId="55" applyNumberFormat="1" applyFont="1" applyFill="1" applyBorder="1" applyAlignment="1">
      <alignment horizontal="center" vertical="center" wrapText="1"/>
      <protection/>
    </xf>
    <xf numFmtId="0" fontId="12" fillId="0" borderId="50" xfId="55" applyNumberFormat="1" applyFont="1" applyFill="1" applyBorder="1" applyAlignment="1">
      <alignment horizontal="center" vertical="center" wrapText="1"/>
      <protection/>
    </xf>
    <xf numFmtId="0" fontId="13" fillId="0" borderId="51" xfId="55" applyNumberFormat="1" applyFont="1" applyFill="1" applyBorder="1" applyAlignment="1">
      <alignment horizontal="center" vertical="center" wrapText="1"/>
      <protection/>
    </xf>
    <xf numFmtId="0" fontId="13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5" fillId="0" borderId="54" xfId="55" applyNumberFormat="1" applyFont="1" applyFill="1" applyBorder="1" applyAlignment="1">
      <alignment horizontal="center" vertical="center" wrapText="1"/>
      <protection/>
    </xf>
    <xf numFmtId="0" fontId="15" fillId="0" borderId="55" xfId="55" applyNumberFormat="1" applyFont="1" applyFill="1" applyBorder="1" applyAlignment="1">
      <alignment horizontal="center" vertical="center" wrapText="1"/>
      <protection/>
    </xf>
    <xf numFmtId="0" fontId="15" fillId="0" borderId="56" xfId="55" applyNumberFormat="1" applyFont="1" applyFill="1" applyBorder="1" applyAlignment="1">
      <alignment horizontal="center" vertical="center" wrapText="1"/>
      <protection/>
    </xf>
    <xf numFmtId="0" fontId="1" fillId="35" borderId="22" xfId="55" applyFont="1" applyFill="1" applyBorder="1" applyAlignment="1">
      <alignment horizontal="left"/>
      <protection/>
    </xf>
    <xf numFmtId="0" fontId="1" fillId="35" borderId="57" xfId="55" applyFont="1" applyFill="1" applyBorder="1" applyAlignment="1">
      <alignment horizontal="left"/>
      <protection/>
    </xf>
    <xf numFmtId="0" fontId="1" fillId="35" borderId="58" xfId="55" applyFont="1" applyFill="1" applyBorder="1" applyAlignment="1">
      <alignment horizontal="left"/>
      <protection/>
    </xf>
    <xf numFmtId="0" fontId="1" fillId="0" borderId="24" xfId="55" applyFont="1" applyBorder="1" applyAlignment="1">
      <alignment horizontal="center" vertical="center"/>
      <protection/>
    </xf>
    <xf numFmtId="0" fontId="1" fillId="0" borderId="59" xfId="55" applyFont="1" applyBorder="1" applyAlignment="1">
      <alignment horizontal="center" vertical="center"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59" xfId="55" applyFont="1" applyBorder="1" applyAlignment="1">
      <alignment horizontal="center" vertical="center" wrapText="1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  <xf numFmtId="0" fontId="1" fillId="0" borderId="60" xfId="55" applyFont="1" applyFill="1" applyBorder="1" applyAlignment="1">
      <alignment horizontal="center" vertical="center" wrapText="1"/>
      <protection/>
    </xf>
    <xf numFmtId="0" fontId="1" fillId="0" borderId="61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0" borderId="63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" fillId="0" borderId="17" xfId="55" applyFont="1" applyFill="1" applyBorder="1" applyAlignment="1">
      <alignment horizontal="center"/>
      <protection/>
    </xf>
    <xf numFmtId="0" fontId="1" fillId="0" borderId="67" xfId="55" applyFont="1" applyFill="1" applyBorder="1" applyAlignment="1">
      <alignment horizontal="center"/>
      <protection/>
    </xf>
    <xf numFmtId="0" fontId="1" fillId="0" borderId="68" xfId="55" applyFont="1" applyFill="1" applyBorder="1" applyAlignment="1">
      <alignment horizontal="center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/>
      <protection/>
    </xf>
    <xf numFmtId="0" fontId="1" fillId="0" borderId="32" xfId="55" applyFont="1" applyFill="1" applyBorder="1" applyAlignment="1">
      <alignment horizontal="center"/>
      <protection/>
    </xf>
    <xf numFmtId="0" fontId="1" fillId="0" borderId="69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61" xfId="55" applyFont="1" applyBorder="1" applyAlignment="1">
      <alignment horizontal="center" vertical="center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33" borderId="24" xfId="55" applyFont="1" applyFill="1" applyBorder="1" applyAlignment="1">
      <alignment horizontal="center" vertical="center" wrapText="1"/>
      <protection/>
    </xf>
    <xf numFmtId="0" fontId="1" fillId="33" borderId="59" xfId="55" applyFont="1" applyFill="1" applyBorder="1" applyAlignment="1">
      <alignment horizontal="center" vertical="center" wrapText="1"/>
      <protection/>
    </xf>
    <xf numFmtId="0" fontId="1" fillId="33" borderId="61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/>
      <protection/>
    </xf>
    <xf numFmtId="0" fontId="1" fillId="0" borderId="36" xfId="55" applyFont="1" applyBorder="1" applyAlignment="1">
      <alignment horizontal="center" vertical="center"/>
      <protection/>
    </xf>
    <xf numFmtId="0" fontId="1" fillId="0" borderId="80" xfId="55" applyFont="1" applyBorder="1" applyAlignment="1">
      <alignment horizontal="center" vertical="center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58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:IV4"/>
    </sheetView>
  </sheetViews>
  <sheetFormatPr defaultColWidth="9.140625" defaultRowHeight="12.75"/>
  <sheetData>
    <row r="1" ht="12.75">
      <c r="A1" t="str">
        <f>ELOLAP!M7</f>
        <v>R08,201101,00000000,20110201,E,ELOLAP,@ELOLAP01,Joó Katalin</v>
      </c>
    </row>
    <row r="2" ht="12.75">
      <c r="A2" t="str">
        <f>ELOLAP!M8</f>
        <v>R08,201101,00000000,20110201,E,ELOLAP,@ELOLAP02,325-8654</v>
      </c>
    </row>
    <row r="3" ht="12.75">
      <c r="A3" t="str">
        <f>ELOLAP!M9</f>
        <v>R08,201101,00000000,20110201,E,ELOLAP,@ELOLAP03,joo@hamati.hu</v>
      </c>
    </row>
    <row r="4" ht="12.75">
      <c r="A4" t="str">
        <f>ELOLAP!M10</f>
        <v>R08,201101,00000000,20110201,E,ELOLAP,@ELOLAP04,Sándor Béla</v>
      </c>
    </row>
    <row r="5" ht="12.75">
      <c r="A5" t="str">
        <f>ELOLAP!M11</f>
        <v>R08,201101,00000000,20110201,E,ELOLAP,@ELOLAP05,825-7490</v>
      </c>
    </row>
    <row r="6" ht="12.75">
      <c r="A6" t="str">
        <f>ELOLAP!M12</f>
        <v>R08,201101,00000000,20110201,E,ELOLAP,@ELOLAP06,sandor@hamati.hu</v>
      </c>
    </row>
    <row r="7" ht="12.75">
      <c r="A7" t="str">
        <f>ELOLAP!M13</f>
        <v>R08,201101,00000000,20110201,E,ELOLAP,@ELOLAP07,20110201</v>
      </c>
    </row>
    <row r="8" ht="12.75">
      <c r="A8" t="str">
        <f>BEFK1_DE!X18</f>
        <v>R08,201101,00000000,20110201,E,BEFK1DE,@BEFK1DE0001,EHITK,R,DE,EUR,2000000,100000,,,2100000,2100000,3700,200,,,3900</v>
      </c>
    </row>
    <row r="9" ht="12.75">
      <c r="A9" t="str">
        <f>BEFK1_DE!X19</f>
        <v>R08,201101,00000000,20110201,E,BEFK1DE,@BEFK1DE0002,EHITK,R,DE,HUF,0,300000,200000,,100000,100000,2380,400,,20,2800</v>
      </c>
    </row>
    <row r="10" ht="12.75">
      <c r="A10" t="str">
        <f>BEFK1_DE!X20</f>
        <v>R08,201101,00000000,20110201,E,BEFK1DE,@BEFK1DE0003,EHITK,H,PL,USD,230000,,120000,-10000,100000,100000,550,100,,,650</v>
      </c>
    </row>
    <row r="11" ht="12.75">
      <c r="A11" t="str">
        <f>BEFK1_DE!X21</f>
        <v>R08,201101,00000000,20110201,E,BEFK1DE,@BEFK1DE0004,REPOK,R,DE,HUF,780000,220000,,,1000000,1000000,230000,30000,60000,,200000</v>
      </c>
    </row>
    <row r="12" ht="12.75">
      <c r="A12" t="str">
        <f>BEFK1_DE!X22</f>
        <v>R08,201101,00000000,20110201,E,BEFK1DE,@BEFK1DE0005,REPOK,H,PL,HUF,4500000,,1500000,,3000000,3000000,40000,0,,,40000</v>
      </c>
    </row>
    <row r="13" ht="12.75">
      <c r="A13" t="str">
        <f>BEFK2_DE!X18</f>
        <v>R08,201101,00000000,20110201,E,BEFK2DE,@BEFK2DE0001,BFSZLAK,,US,HUF,4300000,-300000,,4000000,4000000,,,20000,,,</v>
      </c>
    </row>
    <row r="14" ht="12.75">
      <c r="A14" t="str">
        <f>BEFK2_DE!X19</f>
        <v>R08,201101,00000000,20110201,E,BEFK2DE,@BEFK2DE0002,BFSZLAK,,DE,EUR,210000,,-10000,200000,200000,,,1000,,,</v>
      </c>
    </row>
    <row r="15" ht="12.75">
      <c r="A15" t="str">
        <f>BEFK2_DE!X20</f>
        <v>R08,201101,00000000,20110201,E,BEFK2DE,@BEFK2DE0003,NBFSZLAK,,US,USD,-12000000,-3000000,,-15000000,-15000000,,,,-300000,,</v>
      </c>
    </row>
    <row r="16" ht="12.75">
      <c r="A16" t="str">
        <f>BEFK2_DE!X21</f>
        <v>R08,201101,00000000,20110201,E,BEFK2DE,@BEFK2DE0004,LBETK,R,US,USD,0,20000000,,20000000,20000000,0,20000,10000,,,10000</v>
      </c>
    </row>
    <row r="17" ht="12.75">
      <c r="A17" t="str">
        <f>BEFK2_DE!X22</f>
        <v>R08,201101,00000000,20110201,E,BEFK2DE,@BEFK2DE0005,LBETK,H,PL,USD,3200000,-3200000,,0,0,300000,10000,310000,,,0</v>
      </c>
    </row>
    <row r="18" ht="12.75">
      <c r="A18" t="str">
        <f>BEFK3_DE!R18</f>
        <v>R08,201101,00000000,20110201,E,BEFK3DE,@BEFK3DE0001,KERHITK,R,DE,EUR,70000,,-40000,30000,20000</v>
      </c>
    </row>
    <row r="19" ht="12.75">
      <c r="A19" t="str">
        <f>BEFK3_DE!R19</f>
        <v>R08,201101,00000000,20110201,E,BEFK3DE,@BEFK3DE0002,KERHITK,R,US,USD,4700000,-700000,0,4000000,4000000</v>
      </c>
    </row>
    <row r="20" ht="12.75">
      <c r="A20" t="str">
        <f>BEFK3_DE!R20</f>
        <v>R08,201101,00000000,20110201,E,BEFK3DE,@BEFK3DE0003,KERHITK,R,PL,HUF,0,1500000,0,1500000,1500000</v>
      </c>
    </row>
    <row r="21" ht="12.75">
      <c r="A21" t="str">
        <f>BEFK4_DE!W19</f>
        <v>R08,201101,00000000,20110201,E,BEFK4DE,@BEFK4DE0001,EK,R,DE,EUR,20000,-10000,-5000,5000,5000,,,,,</v>
      </c>
    </row>
    <row r="22" ht="12.75">
      <c r="A22" t="str">
        <f>BEFK4_DE!W20</f>
        <v>R08,201101,00000000,20110201,E,BEFK4DE,@BEFK4DE0002,EK,H,US,EUR,230000,,,230000,230000,,,,,</v>
      </c>
    </row>
    <row r="23" ht="12.75">
      <c r="A23" t="str">
        <f>BEFK5_DE!O18</f>
        <v>R08,201101,00000000,20110201,E,BEFK5DE,@BEFK5DE0001,EHITK,H,PL,USD,KOVEL,-10000</v>
      </c>
    </row>
    <row r="24" ht="12.75">
      <c r="A24" t="str">
        <f>BEFK5_DE!O19</f>
        <v>R08,201101,00000000,20110201,E,BEFK5DE,@BEFK5DE0002,BFSZLAK,,DE,EUR,HIBA,-10000</v>
      </c>
    </row>
    <row r="25" ht="12.75">
      <c r="A25" t="str">
        <f>BEFK5_DE!O20</f>
        <v>R08,201101,00000000,20110201,E,BEFK5DE,@BEFK5DE0003,KERHITK,R,DE,EUR,KLE,-40000</v>
      </c>
    </row>
    <row r="26" ht="12.75">
      <c r="A26" t="str">
        <f>BEFK5_DE!O21</f>
        <v>R08,201101,00000000,20110201,E,BEFK5DE,@BEFK5DE0004,EK,R,DE,EUR,ATSO,-5000</v>
      </c>
    </row>
    <row r="27" ht="12.75">
      <c r="A27" t="str">
        <f>BEFT1_DE!AC19</f>
        <v>R08,201101,00000000,20110201,E,BEFT1DE,@BEFT1DE0001,KHITT,R,DE,1,EUR,OTP,20070909,USD,1000000,,900000,,800000,,100000,7700,200,,,7900</v>
      </c>
    </row>
    <row r="28" ht="12.75">
      <c r="A28" t="str">
        <f>BEFT1_DE!AC20</f>
        <v>R08,201101,00000000,20110201,E,BEFT1DE,@BEFT1DE0002,KHITT,H,PL,2,EUR,OTP,20081231,EUR,500000,,0,400000,,,400000,0,1200,,,1200</v>
      </c>
    </row>
    <row r="29" ht="12.75">
      <c r="A29" t="str">
        <f>BEFT1_DE!AC21</f>
        <v>R08,201101,00000000,20110201,E,BEFT1DE,@BEFT1DE0003,AHITT,H,US,1,EUR,,20100914,EUR,50000,HITEL33,45000,,,0,45000,13000,200,300,,12900</v>
      </c>
    </row>
    <row r="30" ht="12.75">
      <c r="A30" t="str">
        <f>BEFT1_DE!AC22</f>
        <v>R08,201101,00000000,20110201,E,BEFT1DE,@BEFT1DE0004,AHITT,R,US,2,HUF,,,,,,9800000,,800000,0,9000000,230000,30000,,,260000</v>
      </c>
    </row>
    <row r="31" ht="12.75">
      <c r="A31" t="str">
        <f>BEFT1_DE!AC23</f>
        <v>R08,201101,00000000,20110201,E,BEFT1DE,@BEFT1DE0005,PLIZT,H,DE,1,EUR,,,,,,700000,50000,,0,750000,40,42,,18,100</v>
      </c>
    </row>
    <row r="32" ht="12.75">
      <c r="A32" t="str">
        <f>BEFT1_DE!AC24</f>
        <v>R08,201101,00000000,20110201,E,BEFT1DE,@BEFT1DE0006,REPOT,R,DE,1,EUR,,,,,,610000,,200000,-10000,400000,43,43,,,86</v>
      </c>
    </row>
    <row r="33" ht="12.75">
      <c r="A33" t="str">
        <f>BEFT1_DE!AC25</f>
        <v>R08,201101,00000000,20110201,E,BEFT1DE,@BEFT1DE0007,EHITT,R,DE,3,USD,,,,,,30000,,,0,30000,600,,,,600</v>
      </c>
    </row>
    <row r="34" ht="12.75">
      <c r="A34" t="str">
        <f>BEFT1_DE!AC26</f>
        <v>R08,201101,00000000,20110201,E,BEFT1DE,@BEFT1DE0008,EHITT,H,DE,4,USD,,,,,,560000,40000,,,600000,,,,,</v>
      </c>
    </row>
    <row r="35" ht="12.75">
      <c r="A35" t="str">
        <f>BEFT2_DE!V19</f>
        <v>R08,201101,00000000,20110201,E,BEFT2DE,@BEFT2DE0001,NBFSZLAT,,DE,EUR,0,1200000,,1200000,,,,,</v>
      </c>
    </row>
    <row r="36" ht="12.75">
      <c r="A36" t="str">
        <f>BEFT2_DE!V20</f>
        <v>R08,201101,00000000,20110201,E,BEFT2DE,@BEFT2DE0002,NBFSZLAT,,PL,HUF,-340000,560000,,220000,,,,,</v>
      </c>
    </row>
    <row r="37" ht="12.75">
      <c r="A37" t="str">
        <f>BEFT2_DE!V21</f>
        <v>R08,201101,00000000,20110201,E,BEFT2DE,@BEFT2DE0003,NBFSZLAT,,US,USD,5600000,-600000,,5000000,,,,,</v>
      </c>
    </row>
    <row r="38" ht="12.75">
      <c r="A38" t="str">
        <f>BEFT2_DE!V22</f>
        <v>R08,201101,00000000,20110201,E,BEFT2DE,@BEFT2DE0004,NBFSZLAT,,US,EUR,760000,-800000,,-40000,,,,,</v>
      </c>
    </row>
    <row r="39" ht="12.75">
      <c r="A39" t="str">
        <f>BEFT2_DE!V23</f>
        <v>R08,201101,00000000,20110201,E,BEFT2DE,@BEFT2DE0005,NBFSZLAT,,DE,HUF,120000,-100000,,20000,,,,,</v>
      </c>
    </row>
    <row r="40" ht="12.75">
      <c r="A40" t="str">
        <f>BEFT3_DE!Q19</f>
        <v>R08,201101,00000000,20110201,E,BEFT3DE,@BEFT3DE0001,KERHITT,R,DE,EUR,10023,-23,0,10000</v>
      </c>
    </row>
    <row r="41" ht="12.75">
      <c r="A41" t="str">
        <f>BEFT3_DE!Q20</f>
        <v>R08,201101,00000000,20110201,E,BEFT3DE,@BEFT3DE0002,KERHITT,R,DE,USD,44469,-4469,0,40000</v>
      </c>
    </row>
    <row r="42" ht="12.75">
      <c r="A42" t="str">
        <f>BEFT3_DE!Q21</f>
        <v>R08,201101,00000000,20110201,E,BEFT3DE,@BEFT3DE0003,KERHITT,R,US,HUF,6570,,,6570</v>
      </c>
    </row>
    <row r="43" ht="12.75">
      <c r="A43" t="str">
        <f>BEFT3_DE!Q22</f>
        <v>R08,201101,00000000,20110201,E,BEFT3DE,@BEFT3DE0004,KERHITT,R,PL,EUR,0,300000,,300000</v>
      </c>
    </row>
    <row r="44" ht="12.75">
      <c r="A44" t="str">
        <f>BEFT4_DE!V19</f>
        <v>R08,201101,00000000,20110201,E,BEFT4DE,@BEFT4DE0001,ET,R,DE,EUR,12000000,-1000000,,11000000,,,,,</v>
      </c>
    </row>
    <row r="45" ht="12.75">
      <c r="A45" t="str">
        <f>BEFT5_DE!U17</f>
        <v>R08,201101,00000000,20110201,E,BEFT5DE,@BEFT5DE0001,REPOT,R,DE,1,EUR,,,,,,ADEL,-10000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E1">
      <selection activeCell="N24" sqref="N24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2" t="s">
        <v>91</v>
      </c>
      <c r="C7" s="212"/>
      <c r="D7" s="212"/>
      <c r="E7" s="212"/>
      <c r="F7" s="212"/>
    </row>
    <row r="8" spans="1:8" s="71" customFormat="1" ht="15.75">
      <c r="A8" s="212" t="s">
        <v>92</v>
      </c>
      <c r="B8" s="212"/>
      <c r="C8" s="212"/>
      <c r="D8" s="212"/>
      <c r="E8" s="212"/>
      <c r="F8" s="212"/>
      <c r="G8" s="212"/>
      <c r="H8" s="212"/>
    </row>
    <row r="10" spans="1:9" ht="12.75">
      <c r="A10" s="43"/>
      <c r="B10" s="44"/>
      <c r="C10" s="44"/>
      <c r="D10" s="44"/>
      <c r="E10" s="44"/>
      <c r="F10" s="44"/>
      <c r="G10" s="44"/>
      <c r="H10" s="44"/>
      <c r="I10" s="44"/>
    </row>
    <row r="11" ht="12.75">
      <c r="A11" s="29" t="s">
        <v>84</v>
      </c>
    </row>
    <row r="12" ht="13.5" thickBot="1">
      <c r="A12" s="8" t="s">
        <v>88</v>
      </c>
    </row>
    <row r="13" spans="1:8" ht="13.5" thickBot="1">
      <c r="A13" s="194" t="s">
        <v>73</v>
      </c>
      <c r="B13" s="195"/>
      <c r="C13" s="195"/>
      <c r="D13" s="195"/>
      <c r="E13" s="196"/>
      <c r="F13" s="22"/>
      <c r="H13" s="8"/>
    </row>
    <row r="14" spans="1:9" ht="12.75" customHeight="1">
      <c r="A14" s="248" t="s">
        <v>0</v>
      </c>
      <c r="B14" s="199" t="s">
        <v>46</v>
      </c>
      <c r="C14" s="199" t="s">
        <v>70</v>
      </c>
      <c r="D14" s="201" t="s">
        <v>89</v>
      </c>
      <c r="E14" s="201" t="s">
        <v>93</v>
      </c>
      <c r="F14" s="213" t="s">
        <v>4</v>
      </c>
      <c r="G14" s="214"/>
      <c r="H14" s="214"/>
      <c r="I14" s="215"/>
    </row>
    <row r="15" spans="1:9" ht="12.75" customHeight="1">
      <c r="A15" s="249"/>
      <c r="B15" s="200"/>
      <c r="C15" s="200"/>
      <c r="D15" s="202"/>
      <c r="E15" s="202"/>
      <c r="F15" s="207" t="s">
        <v>59</v>
      </c>
      <c r="G15" s="210" t="s">
        <v>7</v>
      </c>
      <c r="H15" s="227"/>
      <c r="I15" s="221" t="s">
        <v>8</v>
      </c>
    </row>
    <row r="16" spans="1:9" ht="12.75" customHeight="1">
      <c r="A16" s="249"/>
      <c r="B16" s="200"/>
      <c r="C16" s="200"/>
      <c r="D16" s="202"/>
      <c r="E16" s="202"/>
      <c r="F16" s="208"/>
      <c r="G16" s="205" t="s">
        <v>9</v>
      </c>
      <c r="H16" s="205" t="s">
        <v>10</v>
      </c>
      <c r="I16" s="222"/>
    </row>
    <row r="17" spans="1:17" ht="62.25" customHeight="1" thickBot="1">
      <c r="A17" s="250"/>
      <c r="B17" s="200"/>
      <c r="C17" s="200"/>
      <c r="D17" s="202"/>
      <c r="E17" s="202"/>
      <c r="F17" s="208"/>
      <c r="G17" s="231"/>
      <c r="H17" s="231"/>
      <c r="I17" s="222"/>
      <c r="K17" s="106" t="s">
        <v>101</v>
      </c>
      <c r="L17" s="106" t="s">
        <v>102</v>
      </c>
      <c r="M17" s="106" t="s">
        <v>103</v>
      </c>
      <c r="N17" s="106" t="s">
        <v>104</v>
      </c>
      <c r="O17" s="106" t="s">
        <v>105</v>
      </c>
      <c r="P17" s="7" t="s">
        <v>106</v>
      </c>
      <c r="Q17" s="7" t="s">
        <v>107</v>
      </c>
    </row>
    <row r="18" spans="1:17" ht="12.75">
      <c r="A18" s="14"/>
      <c r="B18" s="9" t="s">
        <v>16</v>
      </c>
      <c r="C18" s="10" t="s">
        <v>17</v>
      </c>
      <c r="D18" s="10" t="s">
        <v>18</v>
      </c>
      <c r="E18" s="10" t="s">
        <v>19</v>
      </c>
      <c r="F18" s="10" t="s">
        <v>20</v>
      </c>
      <c r="G18" s="11" t="s">
        <v>21</v>
      </c>
      <c r="H18" s="11" t="s">
        <v>22</v>
      </c>
      <c r="I18" s="20" t="s">
        <v>23</v>
      </c>
      <c r="K18" s="107"/>
      <c r="L18" s="7"/>
      <c r="M18" s="7"/>
      <c r="N18" s="7"/>
      <c r="O18" s="7"/>
      <c r="P18" s="107"/>
      <c r="Q18" s="107"/>
    </row>
    <row r="19" spans="1:17" ht="12.75">
      <c r="A19" s="116" t="s">
        <v>144</v>
      </c>
      <c r="B19" s="115" t="s">
        <v>172</v>
      </c>
      <c r="C19" s="15" t="s">
        <v>134</v>
      </c>
      <c r="D19" s="16" t="s">
        <v>135</v>
      </c>
      <c r="E19" s="13" t="s">
        <v>136</v>
      </c>
      <c r="F19" s="123">
        <v>10023</v>
      </c>
      <c r="G19" s="123">
        <v>-23</v>
      </c>
      <c r="H19" s="123">
        <v>0</v>
      </c>
      <c r="I19" s="125">
        <v>10000</v>
      </c>
      <c r="K19" s="182" t="str">
        <f>ELOLAP!$G$7</f>
        <v>R08</v>
      </c>
      <c r="L19" s="184">
        <f>ELOLAP!$H$7</f>
        <v>201101</v>
      </c>
      <c r="M19" s="183" t="str">
        <f>ELOLAP!$I$7</f>
        <v>00000000</v>
      </c>
      <c r="N19" s="175" t="str">
        <f>ELOLAP!$J$7</f>
        <v>20110201</v>
      </c>
      <c r="O19" s="7" t="s">
        <v>111</v>
      </c>
      <c r="P19" s="7" t="s">
        <v>181</v>
      </c>
      <c r="Q19" s="7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R08,201101,00000000,20110201,E,BEFT3DE,@BEFT3DE0001,KERHITT,R,DE,EUR,10023,-23,0,10000</v>
      </c>
    </row>
    <row r="20" spans="1:17" ht="12.75">
      <c r="A20" s="116" t="s">
        <v>145</v>
      </c>
      <c r="B20" s="115" t="s">
        <v>172</v>
      </c>
      <c r="C20" s="15" t="s">
        <v>134</v>
      </c>
      <c r="D20" s="16" t="s">
        <v>135</v>
      </c>
      <c r="E20" s="13" t="s">
        <v>139</v>
      </c>
      <c r="F20" s="123">
        <v>44469</v>
      </c>
      <c r="G20" s="123">
        <v>-4469</v>
      </c>
      <c r="H20" s="123">
        <v>0</v>
      </c>
      <c r="I20" s="125">
        <v>40000</v>
      </c>
      <c r="K20" s="182" t="str">
        <f>ELOLAP!$G$7</f>
        <v>R08</v>
      </c>
      <c r="L20" s="184">
        <f>ELOLAP!$H$7</f>
        <v>201101</v>
      </c>
      <c r="M20" s="183" t="str">
        <f>ELOLAP!$I$7</f>
        <v>00000000</v>
      </c>
      <c r="N20" s="175" t="str">
        <f>ELOLAP!$J$7</f>
        <v>20110201</v>
      </c>
      <c r="O20" s="7" t="s">
        <v>111</v>
      </c>
      <c r="P20" s="7" t="s">
        <v>181</v>
      </c>
      <c r="Q20" s="7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R08,201101,00000000,20110201,E,BEFT3DE,@BEFT3DE0002,KERHITT,R,DE,USD,44469,-4469,0,40000</v>
      </c>
    </row>
    <row r="21" spans="1:17" ht="12.75">
      <c r="A21" s="116" t="s">
        <v>146</v>
      </c>
      <c r="B21" s="115" t="s">
        <v>172</v>
      </c>
      <c r="C21" s="15" t="s">
        <v>134</v>
      </c>
      <c r="D21" s="16" t="s">
        <v>141</v>
      </c>
      <c r="E21" s="13" t="s">
        <v>142</v>
      </c>
      <c r="F21" s="123">
        <v>6570</v>
      </c>
      <c r="G21" s="123"/>
      <c r="H21" s="123"/>
      <c r="I21" s="125">
        <v>6570</v>
      </c>
      <c r="K21" s="182" t="str">
        <f>ELOLAP!$G$7</f>
        <v>R08</v>
      </c>
      <c r="L21" s="184">
        <f>ELOLAP!$H$7</f>
        <v>201101</v>
      </c>
      <c r="M21" s="183" t="str">
        <f>ELOLAP!$I$7</f>
        <v>00000000</v>
      </c>
      <c r="N21" s="175" t="str">
        <f>ELOLAP!$J$7</f>
        <v>20110201</v>
      </c>
      <c r="O21" s="7" t="s">
        <v>111</v>
      </c>
      <c r="P21" s="7" t="s">
        <v>181</v>
      </c>
      <c r="Q21" s="7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R08,201101,00000000,20110201,E,BEFT3DE,@BEFT3DE0003,KERHITT,R,US,HUF,6570,,,6570</v>
      </c>
    </row>
    <row r="22" spans="1:17" ht="12.75">
      <c r="A22" s="116" t="s">
        <v>147</v>
      </c>
      <c r="B22" s="115" t="s">
        <v>172</v>
      </c>
      <c r="C22" s="15" t="s">
        <v>134</v>
      </c>
      <c r="D22" s="16" t="s">
        <v>138</v>
      </c>
      <c r="E22" s="13" t="s">
        <v>136</v>
      </c>
      <c r="F22" s="123">
        <v>0</v>
      </c>
      <c r="G22" s="123">
        <v>300000</v>
      </c>
      <c r="H22" s="123"/>
      <c r="I22" s="125">
        <v>300000</v>
      </c>
      <c r="K22" s="182" t="str">
        <f>ELOLAP!$G$7</f>
        <v>R08</v>
      </c>
      <c r="L22" s="184">
        <f>ELOLAP!$H$7</f>
        <v>201101</v>
      </c>
      <c r="M22" s="183" t="str">
        <f>ELOLAP!$I$7</f>
        <v>00000000</v>
      </c>
      <c r="N22" s="175" t="str">
        <f>ELOLAP!$J$7</f>
        <v>20110201</v>
      </c>
      <c r="O22" s="7" t="s">
        <v>111</v>
      </c>
      <c r="P22" s="7" t="s">
        <v>181</v>
      </c>
      <c r="Q22" s="7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R08,201101,00000000,20110201,E,BEFT3DE,@BEFT3DE0004,KERHITT,R,PL,EUR,0,300000,,300000</v>
      </c>
    </row>
    <row r="23" spans="1:14" ht="13.5" thickBot="1">
      <c r="A23" s="116" t="s">
        <v>148</v>
      </c>
      <c r="B23" s="47"/>
      <c r="C23" s="53"/>
      <c r="D23" s="50"/>
      <c r="E23" s="51"/>
      <c r="F23" s="51"/>
      <c r="G23" s="51"/>
      <c r="H23" s="51"/>
      <c r="I23" s="52"/>
      <c r="L23" s="7"/>
      <c r="M23" s="175"/>
      <c r="N23" s="7"/>
    </row>
    <row r="24" spans="1:13" ht="12.75">
      <c r="A24" s="31"/>
      <c r="L24" s="7"/>
      <c r="M24" s="175"/>
    </row>
    <row r="25" spans="1:13" ht="12.75">
      <c r="A25" s="31"/>
      <c r="L25" s="7"/>
      <c r="M25" s="175"/>
    </row>
  </sheetData>
  <sheetProtection/>
  <mergeCells count="14">
    <mergeCell ref="B7:F7"/>
    <mergeCell ref="A8:H8"/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K1">
      <selection activeCell="S20" sqref="S20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2" t="s">
        <v>91</v>
      </c>
      <c r="C7" s="212"/>
      <c r="D7" s="212"/>
      <c r="E7" s="212"/>
      <c r="F7" s="212"/>
    </row>
    <row r="8" spans="1:8" s="71" customFormat="1" ht="15.75">
      <c r="A8" s="212" t="s">
        <v>92</v>
      </c>
      <c r="B8" s="212"/>
      <c r="C8" s="212"/>
      <c r="D8" s="212"/>
      <c r="E8" s="212"/>
      <c r="F8" s="212"/>
      <c r="G8" s="212"/>
      <c r="H8" s="212"/>
    </row>
    <row r="10" spans="1:17" ht="12.75" customHeight="1">
      <c r="A10" s="36"/>
      <c r="O10" s="44"/>
      <c r="P10" s="64"/>
      <c r="Q10" s="64"/>
    </row>
    <row r="11" spans="1:17" ht="12.75" customHeight="1">
      <c r="A11" s="30" t="s">
        <v>85</v>
      </c>
      <c r="B11" s="30"/>
      <c r="O11" s="44"/>
      <c r="P11" s="64"/>
      <c r="Q11" s="64"/>
    </row>
    <row r="12" spans="1:17" ht="13.5" thickBot="1">
      <c r="A12" s="8" t="s">
        <v>88</v>
      </c>
      <c r="B12" s="30"/>
      <c r="O12" s="44"/>
      <c r="P12" s="61"/>
      <c r="Q12" s="64"/>
    </row>
    <row r="13" spans="1:17" ht="13.5" thickBot="1">
      <c r="A13" s="194" t="s">
        <v>75</v>
      </c>
      <c r="B13" s="195"/>
      <c r="C13" s="195"/>
      <c r="D13" s="195"/>
      <c r="E13" s="195"/>
      <c r="F13" s="196"/>
      <c r="G13" s="5"/>
      <c r="H13" s="5"/>
      <c r="I13" s="5"/>
      <c r="J13" s="5"/>
      <c r="K13" s="5"/>
      <c r="L13" s="7"/>
      <c r="N13" s="7"/>
      <c r="P13" s="63"/>
      <c r="Q13" s="64"/>
    </row>
    <row r="14" spans="1:17" ht="12.75">
      <c r="A14" s="197" t="s">
        <v>0</v>
      </c>
      <c r="B14" s="199" t="s">
        <v>46</v>
      </c>
      <c r="C14" s="199" t="s">
        <v>47</v>
      </c>
      <c r="D14" s="201" t="s">
        <v>89</v>
      </c>
      <c r="E14" s="228" t="s">
        <v>93</v>
      </c>
      <c r="F14" s="213" t="s">
        <v>4</v>
      </c>
      <c r="G14" s="214"/>
      <c r="H14" s="214"/>
      <c r="I14" s="215"/>
      <c r="J14" s="218" t="s">
        <v>5</v>
      </c>
      <c r="K14" s="219"/>
      <c r="L14" s="219"/>
      <c r="M14" s="219"/>
      <c r="N14" s="220"/>
      <c r="P14" s="61"/>
      <c r="Q14" s="64"/>
    </row>
    <row r="15" spans="1:17" ht="12.75" customHeight="1">
      <c r="A15" s="198"/>
      <c r="B15" s="200"/>
      <c r="C15" s="200"/>
      <c r="D15" s="202"/>
      <c r="E15" s="222"/>
      <c r="F15" s="207" t="s">
        <v>6</v>
      </c>
      <c r="G15" s="210" t="s">
        <v>7</v>
      </c>
      <c r="H15" s="211"/>
      <c r="I15" s="221" t="s">
        <v>8</v>
      </c>
      <c r="J15" s="207" t="s">
        <v>64</v>
      </c>
      <c r="K15" s="210" t="s">
        <v>7</v>
      </c>
      <c r="L15" s="211"/>
      <c r="M15" s="211"/>
      <c r="N15" s="203" t="s">
        <v>65</v>
      </c>
      <c r="P15" s="61"/>
      <c r="Q15" s="64"/>
    </row>
    <row r="16" spans="1:17" ht="25.5" customHeight="1">
      <c r="A16" s="198"/>
      <c r="B16" s="200"/>
      <c r="C16" s="200"/>
      <c r="D16" s="202"/>
      <c r="E16" s="222"/>
      <c r="F16" s="208"/>
      <c r="G16" s="205" t="s">
        <v>9</v>
      </c>
      <c r="H16" s="205" t="s">
        <v>10</v>
      </c>
      <c r="I16" s="222"/>
      <c r="J16" s="208"/>
      <c r="K16" s="210" t="s">
        <v>9</v>
      </c>
      <c r="L16" s="227"/>
      <c r="M16" s="205" t="s">
        <v>10</v>
      </c>
      <c r="N16" s="202"/>
      <c r="P16" s="5"/>
      <c r="Q16" s="64"/>
    </row>
    <row r="17" spans="1:22" ht="64.5" thickBot="1">
      <c r="A17" s="236"/>
      <c r="B17" s="200"/>
      <c r="C17" s="200"/>
      <c r="D17" s="202"/>
      <c r="E17" s="222"/>
      <c r="F17" s="209"/>
      <c r="G17" s="206"/>
      <c r="H17" s="206"/>
      <c r="I17" s="223"/>
      <c r="J17" s="209"/>
      <c r="K17" s="60" t="s">
        <v>63</v>
      </c>
      <c r="L17" s="60" t="s">
        <v>15</v>
      </c>
      <c r="M17" s="206"/>
      <c r="N17" s="204"/>
      <c r="P17" s="106" t="s">
        <v>101</v>
      </c>
      <c r="Q17" s="106" t="s">
        <v>102</v>
      </c>
      <c r="R17" s="106" t="s">
        <v>103</v>
      </c>
      <c r="S17" s="106" t="s">
        <v>104</v>
      </c>
      <c r="T17" s="106" t="s">
        <v>105</v>
      </c>
      <c r="U17" s="7" t="s">
        <v>106</v>
      </c>
      <c r="V17" s="7" t="s">
        <v>107</v>
      </c>
    </row>
    <row r="18" spans="1:22" ht="12.75">
      <c r="A18" s="14"/>
      <c r="B18" s="9" t="s">
        <v>16</v>
      </c>
      <c r="C18" s="10" t="s">
        <v>17</v>
      </c>
      <c r="D18" s="10" t="s">
        <v>18</v>
      </c>
      <c r="E18" s="10" t="s">
        <v>19</v>
      </c>
      <c r="F18" s="10" t="s">
        <v>20</v>
      </c>
      <c r="G18" s="74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1" t="s">
        <v>26</v>
      </c>
      <c r="M18" s="11" t="s">
        <v>27</v>
      </c>
      <c r="N18" s="20" t="s">
        <v>28</v>
      </c>
      <c r="P18" s="107"/>
      <c r="Q18" s="7"/>
      <c r="R18" s="7"/>
      <c r="S18" s="7"/>
      <c r="T18" s="7"/>
      <c r="U18" s="107"/>
      <c r="V18" s="107"/>
    </row>
    <row r="19" spans="1:22" ht="12.75">
      <c r="A19" s="116" t="s">
        <v>144</v>
      </c>
      <c r="B19" s="17" t="s">
        <v>173</v>
      </c>
      <c r="C19" s="15" t="s">
        <v>134</v>
      </c>
      <c r="D19" s="15" t="s">
        <v>135</v>
      </c>
      <c r="E19" s="15" t="s">
        <v>136</v>
      </c>
      <c r="F19" s="160">
        <v>12000000</v>
      </c>
      <c r="G19" s="161">
        <v>-1000000</v>
      </c>
      <c r="H19" s="162"/>
      <c r="I19" s="160">
        <v>11000000</v>
      </c>
      <c r="J19" s="163"/>
      <c r="K19" s="164"/>
      <c r="L19" s="164"/>
      <c r="M19" s="164"/>
      <c r="N19" s="165"/>
      <c r="P19" s="182" t="str">
        <f>ELOLAP!$G$7</f>
        <v>R08</v>
      </c>
      <c r="Q19" s="184">
        <f>ELOLAP!$H$7</f>
        <v>201101</v>
      </c>
      <c r="R19" s="183" t="str">
        <f>ELOLAP!$I$7</f>
        <v>00000000</v>
      </c>
      <c r="S19" s="175" t="str">
        <f>ELOLAP!$J$7</f>
        <v>20110201</v>
      </c>
      <c r="T19" s="7" t="s">
        <v>111</v>
      </c>
      <c r="U19" s="7" t="s">
        <v>182</v>
      </c>
      <c r="V19" s="7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R08,201101,00000000,20110201,E,BEFT4DE,@BEFT4DE0001,ET,R,DE,EUR,12000000,-1000000,,11000000,,,,,</v>
      </c>
    </row>
    <row r="20" spans="1:22" ht="12.75">
      <c r="A20" s="116" t="s">
        <v>145</v>
      </c>
      <c r="B20" s="17"/>
      <c r="C20" s="15"/>
      <c r="D20" s="15"/>
      <c r="E20" s="115"/>
      <c r="F20" s="157"/>
      <c r="G20" s="161"/>
      <c r="H20" s="157"/>
      <c r="I20" s="157"/>
      <c r="J20" s="132"/>
      <c r="K20" s="132"/>
      <c r="L20" s="132"/>
      <c r="M20" s="132"/>
      <c r="N20" s="135"/>
      <c r="P20" s="7"/>
      <c r="Q20" s="7"/>
      <c r="R20" s="175"/>
      <c r="S20" s="7"/>
      <c r="T20" s="7"/>
      <c r="U20" s="7"/>
      <c r="V20" s="7"/>
    </row>
    <row r="21" spans="1:22" ht="12.75">
      <c r="A21" s="116" t="s">
        <v>146</v>
      </c>
      <c r="B21" s="17"/>
      <c r="C21" s="15"/>
      <c r="D21" s="15"/>
      <c r="E21" s="115"/>
      <c r="F21" s="119"/>
      <c r="G21" s="133"/>
      <c r="H21" s="119"/>
      <c r="I21" s="119"/>
      <c r="J21" s="119"/>
      <c r="K21" s="119"/>
      <c r="L21" s="119"/>
      <c r="M21" s="119"/>
      <c r="N21" s="120"/>
      <c r="P21" s="7"/>
      <c r="Q21" s="7"/>
      <c r="R21" s="175"/>
      <c r="S21" s="7"/>
      <c r="T21" s="7"/>
      <c r="U21" s="7"/>
      <c r="V21" s="7"/>
    </row>
    <row r="22" spans="1:22" ht="12.75">
      <c r="A22" s="116" t="s">
        <v>147</v>
      </c>
      <c r="B22" s="17"/>
      <c r="C22" s="15"/>
      <c r="D22" s="15"/>
      <c r="E22" s="115"/>
      <c r="F22" s="119"/>
      <c r="G22" s="133"/>
      <c r="H22" s="119"/>
      <c r="I22" s="119"/>
      <c r="J22" s="119"/>
      <c r="K22" s="119"/>
      <c r="L22" s="119"/>
      <c r="M22" s="119"/>
      <c r="N22" s="120"/>
      <c r="P22" s="7"/>
      <c r="Q22" s="7"/>
      <c r="R22" s="175"/>
      <c r="S22" s="7"/>
      <c r="T22" s="7"/>
      <c r="U22" s="7"/>
      <c r="V22" s="7"/>
    </row>
    <row r="23" spans="1:19" ht="12.75">
      <c r="A23" s="12" t="s">
        <v>35</v>
      </c>
      <c r="B23" s="17"/>
      <c r="C23" s="15"/>
      <c r="D23" s="16"/>
      <c r="E23" s="13"/>
      <c r="F23" s="123"/>
      <c r="G23" s="161"/>
      <c r="H23" s="123"/>
      <c r="I23" s="123"/>
      <c r="J23" s="166"/>
      <c r="K23" s="166"/>
      <c r="L23" s="166"/>
      <c r="M23" s="166"/>
      <c r="N23" s="167"/>
      <c r="Q23" s="7"/>
      <c r="R23" s="175"/>
      <c r="S23" s="7"/>
    </row>
    <row r="24" spans="1:18" ht="13.5" thickBot="1">
      <c r="A24" s="48" t="s">
        <v>36</v>
      </c>
      <c r="B24" s="49"/>
      <c r="C24" s="53"/>
      <c r="D24" s="50"/>
      <c r="E24" s="51"/>
      <c r="F24" s="51"/>
      <c r="G24" s="65"/>
      <c r="H24" s="51"/>
      <c r="I24" s="51"/>
      <c r="J24" s="51"/>
      <c r="K24" s="51"/>
      <c r="L24" s="51"/>
      <c r="M24" s="51"/>
      <c r="N24" s="52"/>
      <c r="Q24" s="7"/>
      <c r="R24" s="175"/>
    </row>
    <row r="25" spans="1:18" ht="12.75">
      <c r="A25" s="31"/>
      <c r="Q25" s="7"/>
      <c r="R25" s="175"/>
    </row>
  </sheetData>
  <sheetProtection/>
  <mergeCells count="20">
    <mergeCell ref="M16:M17"/>
    <mergeCell ref="J14:N14"/>
    <mergeCell ref="F15:F17"/>
    <mergeCell ref="G15:H15"/>
    <mergeCell ref="I15:I17"/>
    <mergeCell ref="J15:J17"/>
    <mergeCell ref="K15:M15"/>
    <mergeCell ref="N15:N17"/>
    <mergeCell ref="G16:G17"/>
    <mergeCell ref="H16:H17"/>
    <mergeCell ref="B7:F7"/>
    <mergeCell ref="A8:H8"/>
    <mergeCell ref="K16:L16"/>
    <mergeCell ref="A13:F13"/>
    <mergeCell ref="A14:A17"/>
    <mergeCell ref="B14:B17"/>
    <mergeCell ref="C14:C17"/>
    <mergeCell ref="D14:D17"/>
    <mergeCell ref="E14:E17"/>
    <mergeCell ref="F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3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8.421875" style="0" customWidth="1"/>
    <col min="8" max="8" width="11.00390625" style="0" customWidth="1"/>
    <col min="9" max="9" width="13.140625" style="0" customWidth="1"/>
    <col min="10" max="10" width="12.7109375" style="0" customWidth="1"/>
    <col min="11" max="11" width="12.57421875" style="0" customWidth="1"/>
    <col min="13" max="13" width="10.8515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2" t="s">
        <v>91</v>
      </c>
      <c r="C7" s="212"/>
      <c r="D7" s="212"/>
      <c r="E7" s="212"/>
      <c r="F7" s="212"/>
    </row>
    <row r="8" spans="1:8" s="71" customFormat="1" ht="15.75">
      <c r="A8" s="212" t="s">
        <v>92</v>
      </c>
      <c r="B8" s="212"/>
      <c r="C8" s="212"/>
      <c r="D8" s="212"/>
      <c r="E8" s="212"/>
      <c r="F8" s="212"/>
      <c r="G8" s="212"/>
      <c r="H8" s="212"/>
    </row>
    <row r="11" ht="12.75">
      <c r="A11" s="29" t="s">
        <v>86</v>
      </c>
    </row>
    <row r="12" ht="13.5" thickBot="1">
      <c r="A12" s="8" t="s">
        <v>88</v>
      </c>
    </row>
    <row r="13" spans="1:4" ht="13.5" thickBot="1">
      <c r="A13" s="194" t="s">
        <v>55</v>
      </c>
      <c r="B13" s="195"/>
      <c r="C13" s="195"/>
      <c r="D13" s="196"/>
    </row>
    <row r="14" spans="1:13" ht="13.5" thickBot="1">
      <c r="A14" s="199" t="s">
        <v>0</v>
      </c>
      <c r="B14" s="199" t="s">
        <v>46</v>
      </c>
      <c r="C14" s="199" t="s">
        <v>48</v>
      </c>
      <c r="D14" s="251" t="s">
        <v>90</v>
      </c>
      <c r="E14" s="252"/>
      <c r="F14" s="201" t="s">
        <v>93</v>
      </c>
      <c r="G14" s="199" t="s">
        <v>1</v>
      </c>
      <c r="H14" s="201" t="s">
        <v>2</v>
      </c>
      <c r="I14" s="241" t="s">
        <v>61</v>
      </c>
      <c r="J14" s="201" t="s">
        <v>3</v>
      </c>
      <c r="K14" s="201" t="s">
        <v>94</v>
      </c>
      <c r="L14" s="199" t="s">
        <v>60</v>
      </c>
      <c r="M14" s="199" t="s">
        <v>52</v>
      </c>
    </row>
    <row r="15" spans="1:21" ht="39" thickBot="1">
      <c r="A15" s="200"/>
      <c r="B15" s="200"/>
      <c r="C15" s="200"/>
      <c r="D15" s="38" t="s">
        <v>11</v>
      </c>
      <c r="E15" s="67" t="s">
        <v>62</v>
      </c>
      <c r="F15" s="202"/>
      <c r="G15" s="200"/>
      <c r="H15" s="202"/>
      <c r="I15" s="242"/>
      <c r="J15" s="202"/>
      <c r="K15" s="202"/>
      <c r="L15" s="200"/>
      <c r="M15" s="200"/>
      <c r="O15" s="106" t="s">
        <v>101</v>
      </c>
      <c r="P15" s="106" t="s">
        <v>102</v>
      </c>
      <c r="Q15" s="106" t="s">
        <v>103</v>
      </c>
      <c r="R15" s="106" t="s">
        <v>104</v>
      </c>
      <c r="S15" s="106" t="s">
        <v>105</v>
      </c>
      <c r="T15" s="7" t="s">
        <v>106</v>
      </c>
      <c r="U15" s="7" t="s">
        <v>107</v>
      </c>
    </row>
    <row r="16" spans="1:21" ht="12.75">
      <c r="A16" s="9"/>
      <c r="B16" s="11" t="s">
        <v>16</v>
      </c>
      <c r="C16" s="11" t="s">
        <v>17</v>
      </c>
      <c r="D16" s="10" t="s">
        <v>18</v>
      </c>
      <c r="E16" s="10" t="s">
        <v>19</v>
      </c>
      <c r="F16" s="10" t="s">
        <v>20</v>
      </c>
      <c r="G16" s="11" t="s">
        <v>21</v>
      </c>
      <c r="H16" s="10" t="s">
        <v>22</v>
      </c>
      <c r="I16" s="101" t="s">
        <v>23</v>
      </c>
      <c r="J16" s="10" t="s">
        <v>24</v>
      </c>
      <c r="K16" s="10" t="s">
        <v>25</v>
      </c>
      <c r="L16" s="24" t="s">
        <v>26</v>
      </c>
      <c r="M16" s="26" t="s">
        <v>27</v>
      </c>
      <c r="O16" s="107"/>
      <c r="P16" s="7"/>
      <c r="Q16" s="7"/>
      <c r="R16" s="7"/>
      <c r="S16" s="7"/>
      <c r="T16" s="107"/>
      <c r="U16" s="107"/>
    </row>
    <row r="17" spans="1:21" ht="12.75">
      <c r="A17" s="116" t="s">
        <v>144</v>
      </c>
      <c r="B17" s="27" t="s">
        <v>168</v>
      </c>
      <c r="C17" s="23" t="s">
        <v>134</v>
      </c>
      <c r="D17" s="146" t="s">
        <v>135</v>
      </c>
      <c r="E17" s="141">
        <v>1</v>
      </c>
      <c r="F17" s="2" t="s">
        <v>136</v>
      </c>
      <c r="G17" s="168"/>
      <c r="H17" s="168"/>
      <c r="I17" s="168"/>
      <c r="J17" s="168"/>
      <c r="K17" s="168"/>
      <c r="L17" s="23" t="s">
        <v>174</v>
      </c>
      <c r="M17" s="32">
        <v>-10000</v>
      </c>
      <c r="O17" s="184" t="str">
        <f>ELOLAP!$G$7</f>
        <v>R08</v>
      </c>
      <c r="P17" s="184">
        <f>ELOLAP!$H$7</f>
        <v>201101</v>
      </c>
      <c r="Q17" s="183" t="str">
        <f>ELOLAP!$I$7</f>
        <v>00000000</v>
      </c>
      <c r="R17" s="183" t="str">
        <f>ELOLAP!$J$7</f>
        <v>20110201</v>
      </c>
      <c r="S17" s="7" t="s">
        <v>111</v>
      </c>
      <c r="T17" s="7" t="s">
        <v>183</v>
      </c>
      <c r="U17" s="7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R08,201101,00000000,20110201,E,BEFT5DE,@BEFT5DE0001,REPOT,R,DE,1,EUR,,,,,,ADEL,-10000</v>
      </c>
    </row>
    <row r="18" spans="1:21" ht="12.75">
      <c r="A18" s="116" t="s">
        <v>145</v>
      </c>
      <c r="B18" s="17"/>
      <c r="C18" s="15"/>
      <c r="D18" s="15"/>
      <c r="E18" s="19"/>
      <c r="F18" s="115"/>
      <c r="G18" s="147"/>
      <c r="H18" s="147"/>
      <c r="I18" s="170"/>
      <c r="J18" s="147"/>
      <c r="K18" s="147"/>
      <c r="L18" s="23"/>
      <c r="M18" s="32"/>
      <c r="O18" s="7"/>
      <c r="P18" s="7"/>
      <c r="Q18" s="175"/>
      <c r="R18" s="7"/>
      <c r="S18" s="7"/>
      <c r="T18" s="7"/>
      <c r="U18" s="7"/>
    </row>
    <row r="19" spans="1:21" ht="12.75">
      <c r="A19" s="116" t="s">
        <v>146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3"/>
      <c r="M19" s="32"/>
      <c r="P19" s="7"/>
      <c r="Q19" s="175"/>
      <c r="R19" s="7"/>
      <c r="U19" s="7"/>
    </row>
    <row r="20" spans="1:18" ht="13.5" customHeight="1" thickBot="1">
      <c r="A20" s="49" t="s">
        <v>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58"/>
      <c r="M20" s="59"/>
      <c r="P20" s="7"/>
      <c r="Q20" s="175"/>
      <c r="R20" s="7"/>
    </row>
    <row r="21" spans="16:18" ht="12.75">
      <c r="P21" s="7"/>
      <c r="Q21" s="175"/>
      <c r="R21" s="7"/>
    </row>
    <row r="22" spans="16:17" ht="12.75">
      <c r="P22" s="7"/>
      <c r="Q22" s="175"/>
    </row>
    <row r="23" spans="16:17" ht="12.75">
      <c r="P23" s="7"/>
      <c r="Q23" s="175"/>
    </row>
  </sheetData>
  <sheetProtection/>
  <mergeCells count="15">
    <mergeCell ref="M14:M15"/>
    <mergeCell ref="I14:I15"/>
    <mergeCell ref="J14:J15"/>
    <mergeCell ref="K14:K15"/>
    <mergeCell ref="L14:L15"/>
    <mergeCell ref="B7:F7"/>
    <mergeCell ref="A8:H8"/>
    <mergeCell ref="A13:D13"/>
    <mergeCell ref="A14:A15"/>
    <mergeCell ref="B14:B15"/>
    <mergeCell ref="C14:C15"/>
    <mergeCell ref="D14:E14"/>
    <mergeCell ref="F14:F15"/>
    <mergeCell ref="G14:G15"/>
    <mergeCell ref="H14:H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7">
      <selection activeCell="D18" sqref="D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85" t="s">
        <v>95</v>
      </c>
      <c r="B1" s="186"/>
      <c r="C1" s="186"/>
      <c r="D1" s="187"/>
    </row>
    <row r="2" spans="1:4" ht="16.5" thickBot="1">
      <c r="A2" s="188" t="s">
        <v>96</v>
      </c>
      <c r="B2" s="189"/>
      <c r="C2" s="189"/>
      <c r="D2" s="190"/>
    </row>
    <row r="3" spans="1:4" ht="14.25" thickBot="1" thickTop="1">
      <c r="A3" s="104"/>
      <c r="B3" s="104"/>
      <c r="C3" s="104"/>
      <c r="D3" s="104"/>
    </row>
    <row r="4" spans="1:4" ht="14.25" thickBot="1" thickTop="1">
      <c r="A4" s="191" t="s">
        <v>0</v>
      </c>
      <c r="B4" s="191" t="s">
        <v>97</v>
      </c>
      <c r="C4" s="191" t="s">
        <v>98</v>
      </c>
      <c r="D4" s="105" t="s">
        <v>99</v>
      </c>
    </row>
    <row r="5" spans="1:14" ht="39.75" thickBot="1" thickTop="1">
      <c r="A5" s="192"/>
      <c r="B5" s="192"/>
      <c r="C5" s="192"/>
      <c r="D5" s="105" t="s">
        <v>100</v>
      </c>
      <c r="G5" s="106" t="s">
        <v>101</v>
      </c>
      <c r="H5" s="106" t="s">
        <v>102</v>
      </c>
      <c r="I5" s="106" t="s">
        <v>103</v>
      </c>
      <c r="J5" s="106" t="s">
        <v>104</v>
      </c>
      <c r="K5" s="106" t="s">
        <v>105</v>
      </c>
      <c r="L5" s="7" t="s">
        <v>106</v>
      </c>
      <c r="M5" s="7" t="s">
        <v>107</v>
      </c>
      <c r="N5" s="7"/>
    </row>
    <row r="6" spans="1:14" ht="14.25" thickBot="1" thickTop="1">
      <c r="A6" s="193"/>
      <c r="B6" s="193"/>
      <c r="C6" s="193"/>
      <c r="D6" s="105" t="s">
        <v>16</v>
      </c>
      <c r="G6" s="107"/>
      <c r="H6" s="7"/>
      <c r="I6" s="7"/>
      <c r="J6" s="7"/>
      <c r="K6" s="7"/>
      <c r="L6" s="107"/>
      <c r="M6" s="107"/>
      <c r="N6" s="7"/>
    </row>
    <row r="7" spans="1:14" ht="26.25" thickTop="1">
      <c r="A7" s="108" t="s">
        <v>100</v>
      </c>
      <c r="B7" s="109" t="s">
        <v>108</v>
      </c>
      <c r="C7" s="110" t="s">
        <v>109</v>
      </c>
      <c r="D7" s="110" t="s">
        <v>110</v>
      </c>
      <c r="G7" s="7" t="s">
        <v>132</v>
      </c>
      <c r="H7" s="173">
        <v>201101</v>
      </c>
      <c r="I7" s="174" t="s">
        <v>185</v>
      </c>
      <c r="J7" s="175" t="str">
        <f>D13</f>
        <v>20110201</v>
      </c>
      <c r="K7" s="7" t="s">
        <v>111</v>
      </c>
      <c r="L7" s="7" t="s">
        <v>95</v>
      </c>
      <c r="M7" s="7" t="str">
        <f>G7&amp;","&amp;H7&amp;","&amp;I7&amp;","&amp;J7&amp;","&amp;K7&amp;","&amp;L7&amp;","&amp;"@"&amp;L7&amp;"0"&amp;A7&amp;","&amp;D7</f>
        <v>R08,201101,00000000,20110201,E,ELOLAP,@ELOLAP01,Joó Katalin</v>
      </c>
      <c r="N7" s="7"/>
    </row>
    <row r="8" spans="1:14" ht="12.75">
      <c r="A8" s="108" t="s">
        <v>112</v>
      </c>
      <c r="B8" s="109" t="s">
        <v>113</v>
      </c>
      <c r="C8" s="110" t="s">
        <v>114</v>
      </c>
      <c r="D8" s="110" t="s">
        <v>115</v>
      </c>
      <c r="G8" s="7" t="s">
        <v>132</v>
      </c>
      <c r="H8" s="7">
        <f aca="true" t="shared" si="0" ref="H8:J13">H7</f>
        <v>201101</v>
      </c>
      <c r="I8" s="175" t="str">
        <f t="shared" si="0"/>
        <v>00000000</v>
      </c>
      <c r="J8" s="175" t="str">
        <f t="shared" si="0"/>
        <v>20110201</v>
      </c>
      <c r="K8" s="7" t="s">
        <v>111</v>
      </c>
      <c r="L8" s="7" t="s">
        <v>95</v>
      </c>
      <c r="M8" s="7" t="str">
        <f aca="true" t="shared" si="1" ref="M8:M13">G8&amp;","&amp;H8&amp;","&amp;I8&amp;","&amp;J8&amp;","&amp;K8&amp;","&amp;L8&amp;","&amp;"@"&amp;L8&amp;"0"&amp;A8&amp;","&amp;D8</f>
        <v>R08,201101,00000000,20110201,E,ELOLAP,@ELOLAP02,325-8654</v>
      </c>
      <c r="N8" s="7"/>
    </row>
    <row r="9" spans="1:14" ht="12.75">
      <c r="A9" s="108" t="s">
        <v>116</v>
      </c>
      <c r="B9" s="109" t="s">
        <v>117</v>
      </c>
      <c r="C9" s="110" t="s">
        <v>118</v>
      </c>
      <c r="D9" s="111" t="s">
        <v>119</v>
      </c>
      <c r="G9" s="7" t="s">
        <v>132</v>
      </c>
      <c r="H9" s="7">
        <f t="shared" si="0"/>
        <v>201101</v>
      </c>
      <c r="I9" s="175" t="str">
        <f t="shared" si="0"/>
        <v>00000000</v>
      </c>
      <c r="J9" s="175" t="str">
        <f t="shared" si="0"/>
        <v>20110201</v>
      </c>
      <c r="K9" s="7" t="s">
        <v>111</v>
      </c>
      <c r="L9" s="7" t="s">
        <v>95</v>
      </c>
      <c r="M9" s="7" t="str">
        <f t="shared" si="1"/>
        <v>R08,201101,00000000,20110201,E,ELOLAP,@ELOLAP03,joo@hamati.hu</v>
      </c>
      <c r="N9" s="7"/>
    </row>
    <row r="10" spans="1:14" ht="102">
      <c r="A10" s="108" t="s">
        <v>120</v>
      </c>
      <c r="B10" s="109" t="s">
        <v>121</v>
      </c>
      <c r="C10" s="110" t="s">
        <v>186</v>
      </c>
      <c r="D10" s="110" t="s">
        <v>122</v>
      </c>
      <c r="G10" s="7" t="s">
        <v>132</v>
      </c>
      <c r="H10" s="7">
        <f t="shared" si="0"/>
        <v>201101</v>
      </c>
      <c r="I10" s="175" t="str">
        <f t="shared" si="0"/>
        <v>00000000</v>
      </c>
      <c r="J10" s="175" t="str">
        <f t="shared" si="0"/>
        <v>20110201</v>
      </c>
      <c r="K10" s="7" t="s">
        <v>111</v>
      </c>
      <c r="L10" s="7" t="s">
        <v>95</v>
      </c>
      <c r="M10" s="7" t="str">
        <f t="shared" si="1"/>
        <v>R08,201101,00000000,20110201,E,ELOLAP,@ELOLAP04,Sándor Béla</v>
      </c>
      <c r="N10" s="7"/>
    </row>
    <row r="11" spans="1:14" ht="12.75">
      <c r="A11" s="108" t="s">
        <v>123</v>
      </c>
      <c r="B11" s="109" t="s">
        <v>124</v>
      </c>
      <c r="C11" s="110" t="s">
        <v>114</v>
      </c>
      <c r="D11" s="110" t="s">
        <v>125</v>
      </c>
      <c r="G11" s="7" t="s">
        <v>132</v>
      </c>
      <c r="H11" s="7">
        <f t="shared" si="0"/>
        <v>201101</v>
      </c>
      <c r="I11" s="175" t="str">
        <f t="shared" si="0"/>
        <v>00000000</v>
      </c>
      <c r="J11" s="175" t="str">
        <f t="shared" si="0"/>
        <v>20110201</v>
      </c>
      <c r="K11" s="7" t="s">
        <v>111</v>
      </c>
      <c r="L11" s="7" t="s">
        <v>95</v>
      </c>
      <c r="M11" s="7" t="str">
        <f t="shared" si="1"/>
        <v>R08,201101,00000000,20110201,E,ELOLAP,@ELOLAP05,825-7490</v>
      </c>
      <c r="N11" s="7"/>
    </row>
    <row r="12" spans="1:14" ht="12.75">
      <c r="A12" s="108" t="s">
        <v>126</v>
      </c>
      <c r="B12" s="109" t="s">
        <v>127</v>
      </c>
      <c r="C12" s="110" t="s">
        <v>118</v>
      </c>
      <c r="D12" s="111" t="s">
        <v>128</v>
      </c>
      <c r="G12" s="7" t="s">
        <v>132</v>
      </c>
      <c r="H12" s="7">
        <f t="shared" si="0"/>
        <v>201101</v>
      </c>
      <c r="I12" s="175" t="str">
        <f t="shared" si="0"/>
        <v>00000000</v>
      </c>
      <c r="J12" s="175" t="str">
        <f t="shared" si="0"/>
        <v>20110201</v>
      </c>
      <c r="K12" s="7" t="s">
        <v>111</v>
      </c>
      <c r="L12" s="7" t="s">
        <v>95</v>
      </c>
      <c r="M12" s="7" t="str">
        <f t="shared" si="1"/>
        <v>R08,201101,00000000,20110201,E,ELOLAP,@ELOLAP06,sandor@hamati.hu</v>
      </c>
      <c r="N12" s="7"/>
    </row>
    <row r="13" spans="1:13" ht="26.25" thickBot="1">
      <c r="A13" s="112" t="s">
        <v>129</v>
      </c>
      <c r="B13" s="113" t="s">
        <v>130</v>
      </c>
      <c r="C13" s="114" t="s">
        <v>131</v>
      </c>
      <c r="D13" s="176" t="s">
        <v>191</v>
      </c>
      <c r="G13" s="7" t="s">
        <v>132</v>
      </c>
      <c r="H13" s="7">
        <f t="shared" si="0"/>
        <v>201101</v>
      </c>
      <c r="I13" s="175" t="str">
        <f t="shared" si="0"/>
        <v>00000000</v>
      </c>
      <c r="J13" s="175" t="str">
        <f t="shared" si="0"/>
        <v>20110201</v>
      </c>
      <c r="K13" s="7" t="s">
        <v>111</v>
      </c>
      <c r="L13" s="7" t="s">
        <v>95</v>
      </c>
      <c r="M13" s="7" t="str">
        <f t="shared" si="1"/>
        <v>R08,201101,00000000,20110201,E,ELOLAP,@ELOLAP07,20110201</v>
      </c>
    </row>
    <row r="14" ht="13.5" thickTop="1"/>
    <row r="15" ht="13.5" thickBot="1"/>
    <row r="16" spans="1:5" ht="14.25" thickBot="1" thickTop="1">
      <c r="A16" s="177" t="s">
        <v>187</v>
      </c>
      <c r="B16" s="178" t="str">
        <f>+"R08101"&amp;I7</f>
        <v>R0810100000000</v>
      </c>
      <c r="C16" s="179"/>
      <c r="D16" s="180" t="s">
        <v>188</v>
      </c>
      <c r="E16" s="179"/>
    </row>
    <row r="17" spans="1:5" ht="13.5" thickTop="1">
      <c r="A17" s="179"/>
      <c r="B17" s="179"/>
      <c r="C17" s="179"/>
      <c r="D17" s="181" t="s">
        <v>190</v>
      </c>
      <c r="E17" s="179"/>
    </row>
    <row r="18" spans="1:5" ht="12.75">
      <c r="A18" s="179"/>
      <c r="B18" s="179"/>
      <c r="C18" s="179"/>
      <c r="D18" s="181" t="s">
        <v>192</v>
      </c>
      <c r="E18" s="179"/>
    </row>
    <row r="19" spans="1:5" ht="12.75">
      <c r="A19" s="179"/>
      <c r="B19" s="179"/>
      <c r="C19" s="179"/>
      <c r="D19" s="181" t="s">
        <v>189</v>
      </c>
      <c r="E19" s="179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7"/>
  <sheetViews>
    <sheetView showGridLines="0" zoomScalePageLayoutView="0" workbookViewId="0" topLeftCell="I1">
      <selection activeCell="S23" sqref="S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3.00390625" style="0" customWidth="1"/>
    <col min="13" max="13" width="9.8515625" style="0" customWidth="1"/>
    <col min="14" max="14" width="9.7109375" style="0" customWidth="1"/>
    <col min="16" max="16" width="12.00390625" style="0" customWidth="1"/>
    <col min="17" max="17" width="10.8515625" style="0" customWidth="1"/>
  </cols>
  <sheetData>
    <row r="6" spans="2:6" s="71" customFormat="1" ht="12.75" customHeight="1">
      <c r="B6" s="212" t="s">
        <v>91</v>
      </c>
      <c r="C6" s="212"/>
      <c r="D6" s="212"/>
      <c r="E6" s="212"/>
      <c r="F6" s="212"/>
    </row>
    <row r="7" spans="1:8" s="71" customFormat="1" ht="15.75">
      <c r="A7" s="212" t="s">
        <v>92</v>
      </c>
      <c r="B7" s="212"/>
      <c r="C7" s="212"/>
      <c r="D7" s="212"/>
      <c r="E7" s="212"/>
      <c r="F7" s="212"/>
      <c r="G7" s="212"/>
      <c r="H7" s="212"/>
    </row>
    <row r="8" spans="1:8" s="71" customFormat="1" ht="15.75">
      <c r="A8" s="72"/>
      <c r="B8" s="72"/>
      <c r="C8" s="72"/>
      <c r="D8" s="72"/>
      <c r="E8" s="72"/>
      <c r="F8" s="72"/>
      <c r="G8" s="72"/>
      <c r="H8" s="72"/>
    </row>
    <row r="10" ht="12.75">
      <c r="A10" s="29" t="s">
        <v>77</v>
      </c>
    </row>
    <row r="11" spans="1:18" ht="13.5" customHeight="1" thickBot="1">
      <c r="A11" s="21" t="s">
        <v>88</v>
      </c>
      <c r="R11" s="6"/>
    </row>
    <row r="12" spans="1:19" ht="13.5" thickBot="1">
      <c r="A12" s="194" t="s">
        <v>41</v>
      </c>
      <c r="B12" s="195"/>
      <c r="C12" s="195"/>
      <c r="D12" s="196"/>
      <c r="E12" s="22"/>
      <c r="F12" s="5"/>
      <c r="G12" s="5"/>
      <c r="H12" s="5"/>
      <c r="I12" s="5"/>
      <c r="J12" s="5"/>
      <c r="K12" s="5"/>
      <c r="L12" s="6"/>
      <c r="M12" s="6"/>
      <c r="N12" s="6"/>
      <c r="R12" s="62"/>
      <c r="S12" s="44"/>
    </row>
    <row r="13" spans="1:19" ht="12.75" customHeight="1">
      <c r="A13" s="197" t="s">
        <v>0</v>
      </c>
      <c r="B13" s="199" t="s">
        <v>46</v>
      </c>
      <c r="C13" s="199" t="s">
        <v>49</v>
      </c>
      <c r="D13" s="201" t="s">
        <v>89</v>
      </c>
      <c r="E13" s="216" t="s">
        <v>93</v>
      </c>
      <c r="F13" s="213" t="s">
        <v>42</v>
      </c>
      <c r="G13" s="214"/>
      <c r="H13" s="214"/>
      <c r="I13" s="214"/>
      <c r="J13" s="214"/>
      <c r="K13" s="215"/>
      <c r="L13" s="218" t="s">
        <v>5</v>
      </c>
      <c r="M13" s="219"/>
      <c r="N13" s="219"/>
      <c r="O13" s="219"/>
      <c r="P13" s="220"/>
      <c r="R13" s="44"/>
      <c r="S13" s="44"/>
    </row>
    <row r="14" spans="1:19" ht="12.75" customHeight="1">
      <c r="A14" s="198"/>
      <c r="B14" s="200"/>
      <c r="C14" s="200"/>
      <c r="D14" s="202"/>
      <c r="E14" s="217"/>
      <c r="F14" s="207" t="s">
        <v>56</v>
      </c>
      <c r="G14" s="210" t="s">
        <v>7</v>
      </c>
      <c r="H14" s="211"/>
      <c r="I14" s="227"/>
      <c r="J14" s="221" t="s">
        <v>57</v>
      </c>
      <c r="K14" s="221" t="s">
        <v>58</v>
      </c>
      <c r="L14" s="207" t="s">
        <v>68</v>
      </c>
      <c r="M14" s="210" t="s">
        <v>7</v>
      </c>
      <c r="N14" s="211"/>
      <c r="O14" s="211"/>
      <c r="P14" s="203" t="s">
        <v>66</v>
      </c>
      <c r="R14" s="44"/>
      <c r="S14" s="44"/>
    </row>
    <row r="15" spans="1:19" ht="12.75">
      <c r="A15" s="198"/>
      <c r="B15" s="200"/>
      <c r="C15" s="200"/>
      <c r="D15" s="202"/>
      <c r="E15" s="217"/>
      <c r="F15" s="208"/>
      <c r="G15" s="224" t="s">
        <v>9</v>
      </c>
      <c r="H15" s="224"/>
      <c r="I15" s="225" t="s">
        <v>10</v>
      </c>
      <c r="J15" s="222"/>
      <c r="K15" s="222"/>
      <c r="L15" s="208"/>
      <c r="M15" s="210" t="s">
        <v>9</v>
      </c>
      <c r="N15" s="211"/>
      <c r="O15" s="205" t="s">
        <v>10</v>
      </c>
      <c r="P15" s="202"/>
      <c r="R15" s="44"/>
      <c r="S15" s="44"/>
    </row>
    <row r="16" spans="1:24" ht="64.5" thickBot="1">
      <c r="A16" s="198"/>
      <c r="B16" s="200"/>
      <c r="C16" s="200"/>
      <c r="D16" s="202"/>
      <c r="E16" s="217"/>
      <c r="F16" s="209"/>
      <c r="G16" s="60" t="s">
        <v>43</v>
      </c>
      <c r="H16" s="60" t="s">
        <v>44</v>
      </c>
      <c r="I16" s="226"/>
      <c r="J16" s="223"/>
      <c r="K16" s="223"/>
      <c r="L16" s="209"/>
      <c r="M16" s="60" t="s">
        <v>67</v>
      </c>
      <c r="N16" s="60" t="s">
        <v>14</v>
      </c>
      <c r="O16" s="206"/>
      <c r="P16" s="204"/>
      <c r="R16" s="106" t="s">
        <v>101</v>
      </c>
      <c r="S16" s="106" t="s">
        <v>102</v>
      </c>
      <c r="T16" s="106" t="s">
        <v>103</v>
      </c>
      <c r="U16" s="106" t="s">
        <v>104</v>
      </c>
      <c r="V16" s="106" t="s">
        <v>105</v>
      </c>
      <c r="W16" s="7" t="s">
        <v>106</v>
      </c>
      <c r="X16" s="7" t="s">
        <v>107</v>
      </c>
    </row>
    <row r="17" spans="1:24" ht="12.75">
      <c r="A17" s="54"/>
      <c r="B17" s="9" t="s">
        <v>16</v>
      </c>
      <c r="C17" s="10" t="s">
        <v>17</v>
      </c>
      <c r="D17" s="10" t="s">
        <v>18</v>
      </c>
      <c r="E17" s="10" t="s">
        <v>19</v>
      </c>
      <c r="F17" s="70" t="s">
        <v>45</v>
      </c>
      <c r="G17" s="11" t="s">
        <v>21</v>
      </c>
      <c r="H17" s="11" t="s">
        <v>22</v>
      </c>
      <c r="I17" s="10" t="s">
        <v>23</v>
      </c>
      <c r="J17" s="11" t="s">
        <v>24</v>
      </c>
      <c r="K17" s="11" t="s">
        <v>25</v>
      </c>
      <c r="L17" s="11" t="s">
        <v>26</v>
      </c>
      <c r="M17" s="11" t="s">
        <v>27</v>
      </c>
      <c r="N17" s="11" t="s">
        <v>28</v>
      </c>
      <c r="O17" s="11" t="s">
        <v>29</v>
      </c>
      <c r="P17" s="20" t="s">
        <v>30</v>
      </c>
      <c r="R17" s="107"/>
      <c r="S17" s="7"/>
      <c r="T17" s="7"/>
      <c r="U17" s="7"/>
      <c r="V17" s="7"/>
      <c r="W17" s="107"/>
      <c r="X17" s="107"/>
    </row>
    <row r="18" spans="1:24" ht="12.75">
      <c r="A18" s="116" t="s">
        <v>144</v>
      </c>
      <c r="B18" s="27" t="s">
        <v>133</v>
      </c>
      <c r="C18" s="23" t="s">
        <v>134</v>
      </c>
      <c r="D18" s="93" t="s">
        <v>135</v>
      </c>
      <c r="E18" s="93" t="s">
        <v>136</v>
      </c>
      <c r="F18" s="117">
        <v>2000000</v>
      </c>
      <c r="G18" s="117">
        <v>100000</v>
      </c>
      <c r="H18" s="117"/>
      <c r="I18" s="117"/>
      <c r="J18" s="117">
        <v>2100000</v>
      </c>
      <c r="K18" s="117">
        <v>2100000</v>
      </c>
      <c r="L18" s="119">
        <v>3700</v>
      </c>
      <c r="M18" s="119">
        <v>200</v>
      </c>
      <c r="N18" s="119"/>
      <c r="O18" s="119"/>
      <c r="P18" s="120">
        <v>3900</v>
      </c>
      <c r="R18" s="182" t="str">
        <f>ELOLAP!$G$7</f>
        <v>R08</v>
      </c>
      <c r="S18" s="184">
        <f>ELOLAP!$H$7</f>
        <v>201101</v>
      </c>
      <c r="T18" s="183" t="str">
        <f>ELOLAP!$I$7</f>
        <v>00000000</v>
      </c>
      <c r="U18" s="175" t="str">
        <f>ELOLAP!$J$7</f>
        <v>20110201</v>
      </c>
      <c r="V18" s="7" t="s">
        <v>111</v>
      </c>
      <c r="W18" s="7" t="s">
        <v>175</v>
      </c>
      <c r="X18" s="7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R08,201101,00000000,20110201,E,BEFK1DE,@BEFK1DE0001,EHITK,R,DE,EUR,2000000,100000,,,2100000,2100000,3700,200,,,3900</v>
      </c>
    </row>
    <row r="19" spans="1:24" ht="12.75">
      <c r="A19" s="116" t="s">
        <v>145</v>
      </c>
      <c r="B19" s="27" t="s">
        <v>133</v>
      </c>
      <c r="C19" s="23" t="s">
        <v>134</v>
      </c>
      <c r="D19" s="93" t="s">
        <v>135</v>
      </c>
      <c r="E19" s="93" t="s">
        <v>142</v>
      </c>
      <c r="F19" s="117">
        <v>0</v>
      </c>
      <c r="G19" s="117">
        <v>300000</v>
      </c>
      <c r="H19" s="117">
        <v>200000</v>
      </c>
      <c r="I19" s="117"/>
      <c r="J19" s="117">
        <v>100000</v>
      </c>
      <c r="K19" s="117">
        <v>100000</v>
      </c>
      <c r="L19" s="119">
        <v>2380</v>
      </c>
      <c r="M19" s="119">
        <v>400</v>
      </c>
      <c r="N19" s="119"/>
      <c r="O19" s="119">
        <v>20</v>
      </c>
      <c r="P19" s="120">
        <v>2800</v>
      </c>
      <c r="R19" s="182" t="str">
        <f>ELOLAP!$G$7</f>
        <v>R08</v>
      </c>
      <c r="S19" s="184">
        <f>ELOLAP!$H$7</f>
        <v>201101</v>
      </c>
      <c r="T19" s="183" t="str">
        <f>ELOLAP!$I$7</f>
        <v>00000000</v>
      </c>
      <c r="U19" s="175" t="str">
        <f>ELOLAP!$J$7</f>
        <v>20110201</v>
      </c>
      <c r="V19" s="7" t="s">
        <v>111</v>
      </c>
      <c r="W19" s="7" t="s">
        <v>175</v>
      </c>
      <c r="X19" s="7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R08,201101,00000000,20110201,E,BEFK1DE,@BEFK1DE0002,EHITK,R,DE,HUF,0,300000,200000,,100000,100000,2380,400,,20,2800</v>
      </c>
    </row>
    <row r="20" spans="1:24" ht="12.75">
      <c r="A20" s="116" t="s">
        <v>146</v>
      </c>
      <c r="B20" s="27" t="s">
        <v>133</v>
      </c>
      <c r="C20" s="23" t="s">
        <v>137</v>
      </c>
      <c r="D20" s="93" t="s">
        <v>138</v>
      </c>
      <c r="E20" s="93" t="s">
        <v>139</v>
      </c>
      <c r="F20" s="117">
        <v>230000</v>
      </c>
      <c r="G20" s="117"/>
      <c r="H20" s="117">
        <v>120000</v>
      </c>
      <c r="I20" s="117">
        <v>-10000</v>
      </c>
      <c r="J20" s="117">
        <v>100000</v>
      </c>
      <c r="K20" s="117">
        <v>100000</v>
      </c>
      <c r="L20" s="119">
        <v>550</v>
      </c>
      <c r="M20" s="119">
        <v>100</v>
      </c>
      <c r="N20" s="119"/>
      <c r="O20" s="119"/>
      <c r="P20" s="120">
        <v>650</v>
      </c>
      <c r="R20" s="182" t="str">
        <f>ELOLAP!$G$7</f>
        <v>R08</v>
      </c>
      <c r="S20" s="184">
        <f>ELOLAP!$H$7</f>
        <v>201101</v>
      </c>
      <c r="T20" s="183" t="str">
        <f>ELOLAP!$I$7</f>
        <v>00000000</v>
      </c>
      <c r="U20" s="175" t="str">
        <f>ELOLAP!$J$7</f>
        <v>20110201</v>
      </c>
      <c r="V20" s="7" t="s">
        <v>111</v>
      </c>
      <c r="W20" s="7" t="s">
        <v>175</v>
      </c>
      <c r="X20" s="7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R08,201101,00000000,20110201,E,BEFK1DE,@BEFK1DE0003,EHITK,H,PL,USD,230000,,120000,-10000,100000,100000,550,100,,,650</v>
      </c>
    </row>
    <row r="21" spans="1:24" ht="12.75">
      <c r="A21" s="116" t="s">
        <v>147</v>
      </c>
      <c r="B21" s="27" t="s">
        <v>140</v>
      </c>
      <c r="C21" s="23" t="s">
        <v>134</v>
      </c>
      <c r="D21" s="93" t="s">
        <v>135</v>
      </c>
      <c r="E21" s="93" t="s">
        <v>142</v>
      </c>
      <c r="F21" s="117">
        <v>780000</v>
      </c>
      <c r="G21" s="117">
        <v>220000</v>
      </c>
      <c r="H21" s="117"/>
      <c r="I21" s="117"/>
      <c r="J21" s="117">
        <v>1000000</v>
      </c>
      <c r="K21" s="117">
        <v>1000000</v>
      </c>
      <c r="L21" s="119">
        <v>230000</v>
      </c>
      <c r="M21" s="119">
        <v>30000</v>
      </c>
      <c r="N21" s="119">
        <v>60000</v>
      </c>
      <c r="O21" s="119"/>
      <c r="P21" s="120">
        <v>200000</v>
      </c>
      <c r="R21" s="182" t="str">
        <f>ELOLAP!$G$7</f>
        <v>R08</v>
      </c>
      <c r="S21" s="184">
        <f>ELOLAP!$H$7</f>
        <v>201101</v>
      </c>
      <c r="T21" s="183" t="str">
        <f>ELOLAP!$I$7</f>
        <v>00000000</v>
      </c>
      <c r="U21" s="175" t="str">
        <f>ELOLAP!$J$7</f>
        <v>20110201</v>
      </c>
      <c r="V21" s="7" t="s">
        <v>111</v>
      </c>
      <c r="W21" s="7" t="s">
        <v>175</v>
      </c>
      <c r="X21" s="7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R08,201101,00000000,20110201,E,BEFK1DE,@BEFK1DE0004,REPOK,R,DE,HUF,780000,220000,,,1000000,1000000,230000,30000,60000,,200000</v>
      </c>
    </row>
    <row r="22" spans="1:24" ht="12.75">
      <c r="A22" s="116" t="s">
        <v>148</v>
      </c>
      <c r="B22" s="27" t="s">
        <v>140</v>
      </c>
      <c r="C22" s="23" t="s">
        <v>137</v>
      </c>
      <c r="D22" s="93" t="s">
        <v>138</v>
      </c>
      <c r="E22" s="93" t="s">
        <v>142</v>
      </c>
      <c r="F22" s="117">
        <v>4500000</v>
      </c>
      <c r="G22" s="117"/>
      <c r="H22" s="117">
        <v>1500000</v>
      </c>
      <c r="I22" s="117"/>
      <c r="J22" s="117">
        <v>3000000</v>
      </c>
      <c r="K22" s="117">
        <v>3000000</v>
      </c>
      <c r="L22" s="119">
        <v>40000</v>
      </c>
      <c r="M22" s="119">
        <v>0</v>
      </c>
      <c r="N22" s="119"/>
      <c r="O22" s="119"/>
      <c r="P22" s="120">
        <v>40000</v>
      </c>
      <c r="R22" s="182" t="str">
        <f>ELOLAP!$G$7</f>
        <v>R08</v>
      </c>
      <c r="S22" s="184">
        <f>ELOLAP!$H$7</f>
        <v>201101</v>
      </c>
      <c r="T22" s="183" t="str">
        <f>ELOLAP!$I$7</f>
        <v>00000000</v>
      </c>
      <c r="U22" s="175" t="str">
        <f>ELOLAP!$J$7</f>
        <v>20110201</v>
      </c>
      <c r="V22" s="7" t="s">
        <v>111</v>
      </c>
      <c r="W22" s="7" t="s">
        <v>175</v>
      </c>
      <c r="X22" s="7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R08,201101,00000000,20110201,E,BEFK1DE,@BEFK1DE0005,REPOK,H,PL,HUF,4500000,,1500000,,3000000,3000000,40000,0,,,40000</v>
      </c>
    </row>
    <row r="23" spans="1:21" ht="12.75">
      <c r="A23" s="116" t="s">
        <v>149</v>
      </c>
      <c r="B23" s="27" t="s">
        <v>143</v>
      </c>
      <c r="C23" s="115" t="s">
        <v>137</v>
      </c>
      <c r="D23" s="93" t="s">
        <v>141</v>
      </c>
      <c r="E23" s="93" t="s">
        <v>136</v>
      </c>
      <c r="F23" s="117">
        <v>12000</v>
      </c>
      <c r="G23" s="117"/>
      <c r="H23" s="117">
        <v>10000</v>
      </c>
      <c r="I23" s="117"/>
      <c r="J23" s="117">
        <v>2000</v>
      </c>
      <c r="K23" s="117">
        <v>2000</v>
      </c>
      <c r="L23" s="117"/>
      <c r="M23" s="117"/>
      <c r="N23" s="117"/>
      <c r="O23" s="117"/>
      <c r="P23" s="118"/>
      <c r="R23" s="44"/>
      <c r="S23" s="7"/>
      <c r="T23" s="175"/>
      <c r="U23" s="7"/>
    </row>
    <row r="24" spans="1:21" ht="12.75">
      <c r="A24" s="42" t="s">
        <v>35</v>
      </c>
      <c r="B24" s="85"/>
      <c r="C24" s="86"/>
      <c r="D24" s="83"/>
      <c r="E24" s="83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R24" s="44"/>
      <c r="S24" s="7"/>
      <c r="T24" s="175"/>
      <c r="U24" s="7"/>
    </row>
    <row r="25" spans="1:16" ht="13.5" thickBot="1">
      <c r="A25" s="41" t="s">
        <v>36</v>
      </c>
      <c r="B25" s="8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</row>
    <row r="26" spans="1:5" ht="12.75">
      <c r="A26" s="31"/>
      <c r="B26" s="31"/>
      <c r="C26" s="31"/>
      <c r="D26" s="31"/>
      <c r="E26" s="31"/>
    </row>
    <row r="27" spans="1:5" ht="12.75">
      <c r="A27" s="31"/>
      <c r="B27" s="31"/>
      <c r="C27" s="31"/>
      <c r="D27" s="31"/>
      <c r="E27" s="31"/>
    </row>
  </sheetData>
  <sheetProtection/>
  <mergeCells count="21">
    <mergeCell ref="K14:K16"/>
    <mergeCell ref="B6:F6"/>
    <mergeCell ref="A7:H7"/>
    <mergeCell ref="F13:K13"/>
    <mergeCell ref="E13:E16"/>
    <mergeCell ref="L13:P13"/>
    <mergeCell ref="F14:F16"/>
    <mergeCell ref="J14:J16"/>
    <mergeCell ref="G15:H15"/>
    <mergeCell ref="I15:I16"/>
    <mergeCell ref="G14:I14"/>
    <mergeCell ref="A12:D12"/>
    <mergeCell ref="A13:A16"/>
    <mergeCell ref="B13:B16"/>
    <mergeCell ref="C13:C16"/>
    <mergeCell ref="D13:D16"/>
    <mergeCell ref="P14:P16"/>
    <mergeCell ref="O15:O16"/>
    <mergeCell ref="L14:L16"/>
    <mergeCell ref="M15:N15"/>
    <mergeCell ref="M14:O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7"/>
  <sheetViews>
    <sheetView zoomScalePageLayoutView="0" workbookViewId="0" topLeftCell="L1">
      <selection activeCell="T18" sqref="T18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57421875" style="0" customWidth="1"/>
    <col min="12" max="12" width="9.8515625" style="0" customWidth="1"/>
    <col min="13" max="13" width="9.7109375" style="0" customWidth="1"/>
    <col min="16" max="16" width="13.00390625" style="0" customWidth="1"/>
  </cols>
  <sheetData>
    <row r="6" spans="2:6" s="71" customFormat="1" ht="12.75" customHeight="1">
      <c r="B6" s="212" t="s">
        <v>91</v>
      </c>
      <c r="C6" s="212"/>
      <c r="D6" s="212"/>
      <c r="E6" s="212"/>
      <c r="F6" s="212"/>
    </row>
    <row r="7" spans="1:7" s="71" customFormat="1" ht="15.75">
      <c r="A7" s="212" t="s">
        <v>92</v>
      </c>
      <c r="B7" s="212"/>
      <c r="C7" s="212"/>
      <c r="D7" s="212"/>
      <c r="E7" s="212"/>
      <c r="F7" s="212"/>
      <c r="G7" s="212"/>
    </row>
    <row r="8" spans="1:7" s="71" customFormat="1" ht="15.75">
      <c r="A8" s="72"/>
      <c r="B8" s="72"/>
      <c r="C8" s="72"/>
      <c r="D8" s="72"/>
      <c r="E8" s="72"/>
      <c r="F8" s="72"/>
      <c r="G8" s="72"/>
    </row>
    <row r="9" spans="1:5" ht="12.75">
      <c r="A9" s="36"/>
      <c r="B9" s="31"/>
      <c r="C9" s="31"/>
      <c r="D9" s="31"/>
      <c r="E9" s="31"/>
    </row>
    <row r="10" ht="12.75">
      <c r="A10" s="29" t="s">
        <v>78</v>
      </c>
    </row>
    <row r="11" ht="13.5" thickBot="1">
      <c r="A11" s="8" t="s">
        <v>88</v>
      </c>
    </row>
    <row r="12" spans="1:16" ht="13.5" thickBot="1">
      <c r="A12" s="194" t="s">
        <v>72</v>
      </c>
      <c r="B12" s="195"/>
      <c r="C12" s="195"/>
      <c r="D12" s="195"/>
      <c r="E12" s="196"/>
      <c r="F12" s="25"/>
      <c r="G12" s="25"/>
      <c r="H12" s="25"/>
      <c r="I12" s="25"/>
      <c r="J12" s="25"/>
      <c r="K12" s="25"/>
      <c r="L12" s="5"/>
      <c r="M12" s="5"/>
      <c r="O12" s="5"/>
      <c r="P12" s="5"/>
    </row>
    <row r="13" spans="1:16" ht="12.75">
      <c r="A13" s="197" t="s">
        <v>0</v>
      </c>
      <c r="B13" s="199" t="s">
        <v>46</v>
      </c>
      <c r="C13" s="199" t="s">
        <v>34</v>
      </c>
      <c r="D13" s="201" t="s">
        <v>89</v>
      </c>
      <c r="E13" s="228" t="s">
        <v>93</v>
      </c>
      <c r="F13" s="213" t="s">
        <v>42</v>
      </c>
      <c r="G13" s="214"/>
      <c r="H13" s="214"/>
      <c r="I13" s="214"/>
      <c r="J13" s="215"/>
      <c r="K13" s="218" t="s">
        <v>5</v>
      </c>
      <c r="L13" s="219"/>
      <c r="M13" s="219"/>
      <c r="N13" s="219"/>
      <c r="O13" s="219"/>
      <c r="P13" s="220"/>
    </row>
    <row r="14" spans="1:16" ht="12.75" customHeight="1">
      <c r="A14" s="198"/>
      <c r="B14" s="200"/>
      <c r="C14" s="200"/>
      <c r="D14" s="202"/>
      <c r="E14" s="222"/>
      <c r="F14" s="207" t="s">
        <v>56</v>
      </c>
      <c r="G14" s="210" t="s">
        <v>7</v>
      </c>
      <c r="H14" s="227"/>
      <c r="I14" s="221" t="s">
        <v>57</v>
      </c>
      <c r="J14" s="221" t="s">
        <v>58</v>
      </c>
      <c r="K14" s="207" t="s">
        <v>68</v>
      </c>
      <c r="L14" s="210" t="s">
        <v>7</v>
      </c>
      <c r="M14" s="211"/>
      <c r="N14" s="211"/>
      <c r="O14" s="227"/>
      <c r="P14" s="203" t="s">
        <v>66</v>
      </c>
    </row>
    <row r="15" spans="1:16" ht="12.75" customHeight="1">
      <c r="A15" s="198"/>
      <c r="B15" s="200"/>
      <c r="C15" s="200"/>
      <c r="D15" s="202"/>
      <c r="E15" s="222"/>
      <c r="F15" s="208"/>
      <c r="G15" s="229" t="s">
        <v>9</v>
      </c>
      <c r="H15" s="225" t="s">
        <v>10</v>
      </c>
      <c r="I15" s="222"/>
      <c r="J15" s="222"/>
      <c r="K15" s="208"/>
      <c r="L15" s="210" t="s">
        <v>9</v>
      </c>
      <c r="M15" s="211"/>
      <c r="N15" s="227"/>
      <c r="O15" s="205" t="s">
        <v>10</v>
      </c>
      <c r="P15" s="202"/>
    </row>
    <row r="16" spans="1:24" ht="64.5" thickBot="1">
      <c r="A16" s="198"/>
      <c r="B16" s="200"/>
      <c r="C16" s="200"/>
      <c r="D16" s="202"/>
      <c r="E16" s="222"/>
      <c r="F16" s="208"/>
      <c r="G16" s="230"/>
      <c r="H16" s="226"/>
      <c r="I16" s="222"/>
      <c r="J16" s="222"/>
      <c r="K16" s="209"/>
      <c r="L16" s="60" t="s">
        <v>67</v>
      </c>
      <c r="M16" s="60" t="s">
        <v>14</v>
      </c>
      <c r="N16" s="60" t="s">
        <v>15</v>
      </c>
      <c r="O16" s="206"/>
      <c r="P16" s="204"/>
      <c r="R16" s="106" t="s">
        <v>101</v>
      </c>
      <c r="S16" s="106" t="s">
        <v>102</v>
      </c>
      <c r="T16" s="106" t="s">
        <v>103</v>
      </c>
      <c r="U16" s="106" t="s">
        <v>104</v>
      </c>
      <c r="V16" s="106" t="s">
        <v>105</v>
      </c>
      <c r="W16" s="7" t="s">
        <v>106</v>
      </c>
      <c r="X16" s="7" t="s">
        <v>107</v>
      </c>
    </row>
    <row r="17" spans="1:24" ht="12.75">
      <c r="A17" s="45"/>
      <c r="B17" s="75" t="s">
        <v>16</v>
      </c>
      <c r="C17" s="10" t="s">
        <v>17</v>
      </c>
      <c r="D17" s="10" t="s">
        <v>18</v>
      </c>
      <c r="E17" s="10" t="s">
        <v>19</v>
      </c>
      <c r="F17" s="10" t="s">
        <v>45</v>
      </c>
      <c r="G17" s="69" t="s">
        <v>21</v>
      </c>
      <c r="H17" s="10" t="s">
        <v>22</v>
      </c>
      <c r="I17" s="10" t="s">
        <v>23</v>
      </c>
      <c r="J17" s="10" t="s">
        <v>40</v>
      </c>
      <c r="K17" s="10" t="s">
        <v>25</v>
      </c>
      <c r="L17" s="10" t="s">
        <v>26</v>
      </c>
      <c r="M17" s="10" t="s">
        <v>27</v>
      </c>
      <c r="N17" s="10" t="s">
        <v>28</v>
      </c>
      <c r="O17" s="24" t="s">
        <v>29</v>
      </c>
      <c r="P17" s="26" t="s">
        <v>30</v>
      </c>
      <c r="R17" s="107"/>
      <c r="S17" s="7"/>
      <c r="T17" s="7"/>
      <c r="U17" s="7"/>
      <c r="V17" s="7"/>
      <c r="W17" s="107"/>
      <c r="X17" s="107"/>
    </row>
    <row r="18" spans="1:24" ht="12.75">
      <c r="A18" s="116" t="s">
        <v>144</v>
      </c>
      <c r="B18" s="17" t="s">
        <v>150</v>
      </c>
      <c r="C18" s="121"/>
      <c r="D18" s="16" t="s">
        <v>141</v>
      </c>
      <c r="E18" s="13" t="s">
        <v>142</v>
      </c>
      <c r="F18" s="119">
        <v>4300000</v>
      </c>
      <c r="G18" s="122">
        <v>-300000</v>
      </c>
      <c r="H18" s="119"/>
      <c r="I18" s="119">
        <v>4000000</v>
      </c>
      <c r="J18" s="119">
        <v>4000000</v>
      </c>
      <c r="K18" s="129"/>
      <c r="L18" s="129"/>
      <c r="M18" s="119">
        <v>20000</v>
      </c>
      <c r="N18" s="119"/>
      <c r="O18" s="130"/>
      <c r="P18" s="131"/>
      <c r="R18" s="182" t="str">
        <f>ELOLAP!$G$7</f>
        <v>R08</v>
      </c>
      <c r="S18" s="184">
        <f>ELOLAP!$H$7</f>
        <v>201101</v>
      </c>
      <c r="T18" s="183" t="str">
        <f>ELOLAP!$I$7</f>
        <v>00000000</v>
      </c>
      <c r="U18" s="175" t="str">
        <f>ELOLAP!$J$7</f>
        <v>20110201</v>
      </c>
      <c r="V18" s="7" t="s">
        <v>111</v>
      </c>
      <c r="W18" s="7" t="s">
        <v>176</v>
      </c>
      <c r="X18" s="7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R08,201101,00000000,20110201,E,BEFK2DE,@BEFK2DE0001,BFSZLAK,,US,HUF,4300000,-300000,,4000000,4000000,,,20000,,,</v>
      </c>
    </row>
    <row r="19" spans="1:24" ht="12.75">
      <c r="A19" s="116" t="s">
        <v>145</v>
      </c>
      <c r="B19" s="17" t="s">
        <v>150</v>
      </c>
      <c r="C19" s="121"/>
      <c r="D19" s="16" t="s">
        <v>135</v>
      </c>
      <c r="E19" s="13" t="s">
        <v>136</v>
      </c>
      <c r="F19" s="119">
        <v>210000</v>
      </c>
      <c r="G19" s="122"/>
      <c r="H19" s="119">
        <v>-10000</v>
      </c>
      <c r="I19" s="119">
        <v>200000</v>
      </c>
      <c r="J19" s="119">
        <v>200000</v>
      </c>
      <c r="K19" s="129"/>
      <c r="L19" s="129"/>
      <c r="M19" s="119">
        <v>1000</v>
      </c>
      <c r="N19" s="119"/>
      <c r="O19" s="130"/>
      <c r="P19" s="131"/>
      <c r="R19" s="182" t="str">
        <f>ELOLAP!$G$7</f>
        <v>R08</v>
      </c>
      <c r="S19" s="184">
        <f>ELOLAP!$H$7</f>
        <v>201101</v>
      </c>
      <c r="T19" s="183" t="str">
        <f>ELOLAP!$I$7</f>
        <v>00000000</v>
      </c>
      <c r="U19" s="175" t="str">
        <f>ELOLAP!$J$7</f>
        <v>20110201</v>
      </c>
      <c r="V19" s="7" t="s">
        <v>111</v>
      </c>
      <c r="W19" s="7" t="s">
        <v>176</v>
      </c>
      <c r="X19" s="7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R08,201101,00000000,20110201,E,BEFK2DE,@BEFK2DE0002,BFSZLAK,,DE,EUR,210000,,-10000,200000,200000,,,1000,,,</v>
      </c>
    </row>
    <row r="20" spans="1:24" ht="12.75">
      <c r="A20" s="116" t="s">
        <v>146</v>
      </c>
      <c r="B20" s="17" t="s">
        <v>151</v>
      </c>
      <c r="C20" s="121"/>
      <c r="D20" s="16" t="s">
        <v>141</v>
      </c>
      <c r="E20" s="13" t="s">
        <v>139</v>
      </c>
      <c r="F20" s="119">
        <v>-12000000</v>
      </c>
      <c r="G20" s="122">
        <v>-3000000</v>
      </c>
      <c r="H20" s="119"/>
      <c r="I20" s="119">
        <v>-15000000</v>
      </c>
      <c r="J20" s="119">
        <v>-15000000</v>
      </c>
      <c r="K20" s="129"/>
      <c r="L20" s="129"/>
      <c r="M20" s="119"/>
      <c r="N20" s="119">
        <v>-300000</v>
      </c>
      <c r="O20" s="130"/>
      <c r="P20" s="131"/>
      <c r="R20" s="182" t="str">
        <f>ELOLAP!$G$7</f>
        <v>R08</v>
      </c>
      <c r="S20" s="184">
        <f>ELOLAP!$H$7</f>
        <v>201101</v>
      </c>
      <c r="T20" s="183" t="str">
        <f>ELOLAP!$I$7</f>
        <v>00000000</v>
      </c>
      <c r="U20" s="175" t="str">
        <f>ELOLAP!$J$7</f>
        <v>20110201</v>
      </c>
      <c r="V20" s="7" t="s">
        <v>111</v>
      </c>
      <c r="W20" s="7" t="s">
        <v>176</v>
      </c>
      <c r="X20" s="7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R08,201101,00000000,20110201,E,BEFK2DE,@BEFK2DE0003,NBFSZLAK,,US,USD,-12000000,-3000000,,-15000000,-15000000,,,,-300000,,</v>
      </c>
    </row>
    <row r="21" spans="1:24" ht="12.75">
      <c r="A21" s="116" t="s">
        <v>147</v>
      </c>
      <c r="B21" s="17" t="s">
        <v>152</v>
      </c>
      <c r="C21" s="15" t="s">
        <v>134</v>
      </c>
      <c r="D21" s="16" t="s">
        <v>141</v>
      </c>
      <c r="E21" s="13" t="s">
        <v>139</v>
      </c>
      <c r="F21" s="119">
        <v>0</v>
      </c>
      <c r="G21" s="122">
        <v>20000000</v>
      </c>
      <c r="H21" s="119"/>
      <c r="I21" s="119">
        <v>20000000</v>
      </c>
      <c r="J21" s="119">
        <v>20000000</v>
      </c>
      <c r="K21" s="119">
        <v>0</v>
      </c>
      <c r="L21" s="119">
        <v>20000</v>
      </c>
      <c r="M21" s="119">
        <v>10000</v>
      </c>
      <c r="N21" s="130"/>
      <c r="O21" s="119"/>
      <c r="P21" s="120">
        <v>10000</v>
      </c>
      <c r="R21" s="182" t="str">
        <f>ELOLAP!$G$7</f>
        <v>R08</v>
      </c>
      <c r="S21" s="184">
        <f>ELOLAP!$H$7</f>
        <v>201101</v>
      </c>
      <c r="T21" s="183" t="str">
        <f>ELOLAP!$I$7</f>
        <v>00000000</v>
      </c>
      <c r="U21" s="175" t="str">
        <f>ELOLAP!$J$7</f>
        <v>20110201</v>
      </c>
      <c r="V21" s="7" t="s">
        <v>111</v>
      </c>
      <c r="W21" s="7" t="s">
        <v>176</v>
      </c>
      <c r="X21" s="7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R08,201101,00000000,20110201,E,BEFK2DE,@BEFK2DE0004,LBETK,R,US,USD,0,20000000,,20000000,20000000,0,20000,10000,,,10000</v>
      </c>
    </row>
    <row r="22" spans="1:24" ht="12.75">
      <c r="A22" s="116" t="s">
        <v>148</v>
      </c>
      <c r="B22" s="17" t="s">
        <v>152</v>
      </c>
      <c r="C22" s="15" t="s">
        <v>137</v>
      </c>
      <c r="D22" s="16" t="s">
        <v>138</v>
      </c>
      <c r="E22" s="13" t="s">
        <v>139</v>
      </c>
      <c r="F22" s="119">
        <v>3200000</v>
      </c>
      <c r="G22" s="122">
        <v>-3200000</v>
      </c>
      <c r="H22" s="119"/>
      <c r="I22" s="119">
        <v>0</v>
      </c>
      <c r="J22" s="119">
        <v>0</v>
      </c>
      <c r="K22" s="119">
        <v>300000</v>
      </c>
      <c r="L22" s="119">
        <v>10000</v>
      </c>
      <c r="M22" s="119">
        <v>310000</v>
      </c>
      <c r="N22" s="130"/>
      <c r="O22" s="119"/>
      <c r="P22" s="120">
        <v>0</v>
      </c>
      <c r="R22" s="182" t="str">
        <f>ELOLAP!$G$7</f>
        <v>R08</v>
      </c>
      <c r="S22" s="184">
        <f>ELOLAP!$H$7</f>
        <v>201101</v>
      </c>
      <c r="T22" s="183" t="str">
        <f>ELOLAP!$I$7</f>
        <v>00000000</v>
      </c>
      <c r="U22" s="175" t="str">
        <f>ELOLAP!$J$7</f>
        <v>20110201</v>
      </c>
      <c r="V22" s="7" t="s">
        <v>111</v>
      </c>
      <c r="W22" s="7" t="s">
        <v>176</v>
      </c>
      <c r="X22" s="7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R08,201101,00000000,20110201,E,BEFK2DE,@BEFK2DE0005,LBETK,H,PL,USD,3200000,-3200000,,0,0,300000,10000,310000,,,0</v>
      </c>
    </row>
    <row r="23" spans="1:20" ht="12.75">
      <c r="A23" s="116" t="s">
        <v>149</v>
      </c>
      <c r="B23" s="77"/>
      <c r="C23" s="15"/>
      <c r="D23" s="16"/>
      <c r="E23" s="13"/>
      <c r="F23" s="123"/>
      <c r="G23" s="124"/>
      <c r="H23" s="123"/>
      <c r="I23" s="123"/>
      <c r="J23" s="123"/>
      <c r="K23" s="123"/>
      <c r="L23" s="123"/>
      <c r="M23" s="123"/>
      <c r="N23" s="123"/>
      <c r="O23" s="123"/>
      <c r="P23" s="125"/>
      <c r="S23" s="7"/>
      <c r="T23" s="175"/>
    </row>
    <row r="24" spans="1:20" ht="13.5" thickBot="1">
      <c r="A24" s="46" t="s">
        <v>36</v>
      </c>
      <c r="B24" s="76"/>
      <c r="C24" s="55"/>
      <c r="D24" s="56"/>
      <c r="E24" s="51"/>
      <c r="F24" s="126"/>
      <c r="G24" s="127"/>
      <c r="H24" s="126"/>
      <c r="I24" s="126"/>
      <c r="J24" s="126"/>
      <c r="K24" s="126"/>
      <c r="L24" s="126"/>
      <c r="M24" s="126"/>
      <c r="N24" s="126"/>
      <c r="O24" s="126"/>
      <c r="P24" s="128"/>
      <c r="S24" s="7"/>
      <c r="T24" s="175"/>
    </row>
    <row r="25" ht="12.75">
      <c r="A25" s="31"/>
    </row>
    <row r="26" ht="12.75">
      <c r="A26" s="31"/>
    </row>
    <row r="27" ht="12.75">
      <c r="A27" s="31"/>
    </row>
  </sheetData>
  <sheetProtection/>
  <mergeCells count="21">
    <mergeCell ref="K14:K16"/>
    <mergeCell ref="D13:D16"/>
    <mergeCell ref="P14:P16"/>
    <mergeCell ref="G15:G16"/>
    <mergeCell ref="H15:H16"/>
    <mergeCell ref="L15:N15"/>
    <mergeCell ref="O15:O16"/>
    <mergeCell ref="F14:F16"/>
    <mergeCell ref="G14:H14"/>
    <mergeCell ref="I14:I16"/>
    <mergeCell ref="J14:J16"/>
    <mergeCell ref="E13:E16"/>
    <mergeCell ref="L14:O14"/>
    <mergeCell ref="F13:J13"/>
    <mergeCell ref="K13:P13"/>
    <mergeCell ref="B6:F6"/>
    <mergeCell ref="A7:G7"/>
    <mergeCell ref="A12:E12"/>
    <mergeCell ref="A13:A16"/>
    <mergeCell ref="B13:B16"/>
    <mergeCell ref="C13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4"/>
  <sheetViews>
    <sheetView zoomScalePageLayoutView="0" workbookViewId="0" topLeftCell="E1">
      <selection activeCell="L20" sqref="L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2.421875" style="0" customWidth="1"/>
    <col min="8" max="8" width="9.7109375" style="0" customWidth="1"/>
    <col min="9" max="9" width="11.5742187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2:6" s="71" customFormat="1" ht="12.75" customHeight="1">
      <c r="B6" s="212" t="s">
        <v>91</v>
      </c>
      <c r="C6" s="212"/>
      <c r="D6" s="212"/>
      <c r="E6" s="212"/>
      <c r="F6" s="212"/>
    </row>
    <row r="7" spans="1:8" s="71" customFormat="1" ht="15.75">
      <c r="A7" s="212" t="s">
        <v>92</v>
      </c>
      <c r="B7" s="212"/>
      <c r="C7" s="212"/>
      <c r="D7" s="212"/>
      <c r="E7" s="212"/>
      <c r="F7" s="212"/>
      <c r="G7" s="212"/>
      <c r="H7" s="212"/>
    </row>
    <row r="8" ht="12.75">
      <c r="A8" s="36"/>
    </row>
    <row r="10" ht="12.75">
      <c r="A10" s="29" t="s">
        <v>79</v>
      </c>
    </row>
    <row r="11" ht="13.5" thickBot="1">
      <c r="A11" s="8" t="s">
        <v>88</v>
      </c>
    </row>
    <row r="12" spans="1:9" ht="13.5" thickBot="1">
      <c r="A12" s="194" t="s">
        <v>73</v>
      </c>
      <c r="B12" s="195"/>
      <c r="C12" s="195"/>
      <c r="D12" s="195"/>
      <c r="E12" s="196"/>
      <c r="F12" s="22"/>
      <c r="H12" s="8"/>
      <c r="I12" s="22"/>
    </row>
    <row r="13" spans="1:10" ht="13.5" customHeight="1" thickBot="1">
      <c r="A13" s="197" t="s">
        <v>0</v>
      </c>
      <c r="B13" s="199" t="s">
        <v>46</v>
      </c>
      <c r="C13" s="199" t="s">
        <v>70</v>
      </c>
      <c r="D13" s="201" t="s">
        <v>89</v>
      </c>
      <c r="E13" s="201" t="s">
        <v>93</v>
      </c>
      <c r="F13" s="232" t="s">
        <v>42</v>
      </c>
      <c r="G13" s="233"/>
      <c r="H13" s="233"/>
      <c r="I13" s="233"/>
      <c r="J13" s="234"/>
    </row>
    <row r="14" spans="1:10" ht="12.75" customHeight="1">
      <c r="A14" s="198"/>
      <c r="B14" s="200"/>
      <c r="C14" s="200"/>
      <c r="D14" s="202"/>
      <c r="E14" s="202"/>
      <c r="F14" s="207" t="s">
        <v>56</v>
      </c>
      <c r="G14" s="210" t="s">
        <v>7</v>
      </c>
      <c r="H14" s="227"/>
      <c r="I14" s="221" t="s">
        <v>57</v>
      </c>
      <c r="J14" s="201" t="s">
        <v>58</v>
      </c>
    </row>
    <row r="15" spans="1:10" ht="12.75" customHeight="1">
      <c r="A15" s="198"/>
      <c r="B15" s="200"/>
      <c r="C15" s="200"/>
      <c r="D15" s="202"/>
      <c r="E15" s="202"/>
      <c r="F15" s="208"/>
      <c r="G15" s="205" t="s">
        <v>9</v>
      </c>
      <c r="H15" s="205" t="s">
        <v>10</v>
      </c>
      <c r="I15" s="222"/>
      <c r="J15" s="202"/>
    </row>
    <row r="16" spans="1:18" ht="72.75" customHeight="1" thickBot="1">
      <c r="A16" s="198"/>
      <c r="B16" s="200"/>
      <c r="C16" s="200"/>
      <c r="D16" s="202"/>
      <c r="E16" s="202"/>
      <c r="F16" s="208"/>
      <c r="G16" s="206"/>
      <c r="H16" s="231"/>
      <c r="I16" s="222"/>
      <c r="J16" s="202"/>
      <c r="L16" s="106" t="s">
        <v>101</v>
      </c>
      <c r="M16" s="106" t="s">
        <v>102</v>
      </c>
      <c r="N16" s="106" t="s">
        <v>103</v>
      </c>
      <c r="O16" s="106" t="s">
        <v>104</v>
      </c>
      <c r="P16" s="106" t="s">
        <v>105</v>
      </c>
      <c r="Q16" s="7" t="s">
        <v>106</v>
      </c>
      <c r="R16" s="7" t="s">
        <v>107</v>
      </c>
    </row>
    <row r="17" spans="1:18" ht="12.75">
      <c r="A17" s="79"/>
      <c r="B17" s="75" t="s">
        <v>16</v>
      </c>
      <c r="C17" s="10" t="s">
        <v>17</v>
      </c>
      <c r="D17" s="10" t="s">
        <v>18</v>
      </c>
      <c r="E17" s="10" t="s">
        <v>19</v>
      </c>
      <c r="F17" s="10" t="s">
        <v>20</v>
      </c>
      <c r="G17" s="11" t="s">
        <v>21</v>
      </c>
      <c r="H17" s="11" t="s">
        <v>22</v>
      </c>
      <c r="I17" s="10" t="s">
        <v>23</v>
      </c>
      <c r="J17" s="20" t="s">
        <v>69</v>
      </c>
      <c r="L17" s="107"/>
      <c r="M17" s="7"/>
      <c r="N17" s="7"/>
      <c r="O17" s="7"/>
      <c r="P17" s="7"/>
      <c r="Q17" s="107"/>
      <c r="R17" s="107"/>
    </row>
    <row r="18" spans="1:18" ht="12.75">
      <c r="A18" s="116" t="s">
        <v>144</v>
      </c>
      <c r="B18" s="78" t="s">
        <v>143</v>
      </c>
      <c r="C18" s="15" t="s">
        <v>134</v>
      </c>
      <c r="D18" s="16" t="s">
        <v>135</v>
      </c>
      <c r="E18" s="13" t="s">
        <v>136</v>
      </c>
      <c r="F18" s="123">
        <v>70000</v>
      </c>
      <c r="G18" s="123"/>
      <c r="H18" s="123">
        <v>-40000</v>
      </c>
      <c r="I18" s="123">
        <v>30000</v>
      </c>
      <c r="J18" s="123">
        <v>20000</v>
      </c>
      <c r="L18" s="182" t="str">
        <f>ELOLAP!$G$7</f>
        <v>R08</v>
      </c>
      <c r="M18" s="184">
        <f>ELOLAP!$H$7</f>
        <v>201101</v>
      </c>
      <c r="N18" s="183" t="str">
        <f>ELOLAP!$I$7</f>
        <v>00000000</v>
      </c>
      <c r="O18" s="175" t="str">
        <f>ELOLAP!$J$7</f>
        <v>20110201</v>
      </c>
      <c r="P18" s="7" t="s">
        <v>111</v>
      </c>
      <c r="Q18" s="7" t="s">
        <v>177</v>
      </c>
      <c r="R18" s="7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R08,201101,00000000,20110201,E,BEFK3DE,@BEFK3DE0001,KERHITK,R,DE,EUR,70000,,-40000,30000,20000</v>
      </c>
    </row>
    <row r="19" spans="1:18" ht="12.75">
      <c r="A19" s="116" t="s">
        <v>145</v>
      </c>
      <c r="B19" s="78" t="s">
        <v>143</v>
      </c>
      <c r="C19" s="15" t="s">
        <v>134</v>
      </c>
      <c r="D19" s="16" t="s">
        <v>141</v>
      </c>
      <c r="E19" s="13" t="s">
        <v>139</v>
      </c>
      <c r="F19" s="123">
        <v>4700000</v>
      </c>
      <c r="G19" s="123">
        <v>-700000</v>
      </c>
      <c r="H19" s="123">
        <v>0</v>
      </c>
      <c r="I19" s="123">
        <v>4000000</v>
      </c>
      <c r="J19" s="123">
        <v>4000000</v>
      </c>
      <c r="L19" s="182" t="str">
        <f>ELOLAP!$G$7</f>
        <v>R08</v>
      </c>
      <c r="M19" s="184">
        <f>ELOLAP!$H$7</f>
        <v>201101</v>
      </c>
      <c r="N19" s="183" t="str">
        <f>ELOLAP!$I$7</f>
        <v>00000000</v>
      </c>
      <c r="O19" s="175" t="str">
        <f>ELOLAP!$J$7</f>
        <v>20110201</v>
      </c>
      <c r="P19" s="7" t="s">
        <v>111</v>
      </c>
      <c r="Q19" s="7" t="s">
        <v>177</v>
      </c>
      <c r="R19" s="7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R08,201101,00000000,20110201,E,BEFK3DE,@BEFK3DE0002,KERHITK,R,US,USD,4700000,-700000,0,4000000,4000000</v>
      </c>
    </row>
    <row r="20" spans="1:18" ht="12.75">
      <c r="A20" s="116" t="s">
        <v>146</v>
      </c>
      <c r="B20" s="78" t="s">
        <v>143</v>
      </c>
      <c r="C20" s="15" t="s">
        <v>134</v>
      </c>
      <c r="D20" s="16" t="s">
        <v>138</v>
      </c>
      <c r="E20" s="13" t="s">
        <v>142</v>
      </c>
      <c r="F20" s="123">
        <v>0</v>
      </c>
      <c r="G20" s="123">
        <v>1500000</v>
      </c>
      <c r="H20" s="123">
        <v>0</v>
      </c>
      <c r="I20" s="123">
        <v>1500000</v>
      </c>
      <c r="J20" s="123">
        <v>1500000</v>
      </c>
      <c r="L20" s="182" t="str">
        <f>ELOLAP!$G$7</f>
        <v>R08</v>
      </c>
      <c r="M20" s="184">
        <f>ELOLAP!$H$7</f>
        <v>201101</v>
      </c>
      <c r="N20" s="183" t="str">
        <f>ELOLAP!$I$7</f>
        <v>00000000</v>
      </c>
      <c r="O20" s="175" t="str">
        <f>ELOLAP!$J$7</f>
        <v>20110201</v>
      </c>
      <c r="P20" s="7" t="s">
        <v>111</v>
      </c>
      <c r="Q20" s="7" t="s">
        <v>177</v>
      </c>
      <c r="R20" s="7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R08,201101,00000000,20110201,E,BEFK3DE,@BEFK3DE0003,KERHITK,R,PL,HUF,0,1500000,0,1500000,1500000</v>
      </c>
    </row>
    <row r="21" spans="1:18" ht="12.75">
      <c r="A21" s="116" t="s">
        <v>147</v>
      </c>
      <c r="B21" s="77"/>
      <c r="C21" s="15"/>
      <c r="D21" s="16"/>
      <c r="E21" s="13"/>
      <c r="F21" s="13"/>
      <c r="G21" s="13"/>
      <c r="H21" s="13"/>
      <c r="I21" s="13"/>
      <c r="J21" s="18"/>
      <c r="L21" s="7"/>
      <c r="M21" s="7"/>
      <c r="N21" s="175"/>
      <c r="O21" s="7"/>
      <c r="P21" s="7"/>
      <c r="Q21" s="7"/>
      <c r="R21" s="7"/>
    </row>
    <row r="22" spans="1:18" ht="13.5" thickBot="1">
      <c r="A22" s="116" t="s">
        <v>148</v>
      </c>
      <c r="B22" s="76"/>
      <c r="C22" s="53"/>
      <c r="D22" s="50"/>
      <c r="E22" s="51"/>
      <c r="F22" s="51"/>
      <c r="G22" s="51"/>
      <c r="H22" s="51"/>
      <c r="I22" s="51"/>
      <c r="J22" s="52"/>
      <c r="L22" s="7"/>
      <c r="M22" s="7"/>
      <c r="N22" s="175"/>
      <c r="O22" s="7"/>
      <c r="P22" s="7"/>
      <c r="Q22" s="7"/>
      <c r="R22" s="7"/>
    </row>
    <row r="23" spans="1:14" ht="12.75">
      <c r="A23" s="31"/>
      <c r="M23" s="7"/>
      <c r="N23" s="175"/>
    </row>
    <row r="24" spans="13:14" ht="12.75">
      <c r="M24" s="7"/>
      <c r="N24" s="175"/>
    </row>
  </sheetData>
  <sheetProtection/>
  <mergeCells count="15">
    <mergeCell ref="I14:I16"/>
    <mergeCell ref="J14:J16"/>
    <mergeCell ref="G15:G16"/>
    <mergeCell ref="H15:H16"/>
    <mergeCell ref="F13:J13"/>
    <mergeCell ref="F14:F16"/>
    <mergeCell ref="B6:F6"/>
    <mergeCell ref="A7:H7"/>
    <mergeCell ref="A12:E12"/>
    <mergeCell ref="A13:A16"/>
    <mergeCell ref="B13:B16"/>
    <mergeCell ref="C13:C16"/>
    <mergeCell ref="D13:D16"/>
    <mergeCell ref="E13:E16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8"/>
  <sheetViews>
    <sheetView zoomScalePageLayoutView="0" workbookViewId="0" topLeftCell="K1">
      <selection activeCell="S20" sqref="S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421875" style="0" customWidth="1"/>
    <col min="12" max="12" width="9.8515625" style="0" customWidth="1"/>
    <col min="13" max="13" width="9.7109375" style="0" customWidth="1"/>
    <col min="15" max="15" width="12.7109375" style="0" customWidth="1"/>
    <col min="16" max="16" width="10.8515625" style="0" customWidth="1"/>
  </cols>
  <sheetData>
    <row r="6" spans="2:6" s="71" customFormat="1" ht="12.75" customHeight="1">
      <c r="B6" s="212" t="s">
        <v>91</v>
      </c>
      <c r="C6" s="212"/>
      <c r="D6" s="212"/>
      <c r="E6" s="212"/>
      <c r="F6" s="212"/>
    </row>
    <row r="7" spans="1:7" s="71" customFormat="1" ht="15.75">
      <c r="A7" s="212" t="s">
        <v>92</v>
      </c>
      <c r="B7" s="212"/>
      <c r="C7" s="212"/>
      <c r="D7" s="212"/>
      <c r="E7" s="212"/>
      <c r="F7" s="212"/>
      <c r="G7" s="212"/>
    </row>
    <row r="8" spans="1:7" s="71" customFormat="1" ht="15.75">
      <c r="A8" s="72"/>
      <c r="B8" s="72"/>
      <c r="C8" s="72"/>
      <c r="D8" s="72"/>
      <c r="E8" s="72"/>
      <c r="F8" s="72"/>
      <c r="G8" s="72"/>
    </row>
    <row r="9" spans="1:7" s="71" customFormat="1" ht="15.75">
      <c r="A9" s="72"/>
      <c r="B9" s="72"/>
      <c r="C9" s="72"/>
      <c r="D9" s="72"/>
      <c r="E9" s="72"/>
      <c r="F9" s="72"/>
      <c r="G9" s="72"/>
    </row>
    <row r="11" spans="1:17" ht="12.75">
      <c r="A11" s="29" t="s">
        <v>80</v>
      </c>
      <c r="Q11" s="64"/>
    </row>
    <row r="12" spans="1:17" ht="12.75" customHeight="1" thickBot="1">
      <c r="A12" s="8" t="s">
        <v>88</v>
      </c>
      <c r="Q12" s="64"/>
    </row>
    <row r="13" spans="1:17" ht="12.75" customHeight="1" thickBot="1">
      <c r="A13" s="194" t="s">
        <v>74</v>
      </c>
      <c r="B13" s="195"/>
      <c r="C13" s="195"/>
      <c r="D13" s="195"/>
      <c r="E13" s="195"/>
      <c r="F13" s="196"/>
      <c r="G13" s="5"/>
      <c r="H13" s="5"/>
      <c r="I13" s="5"/>
      <c r="J13" s="5"/>
      <c r="K13" s="5"/>
      <c r="L13" s="5"/>
      <c r="M13" s="7"/>
      <c r="O13" s="7"/>
      <c r="Q13" s="64"/>
    </row>
    <row r="14" spans="1:17" ht="13.5" thickBot="1">
      <c r="A14" s="197" t="s">
        <v>0</v>
      </c>
      <c r="B14" s="199" t="s">
        <v>46</v>
      </c>
      <c r="C14" s="199" t="s">
        <v>34</v>
      </c>
      <c r="D14" s="201" t="s">
        <v>89</v>
      </c>
      <c r="E14" s="228" t="s">
        <v>93</v>
      </c>
      <c r="F14" s="213" t="s">
        <v>42</v>
      </c>
      <c r="G14" s="214"/>
      <c r="H14" s="214"/>
      <c r="I14" s="214"/>
      <c r="J14" s="234"/>
      <c r="K14" s="218" t="s">
        <v>5</v>
      </c>
      <c r="L14" s="219"/>
      <c r="M14" s="219"/>
      <c r="N14" s="219"/>
      <c r="O14" s="220"/>
      <c r="Q14" s="64"/>
    </row>
    <row r="15" spans="1:17" ht="12.75" customHeight="1">
      <c r="A15" s="198"/>
      <c r="B15" s="200"/>
      <c r="C15" s="200"/>
      <c r="D15" s="202"/>
      <c r="E15" s="222"/>
      <c r="F15" s="207" t="s">
        <v>56</v>
      </c>
      <c r="G15" s="224" t="s">
        <v>7</v>
      </c>
      <c r="H15" s="224"/>
      <c r="I15" s="221" t="s">
        <v>57</v>
      </c>
      <c r="J15" s="201" t="s">
        <v>58</v>
      </c>
      <c r="K15" s="207" t="s">
        <v>68</v>
      </c>
      <c r="L15" s="210" t="s">
        <v>7</v>
      </c>
      <c r="M15" s="211"/>
      <c r="N15" s="211"/>
      <c r="O15" s="203" t="s">
        <v>66</v>
      </c>
      <c r="Q15" s="64"/>
    </row>
    <row r="16" spans="1:17" ht="12.75">
      <c r="A16" s="198"/>
      <c r="B16" s="200"/>
      <c r="C16" s="200"/>
      <c r="D16" s="202"/>
      <c r="E16" s="222"/>
      <c r="F16" s="208"/>
      <c r="G16" s="229" t="s">
        <v>9</v>
      </c>
      <c r="H16" s="224" t="s">
        <v>10</v>
      </c>
      <c r="I16" s="222"/>
      <c r="J16" s="202"/>
      <c r="K16" s="208"/>
      <c r="L16" s="210" t="s">
        <v>9</v>
      </c>
      <c r="M16" s="211"/>
      <c r="N16" s="205" t="s">
        <v>10</v>
      </c>
      <c r="O16" s="202"/>
      <c r="Q16" s="64"/>
    </row>
    <row r="17" spans="1:23" ht="64.5" customHeight="1" thickBot="1">
      <c r="A17" s="198"/>
      <c r="B17" s="200"/>
      <c r="C17" s="200"/>
      <c r="D17" s="202"/>
      <c r="E17" s="222"/>
      <c r="F17" s="209"/>
      <c r="G17" s="230"/>
      <c r="H17" s="235"/>
      <c r="I17" s="223"/>
      <c r="J17" s="204"/>
      <c r="K17" s="209"/>
      <c r="L17" s="60" t="s">
        <v>67</v>
      </c>
      <c r="M17" s="60" t="s">
        <v>14</v>
      </c>
      <c r="N17" s="206"/>
      <c r="O17" s="204"/>
      <c r="Q17" s="106" t="s">
        <v>101</v>
      </c>
      <c r="R17" s="106" t="s">
        <v>102</v>
      </c>
      <c r="S17" s="106" t="s">
        <v>103</v>
      </c>
      <c r="T17" s="106" t="s">
        <v>104</v>
      </c>
      <c r="U17" s="106" t="s">
        <v>105</v>
      </c>
      <c r="V17" s="7" t="s">
        <v>106</v>
      </c>
      <c r="W17" s="7" t="s">
        <v>107</v>
      </c>
    </row>
    <row r="18" spans="1:23" ht="12.75">
      <c r="A18" s="79"/>
      <c r="B18" s="9" t="s">
        <v>16</v>
      </c>
      <c r="C18" s="10" t="s">
        <v>17</v>
      </c>
      <c r="D18" s="10" t="s">
        <v>18</v>
      </c>
      <c r="E18" s="10" t="s">
        <v>19</v>
      </c>
      <c r="F18" s="68" t="s">
        <v>20</v>
      </c>
      <c r="G18" s="102" t="s">
        <v>21</v>
      </c>
      <c r="H18" s="66" t="s">
        <v>22</v>
      </c>
      <c r="I18" s="66" t="s">
        <v>23</v>
      </c>
      <c r="J18" s="66" t="s">
        <v>40</v>
      </c>
      <c r="K18" s="11" t="s">
        <v>25</v>
      </c>
      <c r="L18" s="11" t="s">
        <v>26</v>
      </c>
      <c r="M18" s="11" t="s">
        <v>27</v>
      </c>
      <c r="N18" s="11" t="s">
        <v>28</v>
      </c>
      <c r="O18" s="20" t="s">
        <v>29</v>
      </c>
      <c r="Q18" s="107"/>
      <c r="R18" s="7"/>
      <c r="S18" s="7"/>
      <c r="T18" s="7"/>
      <c r="U18" s="7"/>
      <c r="V18" s="107"/>
      <c r="W18" s="107"/>
    </row>
    <row r="19" spans="1:23" ht="12.75">
      <c r="A19" s="116" t="s">
        <v>144</v>
      </c>
      <c r="B19" s="17" t="s">
        <v>153</v>
      </c>
      <c r="C19" s="15" t="s">
        <v>134</v>
      </c>
      <c r="D19" s="15" t="s">
        <v>135</v>
      </c>
      <c r="E19" s="15" t="s">
        <v>136</v>
      </c>
      <c r="F19" s="134">
        <v>20000</v>
      </c>
      <c r="G19" s="136">
        <v>-10000</v>
      </c>
      <c r="H19" s="134">
        <v>-5000</v>
      </c>
      <c r="I19" s="134">
        <v>5000</v>
      </c>
      <c r="J19" s="134">
        <v>5000</v>
      </c>
      <c r="K19" s="138"/>
      <c r="L19" s="139"/>
      <c r="M19" s="139"/>
      <c r="N19" s="139"/>
      <c r="O19" s="140"/>
      <c r="Q19" s="182" t="str">
        <f>ELOLAP!$G$7</f>
        <v>R08</v>
      </c>
      <c r="R19" s="184">
        <f>ELOLAP!$H$7</f>
        <v>201101</v>
      </c>
      <c r="S19" s="183" t="str">
        <f>ELOLAP!$I$7</f>
        <v>00000000</v>
      </c>
      <c r="T19" s="175" t="str">
        <f>ELOLAP!$J$7</f>
        <v>20110201</v>
      </c>
      <c r="U19" s="7" t="s">
        <v>111</v>
      </c>
      <c r="V19" s="7" t="s">
        <v>178</v>
      </c>
      <c r="W19" s="7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R08,201101,00000000,20110201,E,BEFK4DE,@BEFK4DE0001,EK,R,DE,EUR,20000,-10000,-5000,5000,5000,,,,,</v>
      </c>
    </row>
    <row r="20" spans="1:23" ht="12.75">
      <c r="A20" s="116" t="s">
        <v>145</v>
      </c>
      <c r="B20" s="17" t="s">
        <v>153</v>
      </c>
      <c r="C20" s="15" t="s">
        <v>137</v>
      </c>
      <c r="D20" s="15" t="s">
        <v>141</v>
      </c>
      <c r="E20" s="15" t="s">
        <v>136</v>
      </c>
      <c r="F20" s="134">
        <v>230000</v>
      </c>
      <c r="G20" s="136"/>
      <c r="H20" s="134"/>
      <c r="I20" s="134">
        <v>230000</v>
      </c>
      <c r="J20" s="134">
        <v>230000</v>
      </c>
      <c r="K20" s="130"/>
      <c r="L20" s="139"/>
      <c r="M20" s="139"/>
      <c r="N20" s="139"/>
      <c r="O20" s="140"/>
      <c r="Q20" s="182" t="str">
        <f>ELOLAP!$G$7</f>
        <v>R08</v>
      </c>
      <c r="R20" s="184">
        <f>ELOLAP!$H$7</f>
        <v>201101</v>
      </c>
      <c r="S20" s="183" t="str">
        <f>ELOLAP!$I$7</f>
        <v>00000000</v>
      </c>
      <c r="T20" s="175" t="str">
        <f>ELOLAP!$J$7</f>
        <v>20110201</v>
      </c>
      <c r="U20" s="7" t="s">
        <v>111</v>
      </c>
      <c r="V20" s="7" t="s">
        <v>178</v>
      </c>
      <c r="W20" s="7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R08,201101,00000000,20110201,E,BEFK4DE,@BEFK4DE0002,EK,H,US,EUR,230000,,,230000,230000,,,,,</v>
      </c>
    </row>
    <row r="21" spans="1:23" ht="12.75">
      <c r="A21" s="116" t="s">
        <v>146</v>
      </c>
      <c r="B21" s="17"/>
      <c r="C21" s="15"/>
      <c r="D21" s="15"/>
      <c r="E21" s="15"/>
      <c r="F21" s="137"/>
      <c r="G21" s="136"/>
      <c r="H21" s="137"/>
      <c r="I21" s="137"/>
      <c r="J21" s="137"/>
      <c r="K21" s="119"/>
      <c r="L21" s="119"/>
      <c r="M21" s="119"/>
      <c r="N21" s="119"/>
      <c r="O21" s="120"/>
      <c r="Q21" s="7"/>
      <c r="R21" s="7"/>
      <c r="S21" s="175"/>
      <c r="T21" s="7"/>
      <c r="U21" s="7"/>
      <c r="V21" s="7"/>
      <c r="W21" s="7"/>
    </row>
    <row r="22" spans="1:23" ht="12.75">
      <c r="A22" s="116" t="s">
        <v>147</v>
      </c>
      <c r="B22" s="17"/>
      <c r="C22" s="15"/>
      <c r="D22" s="15"/>
      <c r="E22" s="15"/>
      <c r="F22" s="137"/>
      <c r="G22" s="136"/>
      <c r="H22" s="137"/>
      <c r="I22" s="137"/>
      <c r="J22" s="137"/>
      <c r="K22" s="119"/>
      <c r="L22" s="119"/>
      <c r="M22" s="119"/>
      <c r="N22" s="119"/>
      <c r="O22" s="120"/>
      <c r="Q22" s="7"/>
      <c r="R22" s="7"/>
      <c r="S22" s="175"/>
      <c r="T22" s="7"/>
      <c r="U22" s="7"/>
      <c r="V22" s="7"/>
      <c r="W22" s="7"/>
    </row>
    <row r="23" spans="1:20" ht="12.75">
      <c r="A23" s="116" t="s">
        <v>149</v>
      </c>
      <c r="B23" s="94"/>
      <c r="C23" s="91"/>
      <c r="D23" s="92"/>
      <c r="E23" s="93"/>
      <c r="F23" s="119"/>
      <c r="G23" s="133"/>
      <c r="H23" s="119"/>
      <c r="I23" s="119"/>
      <c r="J23" s="119"/>
      <c r="K23" s="119"/>
      <c r="L23" s="119"/>
      <c r="M23" s="119"/>
      <c r="N23" s="119"/>
      <c r="O23" s="120"/>
      <c r="Q23" s="64"/>
      <c r="R23" s="7"/>
      <c r="S23" s="175"/>
      <c r="T23" s="7"/>
    </row>
    <row r="24" spans="1:19" ht="12.75">
      <c r="A24" s="116" t="s">
        <v>154</v>
      </c>
      <c r="B24" s="94"/>
      <c r="C24" s="91"/>
      <c r="D24" s="92"/>
      <c r="E24" s="93"/>
      <c r="F24" s="119"/>
      <c r="G24" s="133"/>
      <c r="H24" s="119"/>
      <c r="I24" s="119"/>
      <c r="J24" s="119"/>
      <c r="K24" s="119"/>
      <c r="L24" s="119"/>
      <c r="M24" s="119"/>
      <c r="N24" s="119"/>
      <c r="O24" s="120"/>
      <c r="R24" s="7"/>
      <c r="S24" s="175"/>
    </row>
    <row r="25" spans="1:19" ht="13.5" thickBot="1">
      <c r="A25" s="80" t="s">
        <v>36</v>
      </c>
      <c r="B25" s="49"/>
      <c r="C25" s="53"/>
      <c r="D25" s="50"/>
      <c r="E25" s="51"/>
      <c r="F25" s="51"/>
      <c r="G25" s="103"/>
      <c r="H25" s="51"/>
      <c r="I25" s="51"/>
      <c r="J25" s="51"/>
      <c r="K25" s="51"/>
      <c r="L25" s="51"/>
      <c r="M25" s="51"/>
      <c r="N25" s="51"/>
      <c r="O25" s="52"/>
      <c r="R25" s="7"/>
      <c r="S25" s="175"/>
    </row>
    <row r="26" ht="12.75">
      <c r="A26" s="31"/>
    </row>
    <row r="27" ht="12.75">
      <c r="A27" s="31"/>
    </row>
    <row r="28" ht="12.75">
      <c r="A28" s="31"/>
    </row>
  </sheetData>
  <sheetProtection/>
  <mergeCells count="21">
    <mergeCell ref="H16:H17"/>
    <mergeCell ref="O15:O17"/>
    <mergeCell ref="E14:E17"/>
    <mergeCell ref="L16:M16"/>
    <mergeCell ref="N16:N17"/>
    <mergeCell ref="K14:O14"/>
    <mergeCell ref="F15:F17"/>
    <mergeCell ref="I15:I17"/>
    <mergeCell ref="J15:J17"/>
    <mergeCell ref="K15:K17"/>
    <mergeCell ref="L15:N15"/>
    <mergeCell ref="B6:F6"/>
    <mergeCell ref="A7:G7"/>
    <mergeCell ref="A13:F13"/>
    <mergeCell ref="A14:A17"/>
    <mergeCell ref="B14:B17"/>
    <mergeCell ref="C14:C17"/>
    <mergeCell ref="D14:D17"/>
    <mergeCell ref="G15:H15"/>
    <mergeCell ref="F14:J14"/>
    <mergeCell ref="G16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5"/>
  <sheetViews>
    <sheetView zoomScalePageLayoutView="0" workbookViewId="0" topLeftCell="C1">
      <selection activeCell="J24" sqref="J24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2:6" s="71" customFormat="1" ht="12.75" customHeight="1">
      <c r="B6" s="212" t="s">
        <v>91</v>
      </c>
      <c r="C6" s="212"/>
      <c r="D6" s="212"/>
      <c r="E6" s="212"/>
      <c r="F6" s="212"/>
    </row>
    <row r="7" spans="1:8" s="71" customFormat="1" ht="15.75">
      <c r="A7" s="212" t="s">
        <v>92</v>
      </c>
      <c r="B7" s="212"/>
      <c r="C7" s="212"/>
      <c r="D7" s="212"/>
      <c r="E7" s="212"/>
      <c r="F7" s="212"/>
      <c r="G7" s="212"/>
      <c r="H7" s="212"/>
    </row>
    <row r="8" spans="1:8" s="71" customFormat="1" ht="15.75">
      <c r="A8" s="72"/>
      <c r="B8" s="72"/>
      <c r="C8" s="72"/>
      <c r="D8" s="72"/>
      <c r="E8" s="72"/>
      <c r="F8" s="72"/>
      <c r="G8" s="72"/>
      <c r="H8" s="72"/>
    </row>
    <row r="10" ht="12.75">
      <c r="A10" s="31"/>
    </row>
    <row r="11" ht="12.75">
      <c r="A11" s="31"/>
    </row>
    <row r="12" ht="12.75">
      <c r="A12" s="36"/>
    </row>
    <row r="13" ht="12.75">
      <c r="A13" s="29" t="s">
        <v>81</v>
      </c>
    </row>
    <row r="14" ht="13.5" thickBot="1">
      <c r="A14" s="8" t="s">
        <v>88</v>
      </c>
    </row>
    <row r="15" spans="1:4" ht="13.5" thickBot="1">
      <c r="A15" s="194" t="s">
        <v>54</v>
      </c>
      <c r="B15" s="195"/>
      <c r="C15" s="195"/>
      <c r="D15" s="196"/>
    </row>
    <row r="16" spans="1:15" ht="64.5" thickBot="1">
      <c r="A16" s="34" t="s">
        <v>0</v>
      </c>
      <c r="B16" s="99" t="s">
        <v>50</v>
      </c>
      <c r="C16" s="98" t="s">
        <v>49</v>
      </c>
      <c r="D16" s="38" t="s">
        <v>89</v>
      </c>
      <c r="E16" s="38" t="s">
        <v>93</v>
      </c>
      <c r="F16" s="100" t="s">
        <v>53</v>
      </c>
      <c r="G16" s="98" t="s">
        <v>51</v>
      </c>
      <c r="I16" s="106" t="s">
        <v>101</v>
      </c>
      <c r="J16" s="106" t="s">
        <v>102</v>
      </c>
      <c r="K16" s="106" t="s">
        <v>103</v>
      </c>
      <c r="L16" s="106" t="s">
        <v>104</v>
      </c>
      <c r="M16" s="106" t="s">
        <v>105</v>
      </c>
      <c r="N16" s="7" t="s">
        <v>106</v>
      </c>
      <c r="O16" s="7" t="s">
        <v>107</v>
      </c>
    </row>
    <row r="17" spans="1:15" ht="12.75">
      <c r="A17" s="35"/>
      <c r="B17" s="33" t="s">
        <v>16</v>
      </c>
      <c r="C17" s="11" t="s">
        <v>17</v>
      </c>
      <c r="D17" s="10" t="s">
        <v>18</v>
      </c>
      <c r="E17" s="10" t="s">
        <v>19</v>
      </c>
      <c r="F17" s="24" t="s">
        <v>20</v>
      </c>
      <c r="G17" s="26" t="s">
        <v>21</v>
      </c>
      <c r="I17" s="107"/>
      <c r="J17" s="7"/>
      <c r="K17" s="7"/>
      <c r="L17" s="7"/>
      <c r="M17" s="7"/>
      <c r="N17" s="107"/>
      <c r="O17" s="107"/>
    </row>
    <row r="18" spans="1:15" ht="12.75">
      <c r="A18" s="116" t="s">
        <v>144</v>
      </c>
      <c r="B18" s="27" t="s">
        <v>133</v>
      </c>
      <c r="C18" s="23" t="s">
        <v>137</v>
      </c>
      <c r="D18" s="93" t="s">
        <v>138</v>
      </c>
      <c r="E18" s="93" t="s">
        <v>139</v>
      </c>
      <c r="F18" s="23" t="s">
        <v>155</v>
      </c>
      <c r="G18" s="32">
        <v>-10000</v>
      </c>
      <c r="I18" s="182" t="str">
        <f>ELOLAP!$G$7</f>
        <v>R08</v>
      </c>
      <c r="J18" s="184">
        <f>ELOLAP!$H$7</f>
        <v>201101</v>
      </c>
      <c r="K18" s="183" t="str">
        <f>ELOLAP!$I$7</f>
        <v>00000000</v>
      </c>
      <c r="L18" s="175" t="str">
        <f>ELOLAP!$J$7</f>
        <v>20110201</v>
      </c>
      <c r="M18" s="7" t="s">
        <v>111</v>
      </c>
      <c r="N18" s="7" t="s">
        <v>184</v>
      </c>
      <c r="O18" s="7" t="str">
        <f>I18&amp;","&amp;J18&amp;","&amp;K18&amp;","&amp;L18&amp;","&amp;M18&amp;","&amp;N18&amp;","&amp;"@"&amp;N18&amp;"00"&amp;A18&amp;","&amp;B18&amp;","&amp;C18&amp;","&amp;D18&amp;","&amp;E18&amp;","&amp;F18&amp;","&amp;G18</f>
        <v>R08,201101,00000000,20110201,E,BEFK5DE,@BEFK5DE0001,EHITK,H,PL,USD,KOVEL,-10000</v>
      </c>
    </row>
    <row r="19" spans="1:15" ht="12.75">
      <c r="A19" s="116" t="s">
        <v>145</v>
      </c>
      <c r="B19" s="17" t="s">
        <v>150</v>
      </c>
      <c r="C19" s="121"/>
      <c r="D19" s="16" t="s">
        <v>135</v>
      </c>
      <c r="E19" s="13" t="s">
        <v>136</v>
      </c>
      <c r="F19" s="23" t="s">
        <v>156</v>
      </c>
      <c r="G19" s="32">
        <v>-10000</v>
      </c>
      <c r="I19" s="182" t="str">
        <f>ELOLAP!$G$7</f>
        <v>R08</v>
      </c>
      <c r="J19" s="184">
        <f>ELOLAP!$H$7</f>
        <v>201101</v>
      </c>
      <c r="K19" s="183" t="str">
        <f>ELOLAP!$I$7</f>
        <v>00000000</v>
      </c>
      <c r="L19" s="175" t="str">
        <f>ELOLAP!$J$7</f>
        <v>20110201</v>
      </c>
      <c r="M19" s="7" t="s">
        <v>111</v>
      </c>
      <c r="N19" s="7" t="s">
        <v>184</v>
      </c>
      <c r="O19" s="7" t="str">
        <f>I19&amp;","&amp;J19&amp;","&amp;K19&amp;","&amp;L19&amp;","&amp;M19&amp;","&amp;N19&amp;","&amp;"@"&amp;N19&amp;"00"&amp;A19&amp;","&amp;B19&amp;","&amp;C19&amp;","&amp;D19&amp;","&amp;E19&amp;","&amp;F19&amp;","&amp;G19</f>
        <v>R08,201101,00000000,20110201,E,BEFK5DE,@BEFK5DE0002,BFSZLAK,,DE,EUR,HIBA,-10000</v>
      </c>
    </row>
    <row r="20" spans="1:15" ht="12.75">
      <c r="A20" s="116" t="s">
        <v>146</v>
      </c>
      <c r="B20" s="78" t="s">
        <v>143</v>
      </c>
      <c r="C20" s="15" t="s">
        <v>134</v>
      </c>
      <c r="D20" s="16" t="s">
        <v>135</v>
      </c>
      <c r="E20" s="13" t="s">
        <v>136</v>
      </c>
      <c r="F20" s="23" t="s">
        <v>157</v>
      </c>
      <c r="G20" s="32">
        <v>-40000</v>
      </c>
      <c r="I20" s="182" t="str">
        <f>ELOLAP!$G$7</f>
        <v>R08</v>
      </c>
      <c r="J20" s="184">
        <f>ELOLAP!$H$7</f>
        <v>201101</v>
      </c>
      <c r="K20" s="183" t="str">
        <f>ELOLAP!$I$7</f>
        <v>00000000</v>
      </c>
      <c r="L20" s="175" t="str">
        <f>ELOLAP!$J$7</f>
        <v>20110201</v>
      </c>
      <c r="M20" s="7" t="s">
        <v>111</v>
      </c>
      <c r="N20" s="7" t="s">
        <v>184</v>
      </c>
      <c r="O20" s="7" t="str">
        <f>I20&amp;","&amp;J20&amp;","&amp;K20&amp;","&amp;L20&amp;","&amp;M20&amp;","&amp;N20&amp;","&amp;"@"&amp;N20&amp;"00"&amp;A20&amp;","&amp;B20&amp;","&amp;C20&amp;","&amp;D20&amp;","&amp;E20&amp;","&amp;F20&amp;","&amp;G20</f>
        <v>R08,201101,00000000,20110201,E,BEFK5DE,@BEFK5DE0003,KERHITK,R,DE,EUR,KLE,-40000</v>
      </c>
    </row>
    <row r="21" spans="1:15" ht="12.75">
      <c r="A21" s="116" t="s">
        <v>147</v>
      </c>
      <c r="B21" s="17" t="s">
        <v>153</v>
      </c>
      <c r="C21" s="15" t="s">
        <v>134</v>
      </c>
      <c r="D21" s="15" t="s">
        <v>135</v>
      </c>
      <c r="E21" s="15" t="s">
        <v>136</v>
      </c>
      <c r="F21" s="23" t="s">
        <v>158</v>
      </c>
      <c r="G21" s="32">
        <v>-5000</v>
      </c>
      <c r="I21" s="182" t="str">
        <f>ELOLAP!$G$7</f>
        <v>R08</v>
      </c>
      <c r="J21" s="184">
        <f>ELOLAP!$H$7</f>
        <v>201101</v>
      </c>
      <c r="K21" s="183" t="str">
        <f>ELOLAP!$I$7</f>
        <v>00000000</v>
      </c>
      <c r="L21" s="175" t="str">
        <f>ELOLAP!$J$7</f>
        <v>20110201</v>
      </c>
      <c r="M21" s="7" t="s">
        <v>111</v>
      </c>
      <c r="N21" s="7" t="s">
        <v>184</v>
      </c>
      <c r="O21" s="7" t="str">
        <f>I21&amp;","&amp;J21&amp;","&amp;K21&amp;","&amp;L21&amp;","&amp;M21&amp;","&amp;N21&amp;","&amp;"@"&amp;N21&amp;"00"&amp;A21&amp;","&amp;B21&amp;","&amp;C21&amp;","&amp;D21&amp;","&amp;E21&amp;","&amp;F21&amp;","&amp;G21</f>
        <v>R08,201101,00000000,20110201,E,BEFK5DE,@BEFK5DE0004,EK,R,DE,EUR,ATSO,-5000</v>
      </c>
    </row>
    <row r="22" spans="1:12" ht="13.5" thickBot="1">
      <c r="A22" s="116" t="s">
        <v>148</v>
      </c>
      <c r="B22" s="57"/>
      <c r="C22" s="58"/>
      <c r="D22" s="3"/>
      <c r="E22" s="3"/>
      <c r="F22" s="58"/>
      <c r="G22" s="59"/>
      <c r="J22" s="7"/>
      <c r="K22" s="175"/>
      <c r="L22" s="7"/>
    </row>
    <row r="23" spans="1:12" ht="12.75">
      <c r="A23" s="116"/>
      <c r="J23" s="7"/>
      <c r="K23" s="175"/>
      <c r="L23" s="7"/>
    </row>
    <row r="24" spans="10:12" ht="12.75">
      <c r="J24" s="7"/>
      <c r="K24" s="175"/>
      <c r="L24" s="7"/>
    </row>
    <row r="25" ht="12.75">
      <c r="L25" s="7"/>
    </row>
  </sheetData>
  <sheetProtection/>
  <mergeCells count="3">
    <mergeCell ref="A15:D15"/>
    <mergeCell ref="B6:F6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P37"/>
  <sheetViews>
    <sheetView zoomScalePageLayoutView="0" workbookViewId="0" topLeftCell="U10">
      <selection activeCell="W19" sqref="W19:Z2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0.28125" style="0" customWidth="1"/>
    <col min="5" max="5" width="8.7109375" style="0" customWidth="1"/>
    <col min="6" max="6" width="10.421875" style="0" customWidth="1"/>
    <col min="7" max="7" width="16.0039062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12.421875" style="0" customWidth="1"/>
    <col min="21" max="21" width="11.7109375" style="0" customWidth="1"/>
  </cols>
  <sheetData>
    <row r="6" ht="15" customHeight="1"/>
    <row r="7" spans="2:6" s="71" customFormat="1" ht="12.75" customHeight="1">
      <c r="B7" s="212" t="s">
        <v>91</v>
      </c>
      <c r="C7" s="212"/>
      <c r="D7" s="212"/>
      <c r="E7" s="212"/>
      <c r="F7" s="212"/>
    </row>
    <row r="8" spans="1:8" s="71" customFormat="1" ht="15.75">
      <c r="A8" s="212" t="s">
        <v>92</v>
      </c>
      <c r="B8" s="212"/>
      <c r="C8" s="212"/>
      <c r="D8" s="212"/>
      <c r="E8" s="212"/>
      <c r="F8" s="212"/>
      <c r="G8" s="212"/>
      <c r="H8" s="212"/>
    </row>
    <row r="11" spans="1:16" ht="12.75">
      <c r="A11" s="30" t="s">
        <v>82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.5" thickBot="1">
      <c r="A12" s="21" t="s">
        <v>88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1" ht="13.5" thickBot="1">
      <c r="A13" s="194" t="s">
        <v>39</v>
      </c>
      <c r="B13" s="195"/>
      <c r="C13" s="195"/>
      <c r="D13" s="195"/>
      <c r="E13" s="196"/>
      <c r="F13" s="22"/>
      <c r="G13" s="22"/>
      <c r="H13" s="22"/>
      <c r="I13" s="22"/>
      <c r="J13" s="22"/>
      <c r="K13" s="22"/>
      <c r="L13" s="5"/>
      <c r="M13" s="5"/>
      <c r="N13" s="5"/>
      <c r="O13" s="5"/>
      <c r="P13" s="5"/>
      <c r="Q13" s="6"/>
      <c r="R13" s="6"/>
      <c r="U13" s="6"/>
    </row>
    <row r="14" spans="1:42" ht="15.75" customHeight="1">
      <c r="A14" s="198" t="s">
        <v>0</v>
      </c>
      <c r="B14" s="200" t="s">
        <v>46</v>
      </c>
      <c r="C14" s="200" t="s">
        <v>48</v>
      </c>
      <c r="D14" s="237" t="s">
        <v>90</v>
      </c>
      <c r="E14" s="216"/>
      <c r="F14" s="216" t="s">
        <v>93</v>
      </c>
      <c r="G14" s="199" t="s">
        <v>1</v>
      </c>
      <c r="H14" s="201" t="s">
        <v>2</v>
      </c>
      <c r="I14" s="241" t="s">
        <v>61</v>
      </c>
      <c r="J14" s="201" t="s">
        <v>3</v>
      </c>
      <c r="K14" s="201" t="s">
        <v>87</v>
      </c>
      <c r="L14" s="213" t="s">
        <v>4</v>
      </c>
      <c r="M14" s="214"/>
      <c r="N14" s="214"/>
      <c r="O14" s="214"/>
      <c r="P14" s="215"/>
      <c r="Q14" s="244" t="s">
        <v>5</v>
      </c>
      <c r="R14" s="245"/>
      <c r="S14" s="245"/>
      <c r="T14" s="245"/>
      <c r="U14" s="246"/>
      <c r="V14" s="96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ht="15.75" customHeight="1">
      <c r="A15" s="198"/>
      <c r="B15" s="200"/>
      <c r="C15" s="200"/>
      <c r="D15" s="238"/>
      <c r="E15" s="217"/>
      <c r="F15" s="217"/>
      <c r="G15" s="200"/>
      <c r="H15" s="202"/>
      <c r="I15" s="242"/>
      <c r="J15" s="202"/>
      <c r="K15" s="202"/>
      <c r="L15" s="207" t="s">
        <v>6</v>
      </c>
      <c r="M15" s="210" t="s">
        <v>7</v>
      </c>
      <c r="N15" s="211"/>
      <c r="O15" s="227"/>
      <c r="P15" s="221" t="s">
        <v>8</v>
      </c>
      <c r="Q15" s="207" t="s">
        <v>64</v>
      </c>
      <c r="R15" s="210" t="s">
        <v>7</v>
      </c>
      <c r="S15" s="211"/>
      <c r="T15" s="227"/>
      <c r="U15" s="203" t="s">
        <v>65</v>
      </c>
      <c r="V15" s="96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ht="13.5" thickBot="1">
      <c r="A16" s="198"/>
      <c r="B16" s="200"/>
      <c r="C16" s="200"/>
      <c r="D16" s="239"/>
      <c r="E16" s="240"/>
      <c r="F16" s="217"/>
      <c r="G16" s="200"/>
      <c r="H16" s="202"/>
      <c r="I16" s="242"/>
      <c r="J16" s="202"/>
      <c r="K16" s="202"/>
      <c r="L16" s="208"/>
      <c r="M16" s="224" t="s">
        <v>9</v>
      </c>
      <c r="N16" s="224"/>
      <c r="O16" s="225" t="s">
        <v>10</v>
      </c>
      <c r="P16" s="222"/>
      <c r="Q16" s="208"/>
      <c r="R16" s="210" t="s">
        <v>9</v>
      </c>
      <c r="S16" s="227"/>
      <c r="T16" s="205" t="s">
        <v>10</v>
      </c>
      <c r="U16" s="202"/>
      <c r="V16" s="96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ht="64.5" thickBot="1">
      <c r="A17" s="236"/>
      <c r="B17" s="200"/>
      <c r="C17" s="200"/>
      <c r="D17" s="38" t="s">
        <v>11</v>
      </c>
      <c r="E17" s="67" t="s">
        <v>62</v>
      </c>
      <c r="F17" s="217"/>
      <c r="G17" s="200"/>
      <c r="H17" s="202"/>
      <c r="I17" s="243"/>
      <c r="J17" s="202"/>
      <c r="K17" s="202"/>
      <c r="L17" s="208"/>
      <c r="M17" s="1" t="s">
        <v>12</v>
      </c>
      <c r="N17" s="1" t="s">
        <v>13</v>
      </c>
      <c r="O17" s="247"/>
      <c r="P17" s="222"/>
      <c r="Q17" s="209"/>
      <c r="R17" s="60" t="s">
        <v>63</v>
      </c>
      <c r="S17" s="60" t="s">
        <v>15</v>
      </c>
      <c r="T17" s="206"/>
      <c r="U17" s="204"/>
      <c r="V17" s="96"/>
      <c r="W17" s="106" t="s">
        <v>101</v>
      </c>
      <c r="X17" s="106" t="s">
        <v>102</v>
      </c>
      <c r="Y17" s="106" t="s">
        <v>103</v>
      </c>
      <c r="Z17" s="106" t="s">
        <v>104</v>
      </c>
      <c r="AA17" s="106" t="s">
        <v>105</v>
      </c>
      <c r="AB17" s="7" t="s">
        <v>106</v>
      </c>
      <c r="AC17" s="7" t="s">
        <v>107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1:42" ht="12.75">
      <c r="A18" s="73"/>
      <c r="B18" s="9" t="s">
        <v>16</v>
      </c>
      <c r="C18" s="10" t="s">
        <v>17</v>
      </c>
      <c r="D18" s="10" t="s">
        <v>18</v>
      </c>
      <c r="E18" s="10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0" t="s">
        <v>26</v>
      </c>
      <c r="M18" s="11" t="s">
        <v>27</v>
      </c>
      <c r="N18" s="11" t="s">
        <v>28</v>
      </c>
      <c r="O18" s="11" t="s">
        <v>29</v>
      </c>
      <c r="P18" s="11" t="s">
        <v>30</v>
      </c>
      <c r="Q18" s="11" t="s">
        <v>31</v>
      </c>
      <c r="R18" s="11" t="s">
        <v>32</v>
      </c>
      <c r="S18" s="10" t="s">
        <v>33</v>
      </c>
      <c r="T18" s="10" t="s">
        <v>37</v>
      </c>
      <c r="U18" s="20" t="s">
        <v>38</v>
      </c>
      <c r="V18" s="96"/>
      <c r="W18" s="107"/>
      <c r="X18" s="7"/>
      <c r="Y18" s="172"/>
      <c r="Z18" s="7"/>
      <c r="AA18" s="7"/>
      <c r="AB18" s="107"/>
      <c r="AC18" s="10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11.25" customHeight="1">
      <c r="A19" s="116" t="s">
        <v>144</v>
      </c>
      <c r="B19" s="27" t="s">
        <v>159</v>
      </c>
      <c r="C19" s="23" t="s">
        <v>134</v>
      </c>
      <c r="D19" s="141" t="s">
        <v>135</v>
      </c>
      <c r="E19" s="141">
        <v>1</v>
      </c>
      <c r="F19" s="142" t="s">
        <v>136</v>
      </c>
      <c r="G19" s="141" t="s">
        <v>169</v>
      </c>
      <c r="H19" s="169">
        <v>20070909</v>
      </c>
      <c r="I19" s="2" t="s">
        <v>139</v>
      </c>
      <c r="J19" s="144">
        <v>1000000</v>
      </c>
      <c r="K19" s="143"/>
      <c r="L19" s="144">
        <v>900000</v>
      </c>
      <c r="M19" s="144"/>
      <c r="N19" s="144">
        <v>800000</v>
      </c>
      <c r="O19" s="144"/>
      <c r="P19" s="144">
        <v>100000</v>
      </c>
      <c r="Q19" s="144">
        <v>7700</v>
      </c>
      <c r="R19" s="144">
        <v>200</v>
      </c>
      <c r="S19" s="144"/>
      <c r="T19" s="144"/>
      <c r="U19" s="145">
        <v>7900</v>
      </c>
      <c r="V19" s="96"/>
      <c r="W19" s="182" t="str">
        <f>ELOLAP!$G$7</f>
        <v>R08</v>
      </c>
      <c r="X19" s="184">
        <f>ELOLAP!$H$7</f>
        <v>201101</v>
      </c>
      <c r="Y19" s="183" t="str">
        <f>ELOLAP!$I$7</f>
        <v>00000000</v>
      </c>
      <c r="Z19" s="175" t="str">
        <f>ELOLAP!$J$7</f>
        <v>20110201</v>
      </c>
      <c r="AA19" s="7" t="s">
        <v>111</v>
      </c>
      <c r="AB19" s="7" t="s">
        <v>179</v>
      </c>
      <c r="AC19" s="7" t="str">
        <f aca="true" t="shared" si="0" ref="AC19:AC25"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R08,201101,00000000,20110201,E,BEFT1DE,@BEFT1DE0001,KHITT,R,DE,1,EUR,OTP,20070909,USD,1000000,,900000,,800000,,100000,7700,200,,,7900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ht="11.25" customHeight="1">
      <c r="A20" s="116" t="s">
        <v>145</v>
      </c>
      <c r="B20" s="27" t="s">
        <v>159</v>
      </c>
      <c r="C20" s="23" t="s">
        <v>137</v>
      </c>
      <c r="D20" s="141" t="s">
        <v>138</v>
      </c>
      <c r="E20" s="141">
        <v>2</v>
      </c>
      <c r="F20" s="142" t="s">
        <v>136</v>
      </c>
      <c r="G20" s="141" t="s">
        <v>169</v>
      </c>
      <c r="H20" s="169">
        <v>20081231</v>
      </c>
      <c r="I20" s="2" t="s">
        <v>136</v>
      </c>
      <c r="J20" s="144">
        <v>500000</v>
      </c>
      <c r="K20" s="143"/>
      <c r="L20" s="144">
        <v>0</v>
      </c>
      <c r="M20" s="144">
        <v>400000</v>
      </c>
      <c r="N20" s="144"/>
      <c r="O20" s="144"/>
      <c r="P20" s="144">
        <v>400000</v>
      </c>
      <c r="Q20" s="144">
        <v>0</v>
      </c>
      <c r="R20" s="144">
        <v>1200</v>
      </c>
      <c r="S20" s="144"/>
      <c r="T20" s="144"/>
      <c r="U20" s="149">
        <v>1200</v>
      </c>
      <c r="V20" s="96"/>
      <c r="W20" s="182" t="str">
        <f>ELOLAP!$G$7</f>
        <v>R08</v>
      </c>
      <c r="X20" s="184">
        <f>ELOLAP!$H$7</f>
        <v>201101</v>
      </c>
      <c r="Y20" s="183" t="str">
        <f>ELOLAP!$I$7</f>
        <v>00000000</v>
      </c>
      <c r="Z20" s="175" t="str">
        <f>ELOLAP!$J$7</f>
        <v>20110201</v>
      </c>
      <c r="AA20" s="7" t="s">
        <v>111</v>
      </c>
      <c r="AB20" s="7" t="s">
        <v>179</v>
      </c>
      <c r="AC20" s="7" t="str">
        <f t="shared" si="0"/>
        <v>R08,201101,00000000,20110201,E,BEFT1DE,@BEFT1DE0002,KHITT,H,PL,2,EUR,OTP,20081231,EUR,500000,,0,400000,,,400000,0,1200,,,1200</v>
      </c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ht="12.75">
      <c r="A21" s="116" t="s">
        <v>146</v>
      </c>
      <c r="B21" s="27" t="s">
        <v>160</v>
      </c>
      <c r="C21" s="23" t="s">
        <v>137</v>
      </c>
      <c r="D21" s="146" t="s">
        <v>141</v>
      </c>
      <c r="E21" s="141">
        <v>1</v>
      </c>
      <c r="F21" s="2" t="s">
        <v>136</v>
      </c>
      <c r="G21" s="143"/>
      <c r="H21" s="169">
        <v>20100914</v>
      </c>
      <c r="I21" s="2" t="s">
        <v>136</v>
      </c>
      <c r="J21" s="150">
        <v>50000</v>
      </c>
      <c r="K21" s="147" t="s">
        <v>170</v>
      </c>
      <c r="L21" s="148">
        <v>45000</v>
      </c>
      <c r="M21" s="148"/>
      <c r="N21" s="148"/>
      <c r="O21" s="148">
        <v>0</v>
      </c>
      <c r="P21" s="148">
        <v>45000</v>
      </c>
      <c r="Q21" s="144">
        <v>13000</v>
      </c>
      <c r="R21" s="144">
        <v>200</v>
      </c>
      <c r="S21" s="144">
        <v>300</v>
      </c>
      <c r="T21" s="144"/>
      <c r="U21" s="149">
        <v>12900</v>
      </c>
      <c r="V21" s="96"/>
      <c r="W21" s="182" t="str">
        <f>ELOLAP!$G$7</f>
        <v>R08</v>
      </c>
      <c r="X21" s="184">
        <f>ELOLAP!$H$7</f>
        <v>201101</v>
      </c>
      <c r="Y21" s="183" t="str">
        <f>ELOLAP!$I$7</f>
        <v>00000000</v>
      </c>
      <c r="Z21" s="175" t="str">
        <f>ELOLAP!$J$7</f>
        <v>20110201</v>
      </c>
      <c r="AA21" s="7" t="s">
        <v>111</v>
      </c>
      <c r="AB21" s="7" t="s">
        <v>179</v>
      </c>
      <c r="AC21" s="7" t="str">
        <f t="shared" si="0"/>
        <v>R08,201101,00000000,20110201,E,BEFT1DE,@BEFT1DE0003,AHITT,H,US,1,EUR,,20100914,EUR,50000,HITEL33,45000,,,0,45000,13000,200,300,,12900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12.75">
      <c r="A22" s="116" t="s">
        <v>147</v>
      </c>
      <c r="B22" s="27" t="s">
        <v>160</v>
      </c>
      <c r="C22" s="23" t="s">
        <v>134</v>
      </c>
      <c r="D22" s="146" t="s">
        <v>141</v>
      </c>
      <c r="E22" s="141">
        <v>2</v>
      </c>
      <c r="F22" s="2" t="s">
        <v>142</v>
      </c>
      <c r="G22" s="143"/>
      <c r="H22" s="151"/>
      <c r="I22" s="143"/>
      <c r="J22" s="152"/>
      <c r="K22" s="143"/>
      <c r="L22" s="148">
        <v>9800000</v>
      </c>
      <c r="M22" s="148"/>
      <c r="N22" s="148">
        <v>800000</v>
      </c>
      <c r="O22" s="148">
        <v>0</v>
      </c>
      <c r="P22" s="148">
        <v>9000000</v>
      </c>
      <c r="Q22" s="144">
        <v>230000</v>
      </c>
      <c r="R22" s="144">
        <v>30000</v>
      </c>
      <c r="S22" s="144"/>
      <c r="T22" s="144"/>
      <c r="U22" s="149">
        <v>260000</v>
      </c>
      <c r="V22" s="96"/>
      <c r="W22" s="182" t="str">
        <f>ELOLAP!$G$7</f>
        <v>R08</v>
      </c>
      <c r="X22" s="184">
        <f>ELOLAP!$H$7</f>
        <v>201101</v>
      </c>
      <c r="Y22" s="183" t="str">
        <f>ELOLAP!$I$7</f>
        <v>00000000</v>
      </c>
      <c r="Z22" s="175" t="str">
        <f>ELOLAP!$J$7</f>
        <v>20110201</v>
      </c>
      <c r="AA22" s="7" t="s">
        <v>111</v>
      </c>
      <c r="AB22" s="7" t="s">
        <v>179</v>
      </c>
      <c r="AC22" s="7" t="str">
        <f t="shared" si="0"/>
        <v>R08,201101,00000000,20110201,E,BEFT1DE,@BEFT1DE0004,AHITT,R,US,2,HUF,,,,,,9800000,,800000,0,9000000,230000,30000,,,260000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ht="12.75">
      <c r="A23" s="116" t="s">
        <v>148</v>
      </c>
      <c r="B23" s="27" t="s">
        <v>167</v>
      </c>
      <c r="C23" s="23" t="s">
        <v>137</v>
      </c>
      <c r="D23" s="146" t="s">
        <v>135</v>
      </c>
      <c r="E23" s="141">
        <v>1</v>
      </c>
      <c r="F23" s="2" t="s">
        <v>136</v>
      </c>
      <c r="G23" s="143"/>
      <c r="H23" s="154"/>
      <c r="I23" s="143"/>
      <c r="J23" s="152"/>
      <c r="K23" s="143"/>
      <c r="L23" s="148">
        <v>700000</v>
      </c>
      <c r="M23" s="148">
        <v>50000</v>
      </c>
      <c r="N23" s="148"/>
      <c r="O23" s="148">
        <v>0</v>
      </c>
      <c r="P23" s="148">
        <v>750000</v>
      </c>
      <c r="Q23" s="144">
        <v>40</v>
      </c>
      <c r="R23" s="150">
        <v>42</v>
      </c>
      <c r="S23" s="144"/>
      <c r="T23" s="144">
        <v>18</v>
      </c>
      <c r="U23" s="150">
        <v>100</v>
      </c>
      <c r="V23" s="96"/>
      <c r="W23" s="182" t="str">
        <f>ELOLAP!$G$7</f>
        <v>R08</v>
      </c>
      <c r="X23" s="184">
        <f>ELOLAP!$H$7</f>
        <v>201101</v>
      </c>
      <c r="Y23" s="183" t="str">
        <f>ELOLAP!$I$7</f>
        <v>00000000</v>
      </c>
      <c r="Z23" s="175" t="str">
        <f>ELOLAP!$J$7</f>
        <v>20110201</v>
      </c>
      <c r="AA23" s="7" t="s">
        <v>111</v>
      </c>
      <c r="AB23" s="7" t="s">
        <v>179</v>
      </c>
      <c r="AC23" s="7" t="str">
        <f t="shared" si="0"/>
        <v>R08,201101,00000000,20110201,E,BEFT1DE,@BEFT1DE0005,PLIZT,H,DE,1,EUR,,,,,,700000,50000,,0,750000,40,42,,18,100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ht="12.75">
      <c r="A24" s="116" t="s">
        <v>149</v>
      </c>
      <c r="B24" s="27" t="s">
        <v>168</v>
      </c>
      <c r="C24" s="23" t="s">
        <v>134</v>
      </c>
      <c r="D24" s="146" t="s">
        <v>135</v>
      </c>
      <c r="E24" s="141">
        <v>1</v>
      </c>
      <c r="F24" s="2" t="s">
        <v>136</v>
      </c>
      <c r="G24" s="143"/>
      <c r="H24" s="151"/>
      <c r="I24" s="143"/>
      <c r="J24" s="152"/>
      <c r="K24" s="143"/>
      <c r="L24" s="148">
        <v>610000</v>
      </c>
      <c r="M24" s="148"/>
      <c r="N24" s="148">
        <v>200000</v>
      </c>
      <c r="O24" s="148">
        <v>-10000</v>
      </c>
      <c r="P24" s="148">
        <v>400000</v>
      </c>
      <c r="Q24" s="144">
        <v>43</v>
      </c>
      <c r="R24" s="150">
        <v>43</v>
      </c>
      <c r="S24" s="144"/>
      <c r="T24" s="144"/>
      <c r="U24" s="150">
        <v>86</v>
      </c>
      <c r="V24" s="96"/>
      <c r="W24" s="182" t="str">
        <f>ELOLAP!$G$7</f>
        <v>R08</v>
      </c>
      <c r="X24" s="184">
        <f>ELOLAP!$H$7</f>
        <v>201101</v>
      </c>
      <c r="Y24" s="183" t="str">
        <f>ELOLAP!$I$7</f>
        <v>00000000</v>
      </c>
      <c r="Z24" s="175" t="str">
        <f>ELOLAP!$J$7</f>
        <v>20110201</v>
      </c>
      <c r="AA24" s="7" t="s">
        <v>111</v>
      </c>
      <c r="AB24" s="7" t="s">
        <v>179</v>
      </c>
      <c r="AC24" s="7" t="str">
        <f t="shared" si="0"/>
        <v>R08,201101,00000000,20110201,E,BEFT1DE,@BEFT1DE0006,REPOT,R,DE,1,EUR,,,,,,610000,,200000,-10000,400000,43,43,,,86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ht="12.75">
      <c r="A25" s="116" t="s">
        <v>154</v>
      </c>
      <c r="B25" s="27" t="s">
        <v>161</v>
      </c>
      <c r="C25" s="23" t="s">
        <v>134</v>
      </c>
      <c r="D25" s="141" t="s">
        <v>135</v>
      </c>
      <c r="E25" s="141">
        <v>3</v>
      </c>
      <c r="F25" s="2" t="s">
        <v>139</v>
      </c>
      <c r="G25" s="143"/>
      <c r="H25" s="153"/>
      <c r="I25" s="153"/>
      <c r="J25" s="153"/>
      <c r="K25" s="143"/>
      <c r="L25" s="144">
        <v>30000</v>
      </c>
      <c r="M25" s="144"/>
      <c r="N25" s="144"/>
      <c r="O25" s="144">
        <v>0</v>
      </c>
      <c r="P25" s="144">
        <v>30000</v>
      </c>
      <c r="Q25" s="144">
        <v>600</v>
      </c>
      <c r="R25" s="144"/>
      <c r="S25" s="144"/>
      <c r="T25" s="144"/>
      <c r="U25" s="145">
        <v>600</v>
      </c>
      <c r="V25" s="96"/>
      <c r="W25" s="182" t="str">
        <f>ELOLAP!$G$7</f>
        <v>R08</v>
      </c>
      <c r="X25" s="184">
        <f>ELOLAP!$H$7</f>
        <v>201101</v>
      </c>
      <c r="Y25" s="183" t="str">
        <f>ELOLAP!$I$7</f>
        <v>00000000</v>
      </c>
      <c r="Z25" s="175" t="str">
        <f>ELOLAP!$J$7</f>
        <v>20110201</v>
      </c>
      <c r="AA25" s="7" t="s">
        <v>111</v>
      </c>
      <c r="AB25" s="7" t="s">
        <v>179</v>
      </c>
      <c r="AC25" s="7" t="str">
        <f t="shared" si="0"/>
        <v>R08,201101,00000000,20110201,E,BEFT1DE,@BEFT1DE0007,EHITT,R,DE,3,USD,,,,,,30000,,,0,30000,600,,,,600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ht="12.75">
      <c r="A26" s="116" t="s">
        <v>162</v>
      </c>
      <c r="B26" s="27" t="s">
        <v>161</v>
      </c>
      <c r="C26" s="23" t="s">
        <v>137</v>
      </c>
      <c r="D26" s="141" t="s">
        <v>135</v>
      </c>
      <c r="E26" s="141">
        <v>4</v>
      </c>
      <c r="F26" s="2" t="s">
        <v>139</v>
      </c>
      <c r="G26" s="143"/>
      <c r="H26" s="143"/>
      <c r="I26" s="143"/>
      <c r="J26" s="143"/>
      <c r="K26" s="143"/>
      <c r="L26" s="117">
        <v>560000</v>
      </c>
      <c r="M26" s="117">
        <v>40000</v>
      </c>
      <c r="N26" s="117"/>
      <c r="O26" s="117"/>
      <c r="P26" s="155">
        <v>600000</v>
      </c>
      <c r="Q26" s="117"/>
      <c r="R26" s="117"/>
      <c r="S26" s="117"/>
      <c r="T26" s="117"/>
      <c r="U26" s="118"/>
      <c r="V26" s="96"/>
      <c r="W26" s="182" t="str">
        <f>ELOLAP!$G$7</f>
        <v>R08</v>
      </c>
      <c r="X26" s="184">
        <f>ELOLAP!$H$7</f>
        <v>201101</v>
      </c>
      <c r="Y26" s="183" t="str">
        <f>ELOLAP!$I$7</f>
        <v>00000000</v>
      </c>
      <c r="Z26" s="175" t="str">
        <f>ELOLAP!$J$7</f>
        <v>20110201</v>
      </c>
      <c r="AA26" s="7" t="s">
        <v>111</v>
      </c>
      <c r="AB26" s="7" t="s">
        <v>179</v>
      </c>
      <c r="AC26" s="7" t="str">
        <f>W26&amp;","&amp;X26&amp;","&amp;Y26&amp;","&amp;Z26&amp;","&amp;AA26&amp;","&amp;AB26&amp;","&amp;"@"&amp;AB26&amp;"00"&amp;A26&amp;","&amp;B26&amp;","&amp;C26&amp;","&amp;D26&amp;","&amp;E26&amp;","&amp;F26&amp;","&amp;G26&amp;","&amp;H26&amp;","&amp;I26&amp;","&amp;J26&amp;","&amp;K26&amp;","&amp;L26&amp;","&amp;M26&amp;","&amp;N26&amp;","&amp;O26&amp;","&amp;P26&amp;","&amp;Q26&amp;","&amp;R26&amp;","&amp;S26&amp;","&amp;T26&amp;","&amp;U26</f>
        <v>R08,201101,00000000,20110201,E,BEFT1DE,@BEFT1DE0008,EHITT,H,DE,4,USD,,,,,,560000,40000,,,600000,,,,,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ht="12.75">
      <c r="A27" s="116" t="s">
        <v>163</v>
      </c>
      <c r="B27" s="81"/>
      <c r="C27" s="82"/>
      <c r="D27" s="83"/>
      <c r="E27" s="83"/>
      <c r="F27" s="83"/>
      <c r="G27" s="83"/>
      <c r="H27" s="83"/>
      <c r="I27" s="83"/>
      <c r="J27" s="83"/>
      <c r="K27" s="83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96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ht="12.75">
      <c r="A28" s="116" t="s">
        <v>164</v>
      </c>
      <c r="B28" s="81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96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</row>
    <row r="29" spans="1:42" ht="12.75">
      <c r="A29" s="116" t="s">
        <v>165</v>
      </c>
      <c r="B29" s="81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</row>
    <row r="30" spans="1:42" ht="12.75">
      <c r="A30" s="116" t="s">
        <v>166</v>
      </c>
      <c r="B30" s="95"/>
      <c r="C30" s="9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</row>
    <row r="31" spans="1:42" ht="12.75">
      <c r="A31" s="39" t="s">
        <v>35</v>
      </c>
      <c r="B31" s="95"/>
      <c r="C31" s="9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9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</row>
    <row r="32" spans="1:42" ht="13.5" thickBot="1">
      <c r="A32" s="40" t="s">
        <v>36</v>
      </c>
      <c r="B32" s="37"/>
      <c r="C32" s="2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  <c r="V32" s="96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</row>
    <row r="33" spans="1:4" ht="12.75">
      <c r="A33" s="31"/>
      <c r="B33" s="44"/>
      <c r="C33" s="44"/>
      <c r="D33" s="44"/>
    </row>
    <row r="34" ht="12.75">
      <c r="A34" s="36"/>
    </row>
    <row r="35" ht="12.75">
      <c r="A35" s="36"/>
    </row>
    <row r="36" ht="12.75">
      <c r="A36" s="36"/>
    </row>
    <row r="37" ht="12.75">
      <c r="A37" s="36"/>
    </row>
  </sheetData>
  <sheetProtection/>
  <mergeCells count="25">
    <mergeCell ref="R15:T15"/>
    <mergeCell ref="U15:U17"/>
    <mergeCell ref="M16:N16"/>
    <mergeCell ref="O16:O17"/>
    <mergeCell ref="R16:S16"/>
    <mergeCell ref="I14:I17"/>
    <mergeCell ref="J14:J17"/>
    <mergeCell ref="K14:K17"/>
    <mergeCell ref="L14:P14"/>
    <mergeCell ref="T16:T17"/>
    <mergeCell ref="Q14:U14"/>
    <mergeCell ref="L15:L17"/>
    <mergeCell ref="M15:O15"/>
    <mergeCell ref="P15:P17"/>
    <mergeCell ref="Q15:Q17"/>
    <mergeCell ref="B7:F7"/>
    <mergeCell ref="A8:H8"/>
    <mergeCell ref="A13:E13"/>
    <mergeCell ref="A14:A17"/>
    <mergeCell ref="B14:B17"/>
    <mergeCell ref="C14:C17"/>
    <mergeCell ref="D14:E16"/>
    <mergeCell ref="F14:F17"/>
    <mergeCell ref="G14:G17"/>
    <mergeCell ref="H14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J1">
      <selection activeCell="P19" sqref="P19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71" customFormat="1" ht="12.75" customHeight="1">
      <c r="B7" s="212" t="s">
        <v>91</v>
      </c>
      <c r="C7" s="212"/>
      <c r="D7" s="212"/>
      <c r="E7" s="212"/>
      <c r="F7" s="212"/>
    </row>
    <row r="8" spans="1:8" s="71" customFormat="1" ht="15.75">
      <c r="A8" s="212" t="s">
        <v>92</v>
      </c>
      <c r="B8" s="212"/>
      <c r="C8" s="212"/>
      <c r="D8" s="212"/>
      <c r="E8" s="212"/>
      <c r="F8" s="212"/>
      <c r="G8" s="212"/>
      <c r="H8" s="212"/>
    </row>
    <row r="11" ht="12.75">
      <c r="A11" s="29" t="s">
        <v>83</v>
      </c>
    </row>
    <row r="12" ht="13.5" thickBot="1">
      <c r="A12" s="8" t="s">
        <v>88</v>
      </c>
    </row>
    <row r="13" spans="1:14" ht="13.5" thickBot="1">
      <c r="A13" s="194" t="s">
        <v>76</v>
      </c>
      <c r="B13" s="195"/>
      <c r="C13" s="195"/>
      <c r="D13" s="195"/>
      <c r="E13" s="196"/>
      <c r="F13" s="25"/>
      <c r="G13" s="25"/>
      <c r="H13" s="25"/>
      <c r="I13" s="25"/>
      <c r="J13" s="25"/>
      <c r="K13" s="5"/>
      <c r="M13" s="5"/>
      <c r="N13" s="5"/>
    </row>
    <row r="14" spans="1:14" ht="12.75">
      <c r="A14" s="197" t="s">
        <v>0</v>
      </c>
      <c r="B14" s="199" t="s">
        <v>46</v>
      </c>
      <c r="C14" s="199" t="s">
        <v>34</v>
      </c>
      <c r="D14" s="201" t="s">
        <v>89</v>
      </c>
      <c r="E14" s="228" t="s">
        <v>93</v>
      </c>
      <c r="F14" s="213" t="s">
        <v>4</v>
      </c>
      <c r="G14" s="214"/>
      <c r="H14" s="214"/>
      <c r="I14" s="214"/>
      <c r="J14" s="218" t="s">
        <v>5</v>
      </c>
      <c r="K14" s="219"/>
      <c r="L14" s="219"/>
      <c r="M14" s="219"/>
      <c r="N14" s="220"/>
    </row>
    <row r="15" spans="1:14" ht="12.75">
      <c r="A15" s="198"/>
      <c r="B15" s="200"/>
      <c r="C15" s="200"/>
      <c r="D15" s="202"/>
      <c r="E15" s="222"/>
      <c r="F15" s="207" t="s">
        <v>6</v>
      </c>
      <c r="G15" s="229" t="s">
        <v>7</v>
      </c>
      <c r="H15" s="227"/>
      <c r="I15" s="221" t="s">
        <v>8</v>
      </c>
      <c r="J15" s="207" t="s">
        <v>71</v>
      </c>
      <c r="K15" s="210" t="s">
        <v>7</v>
      </c>
      <c r="L15" s="211"/>
      <c r="M15" s="227"/>
      <c r="N15" s="203" t="s">
        <v>65</v>
      </c>
    </row>
    <row r="16" spans="1:14" ht="12.75">
      <c r="A16" s="198"/>
      <c r="B16" s="200"/>
      <c r="C16" s="200"/>
      <c r="D16" s="202"/>
      <c r="E16" s="222"/>
      <c r="F16" s="238"/>
      <c r="G16" s="224" t="s">
        <v>9</v>
      </c>
      <c r="H16" s="225" t="s">
        <v>10</v>
      </c>
      <c r="I16" s="222"/>
      <c r="J16" s="208"/>
      <c r="K16" s="210" t="s">
        <v>9</v>
      </c>
      <c r="L16" s="227"/>
      <c r="M16" s="205" t="s">
        <v>10</v>
      </c>
      <c r="N16" s="202"/>
    </row>
    <row r="17" spans="1:22" ht="64.5" thickBot="1">
      <c r="A17" s="198"/>
      <c r="B17" s="200"/>
      <c r="C17" s="200"/>
      <c r="D17" s="202"/>
      <c r="E17" s="222"/>
      <c r="F17" s="239"/>
      <c r="G17" s="235"/>
      <c r="H17" s="226"/>
      <c r="I17" s="223"/>
      <c r="J17" s="209"/>
      <c r="K17" s="60" t="s">
        <v>63</v>
      </c>
      <c r="L17" s="60" t="s">
        <v>15</v>
      </c>
      <c r="M17" s="206"/>
      <c r="N17" s="204"/>
      <c r="P17" s="106" t="s">
        <v>101</v>
      </c>
      <c r="Q17" s="106" t="s">
        <v>102</v>
      </c>
      <c r="R17" s="106" t="s">
        <v>103</v>
      </c>
      <c r="S17" s="106" t="s">
        <v>104</v>
      </c>
      <c r="T17" s="106" t="s">
        <v>105</v>
      </c>
      <c r="U17" s="7" t="s">
        <v>106</v>
      </c>
      <c r="V17" s="7" t="s">
        <v>107</v>
      </c>
    </row>
    <row r="18" spans="1:22" ht="12.75">
      <c r="A18" s="45"/>
      <c r="B18" s="9" t="s">
        <v>16</v>
      </c>
      <c r="C18" s="10" t="s">
        <v>17</v>
      </c>
      <c r="D18" s="10" t="s">
        <v>18</v>
      </c>
      <c r="E18" s="10" t="s">
        <v>19</v>
      </c>
      <c r="F18" s="10" t="s">
        <v>45</v>
      </c>
      <c r="G18" s="69" t="s">
        <v>21</v>
      </c>
      <c r="H18" s="10" t="s">
        <v>22</v>
      </c>
      <c r="I18" s="10" t="s">
        <v>23</v>
      </c>
      <c r="J18" s="10" t="s">
        <v>40</v>
      </c>
      <c r="K18" s="10" t="s">
        <v>25</v>
      </c>
      <c r="L18" s="10" t="s">
        <v>26</v>
      </c>
      <c r="M18" s="24" t="s">
        <v>27</v>
      </c>
      <c r="N18" s="26" t="s">
        <v>28</v>
      </c>
      <c r="P18" s="107"/>
      <c r="Q18" s="7"/>
      <c r="R18" s="7"/>
      <c r="S18" s="7"/>
      <c r="T18" s="7"/>
      <c r="U18" s="107"/>
      <c r="V18" s="107"/>
    </row>
    <row r="19" spans="1:22" ht="12.75">
      <c r="A19" s="116" t="s">
        <v>144</v>
      </c>
      <c r="B19" s="94" t="s">
        <v>171</v>
      </c>
      <c r="C19" s="121"/>
      <c r="D19" s="92" t="s">
        <v>135</v>
      </c>
      <c r="E19" s="93" t="s">
        <v>136</v>
      </c>
      <c r="F19" s="119">
        <v>0</v>
      </c>
      <c r="G19" s="156">
        <v>1200000</v>
      </c>
      <c r="H19" s="119"/>
      <c r="I19" s="119">
        <v>1200000</v>
      </c>
      <c r="J19" s="129"/>
      <c r="K19" s="129"/>
      <c r="L19" s="123"/>
      <c r="M19" s="130"/>
      <c r="N19" s="129"/>
      <c r="P19" s="182" t="str">
        <f>ELOLAP!$G$7</f>
        <v>R08</v>
      </c>
      <c r="Q19" s="184">
        <f>ELOLAP!$H$7</f>
        <v>201101</v>
      </c>
      <c r="R19" s="183" t="str">
        <f>ELOLAP!$I$7</f>
        <v>00000000</v>
      </c>
      <c r="S19" s="175" t="str">
        <f>ELOLAP!$J$7</f>
        <v>20110201</v>
      </c>
      <c r="T19" s="7" t="s">
        <v>111</v>
      </c>
      <c r="U19" s="7" t="s">
        <v>180</v>
      </c>
      <c r="V19" s="7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R08,201101,00000000,20110201,E,BEFT2DE,@BEFT2DE0001,NBFSZLAT,,DE,EUR,0,1200000,,1200000,,,,,</v>
      </c>
    </row>
    <row r="20" spans="1:22" ht="12.75">
      <c r="A20" s="116" t="s">
        <v>145</v>
      </c>
      <c r="B20" s="94" t="s">
        <v>171</v>
      </c>
      <c r="C20" s="121"/>
      <c r="D20" s="16" t="s">
        <v>138</v>
      </c>
      <c r="E20" s="13" t="s">
        <v>142</v>
      </c>
      <c r="F20" s="123">
        <v>-340000</v>
      </c>
      <c r="G20" s="157">
        <v>560000</v>
      </c>
      <c r="H20" s="123"/>
      <c r="I20" s="123">
        <v>220000</v>
      </c>
      <c r="J20" s="130"/>
      <c r="K20" s="130"/>
      <c r="L20" s="123"/>
      <c r="M20" s="130"/>
      <c r="N20" s="130"/>
      <c r="P20" s="182" t="str">
        <f>ELOLAP!$G$7</f>
        <v>R08</v>
      </c>
      <c r="Q20" s="184">
        <f>ELOLAP!$H$7</f>
        <v>201101</v>
      </c>
      <c r="R20" s="183" t="str">
        <f>ELOLAP!$I$7</f>
        <v>00000000</v>
      </c>
      <c r="S20" s="175" t="str">
        <f>ELOLAP!$J$7</f>
        <v>20110201</v>
      </c>
      <c r="T20" s="7" t="s">
        <v>111</v>
      </c>
      <c r="U20" s="7" t="s">
        <v>180</v>
      </c>
      <c r="V20" s="7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R08,201101,00000000,20110201,E,BEFT2DE,@BEFT2DE0002,NBFSZLAT,,PL,HUF,-340000,560000,,220000,,,,,</v>
      </c>
    </row>
    <row r="21" spans="1:22" ht="12.75">
      <c r="A21" s="116" t="s">
        <v>146</v>
      </c>
      <c r="B21" s="94" t="s">
        <v>171</v>
      </c>
      <c r="C21" s="121"/>
      <c r="D21" s="16" t="s">
        <v>141</v>
      </c>
      <c r="E21" s="13" t="s">
        <v>139</v>
      </c>
      <c r="F21" s="123">
        <v>5600000</v>
      </c>
      <c r="G21" s="157">
        <v>-600000</v>
      </c>
      <c r="H21" s="123"/>
      <c r="I21" s="123">
        <v>5000000</v>
      </c>
      <c r="J21" s="130"/>
      <c r="K21" s="130"/>
      <c r="L21" s="123"/>
      <c r="M21" s="130"/>
      <c r="N21" s="130"/>
      <c r="P21" s="182" t="str">
        <f>ELOLAP!$G$7</f>
        <v>R08</v>
      </c>
      <c r="Q21" s="184">
        <f>ELOLAP!$H$7</f>
        <v>201101</v>
      </c>
      <c r="R21" s="183" t="str">
        <f>ELOLAP!$I$7</f>
        <v>00000000</v>
      </c>
      <c r="S21" s="175" t="str">
        <f>ELOLAP!$J$7</f>
        <v>20110201</v>
      </c>
      <c r="T21" s="7" t="s">
        <v>111</v>
      </c>
      <c r="U21" s="7" t="s">
        <v>180</v>
      </c>
      <c r="V21" s="7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R08,201101,00000000,20110201,E,BEFT2DE,@BEFT2DE0003,NBFSZLAT,,US,USD,5600000,-600000,,5000000,,,,,</v>
      </c>
    </row>
    <row r="22" spans="1:22" ht="12.75">
      <c r="A22" s="116" t="s">
        <v>147</v>
      </c>
      <c r="B22" s="94" t="s">
        <v>171</v>
      </c>
      <c r="C22" s="121"/>
      <c r="D22" s="16" t="s">
        <v>141</v>
      </c>
      <c r="E22" s="13" t="s">
        <v>136</v>
      </c>
      <c r="F22" s="159">
        <v>760000</v>
      </c>
      <c r="G22" s="159">
        <v>-800000</v>
      </c>
      <c r="H22" s="159"/>
      <c r="I22" s="159">
        <v>-40000</v>
      </c>
      <c r="J22" s="158"/>
      <c r="K22" s="158"/>
      <c r="L22" s="171"/>
      <c r="M22" s="158"/>
      <c r="N22" s="158"/>
      <c r="P22" s="182" t="str">
        <f>ELOLAP!$G$7</f>
        <v>R08</v>
      </c>
      <c r="Q22" s="184">
        <f>ELOLAP!$H$7</f>
        <v>201101</v>
      </c>
      <c r="R22" s="183" t="str">
        <f>ELOLAP!$I$7</f>
        <v>00000000</v>
      </c>
      <c r="S22" s="175" t="str">
        <f>ELOLAP!$J$7</f>
        <v>20110201</v>
      </c>
      <c r="T22" s="7" t="s">
        <v>111</v>
      </c>
      <c r="U22" s="7" t="s">
        <v>180</v>
      </c>
      <c r="V22" s="7" t="str">
        <f>P22&amp;","&amp;Q22&amp;","&amp;R22&amp;","&amp;S22&amp;","&amp;T22&amp;","&amp;U22&amp;","&amp;"@"&amp;U22&amp;"00"&amp;A22&amp;","&amp;B22&amp;","&amp;C22&amp;","&amp;D22&amp;","&amp;E22&amp;","&amp;F22&amp;","&amp;G22&amp;","&amp;H22&amp;","&amp;I22&amp;","&amp;J22&amp;","&amp;K22&amp;","&amp;L22&amp;","&amp;M22&amp;","&amp;N22</f>
        <v>R08,201101,00000000,20110201,E,BEFT2DE,@BEFT2DE0004,NBFSZLAT,,US,EUR,760000,-800000,,-40000,,,,,</v>
      </c>
    </row>
    <row r="23" spans="1:22" ht="12.75">
      <c r="A23" s="116" t="s">
        <v>148</v>
      </c>
      <c r="B23" s="94" t="s">
        <v>171</v>
      </c>
      <c r="C23" s="121"/>
      <c r="D23" s="16" t="s">
        <v>135</v>
      </c>
      <c r="E23" s="13" t="s">
        <v>142</v>
      </c>
      <c r="F23" s="159">
        <v>120000</v>
      </c>
      <c r="G23" s="159">
        <v>-100000</v>
      </c>
      <c r="H23" s="159"/>
      <c r="I23" s="159">
        <v>20000</v>
      </c>
      <c r="J23" s="158"/>
      <c r="K23" s="158"/>
      <c r="L23" s="171"/>
      <c r="M23" s="158"/>
      <c r="N23" s="158"/>
      <c r="P23" s="182" t="str">
        <f>ELOLAP!$G$7</f>
        <v>R08</v>
      </c>
      <c r="Q23" s="184">
        <f>ELOLAP!$H$7</f>
        <v>201101</v>
      </c>
      <c r="R23" s="183" t="str">
        <f>ELOLAP!$I$7</f>
        <v>00000000</v>
      </c>
      <c r="S23" s="175" t="str">
        <f>ELOLAP!$J$7</f>
        <v>20110201</v>
      </c>
      <c r="T23" s="7" t="s">
        <v>111</v>
      </c>
      <c r="U23" s="7" t="s">
        <v>180</v>
      </c>
      <c r="V23" s="7" t="str">
        <f>P23&amp;","&amp;Q23&amp;","&amp;R23&amp;","&amp;S23&amp;","&amp;T23&amp;","&amp;U23&amp;","&amp;"@"&amp;U23&amp;"00"&amp;A23&amp;","&amp;B23&amp;","&amp;C23&amp;","&amp;D23&amp;","&amp;E23&amp;","&amp;F23&amp;","&amp;G23&amp;","&amp;H23&amp;","&amp;I23&amp;","&amp;J23&amp;","&amp;K23&amp;","&amp;L23&amp;","&amp;M23&amp;","&amp;N23</f>
        <v>R08,201101,00000000,20110201,E,BEFT2DE,@BEFT2DE0005,NBFSZLAT,,DE,HUF,120000,-100000,,20000,,,,,</v>
      </c>
    </row>
    <row r="24" spans="1:18" ht="12.75">
      <c r="A24" s="31"/>
      <c r="Q24" s="7"/>
      <c r="R24" s="175"/>
    </row>
    <row r="25" spans="1:18" ht="12.75">
      <c r="A25" s="31"/>
      <c r="Q25" s="7"/>
      <c r="R25" s="175"/>
    </row>
  </sheetData>
  <sheetProtection/>
  <mergeCells count="20">
    <mergeCell ref="E14:E17"/>
    <mergeCell ref="N15:N17"/>
    <mergeCell ref="G16:G17"/>
    <mergeCell ref="H16:H17"/>
    <mergeCell ref="K16:L16"/>
    <mergeCell ref="M16:M17"/>
    <mergeCell ref="G15:H15"/>
    <mergeCell ref="I15:I17"/>
    <mergeCell ref="J15:J17"/>
    <mergeCell ref="K15:M15"/>
    <mergeCell ref="F14:I14"/>
    <mergeCell ref="J14:N14"/>
    <mergeCell ref="F15:F17"/>
    <mergeCell ref="B7:F7"/>
    <mergeCell ref="A8:H8"/>
    <mergeCell ref="A13:E13"/>
    <mergeCell ref="A14:A17"/>
    <mergeCell ref="B14:B17"/>
    <mergeCell ref="C14:C17"/>
    <mergeCell ref="D14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2007-01-29T15:59:04Z</cp:lastPrinted>
  <dcterms:created xsi:type="dcterms:W3CDTF">2005-11-09T14:27:23Z</dcterms:created>
  <dcterms:modified xsi:type="dcterms:W3CDTF">2010-11-30T11:06:18Z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-1722847629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725433084</vt:i4>
  </property>
  <property fmtid="{D5CDD505-2E9C-101B-9397-08002B2CF9AE}" pid="7" name="_ReviewingToolsShownOnce">
    <vt:lpwstr/>
  </property>
</Properties>
</file>