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40" windowWidth="12120" windowHeight="8385" activeTab="1"/>
  </bookViews>
  <sheets>
    <sheet name="TXT" sheetId="1" r:id="rId1"/>
    <sheet name="ELOLAP" sheetId="2" r:id="rId2"/>
    <sheet name="BEFK1_DE" sheetId="3" r:id="rId3"/>
    <sheet name="BEFK2_DE" sheetId="4" r:id="rId4"/>
    <sheet name="BEFK3_DE" sheetId="5" r:id="rId5"/>
    <sheet name="BEFK4_DE" sheetId="6" r:id="rId6"/>
    <sheet name="BEFK5_DE" sheetId="7" r:id="rId7"/>
    <sheet name="BEFT1_DE" sheetId="8" r:id="rId8"/>
    <sheet name="BEFT2_DE" sheetId="9" r:id="rId9"/>
    <sheet name="BEFT3_DE" sheetId="10" r:id="rId10"/>
    <sheet name="BEFT4_DE" sheetId="11" r:id="rId11"/>
    <sheet name="BEFT5_DE" sheetId="12" r:id="rId12"/>
  </sheets>
  <definedNames>
    <definedName name="_xlnm.Print_Titles" localSheetId="2">'BEFK1_DE'!$1:$5</definedName>
    <definedName name="_xlnm.Print_Titles" localSheetId="3">'BEFK2_DE'!$1:$5</definedName>
  </definedNames>
  <calcPr fullCalcOnLoad="1"/>
</workbook>
</file>

<file path=xl/comments10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2.xml><?xml version="1.0" encoding="utf-8"?>
<comments xmlns="http://schemas.openxmlformats.org/spreadsheetml/2006/main">
  <authors>
    <author>Czinege-Gyalog ?va</author>
  </authors>
  <commentList>
    <comment ref="M11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yyyymm formátumban a vonatkozási időszakot! Ez mindenhol átírja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F18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F18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Czinege-Gyalog ?va</author>
  </authors>
  <commentList>
    <comment ref="F14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Czinege-Gyalog ?va</author>
  </authors>
  <commentList>
    <comment ref="J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<sst xmlns="http://schemas.openxmlformats.org/spreadsheetml/2006/main" count="760" uniqueCount="180">
  <si>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</si>
  <si>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</si>
  <si>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</si>
  <si>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</si>
  <si>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</si>
  <si>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</si>
  <si>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</si>
  <si>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</si>
  <si>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</si>
  <si>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</si>
  <si>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</si>
  <si>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</si>
  <si>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</si>
  <si>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</si>
  <si>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</si>
  <si>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</si>
  <si>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</si>
  <si>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</si>
  <si>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</si>
  <si>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</si>
  <si>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</si>
  <si>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</si>
  <si>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</si>
  <si>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</si>
  <si>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</si>
  <si>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</si>
  <si>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</si>
  <si>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</si>
  <si>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</si>
  <si>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</si>
  <si>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</si>
  <si>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</si>
  <si>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</si>
  <si>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</si>
  <si>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</si>
  <si>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</si>
  <si>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</si>
  <si>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</si>
  <si>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</si>
  <si>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</si>
  <si>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</si>
  <si>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</si>
  <si>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</si>
  <si>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</si>
  <si>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</si>
  <si>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</si>
  <si>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</si>
  <si>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</si>
  <si>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</si>
  <si>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</si>
  <si>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</si>
  <si>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</si>
  <si>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</si>
  <si>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</si>
  <si>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</si>
  <si>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</si>
  <si>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</si>
  <si>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</si>
  <si>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</si>
  <si>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</si>
  <si>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</si>
  <si>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</si>
  <si>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</si>
  <si>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</si>
  <si>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</si>
  <si>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</si>
  <si>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</si>
  <si>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</si>
  <si>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</si>
  <si>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</si>
  <si>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</si>
  <si>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Időarányosan fizetendő kamatok időszak eleji nyitó állománya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</si>
  <si>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</si>
  <si>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</si>
  <si>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</si>
  <si>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</t>
  </si>
  <si>
    <t>Nem banki folyószámlák</t>
  </si>
  <si>
    <t>BEFK1_DE tábla</t>
  </si>
  <si>
    <t>BEFK2_DE tábla</t>
  </si>
  <si>
    <t>BEFK3_DE tábla</t>
  </si>
  <si>
    <t>BEFK4_DE tábla</t>
  </si>
  <si>
    <t>BEFK5_DE tábla</t>
  </si>
  <si>
    <t>BEFT1_DE tábla</t>
  </si>
  <si>
    <t>BEFT2_DE tábla</t>
  </si>
  <si>
    <t>BEFT3_DE tábla</t>
  </si>
  <si>
    <t>BEFT4_DE tába</t>
  </si>
  <si>
    <t>BEFT5_DE tábla</t>
  </si>
  <si>
    <t>Hitelazonosító</t>
  </si>
  <si>
    <t>Adatok: egész devizában</t>
  </si>
  <si>
    <t>Nem rezidens partner ISO országkódja</t>
  </si>
  <si>
    <t xml:space="preserve">Nem rezidens partner </t>
  </si>
  <si>
    <t xml:space="preserve">Egyéb befektetések havi adatszolgáltatása  </t>
  </si>
  <si>
    <t>– egyéb pénzügyi közvetítők és pénzügyi kiegészítő tevékenységet végzők</t>
  </si>
  <si>
    <t>Eredeti devizanem ISO kódja</t>
  </si>
  <si>
    <t xml:space="preserve"> Hitelazonosító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</si>
  <si>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</si>
  <si>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</si>
  <si>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</si>
  <si>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</si>
  <si>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</si>
  <si>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</si>
  <si>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</si>
  <si>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</si>
  <si>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</si>
  <si>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</si>
  <si>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</si>
  <si>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</si>
  <si>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</si>
  <si>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</si>
  <si>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</si>
  <si>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</si>
  <si>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</si>
  <si>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</si>
  <si>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</si>
  <si>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R08</t>
  </si>
  <si>
    <t>EHITK</t>
  </si>
  <si>
    <t>R</t>
  </si>
  <si>
    <t>DE</t>
  </si>
  <si>
    <t>EUR</t>
  </si>
  <si>
    <t>H</t>
  </si>
  <si>
    <t>PL</t>
  </si>
  <si>
    <t>USD</t>
  </si>
  <si>
    <t>REPOK</t>
  </si>
  <si>
    <t>US</t>
  </si>
  <si>
    <t>HUF</t>
  </si>
  <si>
    <t>KERHITK</t>
  </si>
  <si>
    <t>01</t>
  </si>
  <si>
    <t>02</t>
  </si>
  <si>
    <t>03</t>
  </si>
  <si>
    <t>04</t>
  </si>
  <si>
    <t>05</t>
  </si>
  <si>
    <t>06</t>
  </si>
  <si>
    <t>BFSZLAK</t>
  </si>
  <si>
    <t>NBFSZLAK</t>
  </si>
  <si>
    <t>LBETK</t>
  </si>
  <si>
    <t>EK</t>
  </si>
  <si>
    <t>07</t>
  </si>
  <si>
    <t>KOVEL</t>
  </si>
  <si>
    <t>HIBA</t>
  </si>
  <si>
    <t>KLE</t>
  </si>
  <si>
    <t>ATSO</t>
  </si>
  <si>
    <t>KHITT</t>
  </si>
  <si>
    <t>AHITT</t>
  </si>
  <si>
    <t>EHITT</t>
  </si>
  <si>
    <t>08</t>
  </si>
  <si>
    <t>09</t>
  </si>
  <si>
    <t>10</t>
  </si>
  <si>
    <t>11</t>
  </si>
  <si>
    <t>12</t>
  </si>
  <si>
    <t>PLIZT</t>
  </si>
  <si>
    <t>REPOT</t>
  </si>
  <si>
    <t>OTP</t>
  </si>
  <si>
    <t>HITEL33</t>
  </si>
  <si>
    <t>NBFSZLAT</t>
  </si>
  <si>
    <t>KERHITT</t>
  </si>
  <si>
    <t>ET</t>
  </si>
  <si>
    <t>ADEL</t>
  </si>
  <si>
    <t>BEFK1DE</t>
  </si>
  <si>
    <t>BEFK2DE</t>
  </si>
  <si>
    <t>BEFK3DE</t>
  </si>
  <si>
    <t>BEFK4DE</t>
  </si>
  <si>
    <t>BEFT1DE</t>
  </si>
  <si>
    <t>BEFT2DE</t>
  </si>
  <si>
    <t>BEFT3DE</t>
  </si>
  <si>
    <t>BEFT4DE</t>
  </si>
  <si>
    <t>BEFT5DE</t>
  </si>
  <si>
    <t>BEFK5DE</t>
  </si>
  <si>
    <t>00000000</t>
  </si>
  <si>
    <t>Szabványos fájlnév:</t>
  </si>
  <si>
    <t xml:space="preserve"> Fájlnév összetétele: </t>
  </si>
  <si>
    <t>3) adatszolgáltató 8 jegyű törzsszáma</t>
  </si>
  <si>
    <t>1) adatgyűjtés jele: R08</t>
  </si>
  <si>
    <t>2) vonatkozási időszak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</si>
  <si>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</si>
  <si>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</si>
  <si>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</si>
  <si>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</si>
  <si>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</si>
  <si>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</si>
  <si>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20200214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</si>
</sst>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\ _F_t_-;\-* #,##0\ _F_t_-;_-* &quot;-&quot;??\ _F_t_-;_-@_-"/>
    <numFmt numFmtId="179" formatCode="mmm/yyyy"/>
    <numFmt numFmtId="180" formatCode="[$-40E]yyyy\.\ mmmm\ d\.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22"/>
      <name val="Calibri"/>
      <family val="2"/>
    </font>
    <font>
      <sz val="10"/>
      <color indexed="55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wrapText="1"/>
      <protection/>
    </xf>
    <xf numFmtId="0" fontId="8" fillId="0" borderId="0" xfId="55" applyFont="1" applyAlignment="1">
      <alignment horizont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4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0" fontId="5" fillId="0" borderId="16" xfId="55" applyFont="1" applyBorder="1">
      <alignment/>
      <protection/>
    </xf>
    <xf numFmtId="0" fontId="8" fillId="34" borderId="16" xfId="55" applyFont="1" applyFill="1" applyBorder="1" applyAlignment="1">
      <alignment vertical="center" wrapText="1"/>
      <protection/>
    </xf>
    <xf numFmtId="0" fontId="5" fillId="0" borderId="17" xfId="55" applyFont="1" applyBorder="1" applyAlignment="1">
      <alignment horizontal="center"/>
      <protection/>
    </xf>
    <xf numFmtId="0" fontId="5" fillId="0" borderId="0" xfId="55" applyNumberFormat="1" applyFont="1" applyFill="1">
      <alignment/>
      <protection/>
    </xf>
    <xf numFmtId="49" fontId="5" fillId="0" borderId="0" xfId="55" applyNumberFormat="1" applyFont="1" applyFill="1">
      <alignment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0" xfId="55" applyFont="1" applyFill="1">
      <alignment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16" xfId="55" applyFont="1" applyFill="1" applyBorder="1">
      <alignment/>
      <protection/>
    </xf>
    <xf numFmtId="0" fontId="8" fillId="0" borderId="16" xfId="55" applyFont="1" applyFill="1" applyBorder="1" applyAlignment="1">
      <alignment vertical="center" wrapText="1"/>
      <protection/>
    </xf>
    <xf numFmtId="49" fontId="5" fillId="0" borderId="0" xfId="55" applyNumberFormat="1" applyFont="1">
      <alignment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9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>
      <alignment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2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3" fontId="5" fillId="0" borderId="24" xfId="55" applyNumberFormat="1" applyFont="1" applyFill="1" applyBorder="1" applyAlignment="1">
      <alignment horizontal="center" vertical="center" wrapText="1"/>
      <protection/>
    </xf>
    <xf numFmtId="0" fontId="5" fillId="34" borderId="0" xfId="55" applyFont="1" applyFill="1" applyBorder="1">
      <alignment/>
      <protection/>
    </xf>
    <xf numFmtId="0" fontId="8" fillId="34" borderId="16" xfId="55" applyFont="1" applyFill="1" applyBorder="1" applyAlignment="1">
      <alignment horizontal="center" vertical="center" wrapText="1"/>
      <protection/>
    </xf>
    <xf numFmtId="0" fontId="8" fillId="34" borderId="17" xfId="55" applyFont="1" applyFill="1" applyBorder="1" applyAlignment="1">
      <alignment horizontal="center" vertical="center" wrapText="1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3" fontId="5" fillId="0" borderId="16" xfId="55" applyNumberFormat="1" applyFont="1" applyFill="1" applyBorder="1" applyAlignment="1">
      <alignment horizontal="center"/>
      <protection/>
    </xf>
    <xf numFmtId="3" fontId="5" fillId="33" borderId="16" xfId="55" applyNumberFormat="1" applyFont="1" applyFill="1" applyBorder="1" applyAlignment="1">
      <alignment horizontal="center" vertical="center" wrapText="1"/>
      <protection/>
    </xf>
    <xf numFmtId="3" fontId="5" fillId="33" borderId="17" xfId="55" applyNumberFormat="1" applyFont="1" applyFill="1" applyBorder="1" applyAlignment="1">
      <alignment horizontal="center" vertical="center" wrapText="1"/>
      <protection/>
    </xf>
    <xf numFmtId="3" fontId="5" fillId="33" borderId="16" xfId="55" applyNumberFormat="1" applyFont="1" applyFill="1" applyBorder="1">
      <alignment/>
      <protection/>
    </xf>
    <xf numFmtId="3" fontId="5" fillId="33" borderId="24" xfId="55" applyNumberFormat="1" applyFont="1" applyFill="1" applyBorder="1" applyAlignment="1">
      <alignment horizontal="center" vertical="center" wrapText="1"/>
      <protection/>
    </xf>
    <xf numFmtId="3" fontId="5" fillId="33" borderId="17" xfId="55" applyNumberFormat="1" applyFont="1" applyFill="1" applyBorder="1">
      <alignment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vertical="center" wrapText="1"/>
      <protection/>
    </xf>
    <xf numFmtId="3" fontId="5" fillId="0" borderId="16" xfId="55" applyNumberFormat="1" applyFont="1" applyFill="1" applyBorder="1">
      <alignment/>
      <protection/>
    </xf>
    <xf numFmtId="3" fontId="10" fillId="0" borderId="16" xfId="55" applyNumberFormat="1" applyFont="1" applyFill="1" applyBorder="1">
      <alignment/>
      <protection/>
    </xf>
    <xf numFmtId="3" fontId="10" fillId="0" borderId="17" xfId="55" applyNumberFormat="1" applyFont="1" applyFill="1" applyBorder="1">
      <alignment/>
      <protection/>
    </xf>
    <xf numFmtId="0" fontId="5" fillId="0" borderId="26" xfId="55" applyFont="1" applyFill="1" applyBorder="1" applyAlignment="1">
      <alignment horizontal="center"/>
      <protection/>
    </xf>
    <xf numFmtId="0" fontId="5" fillId="0" borderId="19" xfId="55" applyFont="1" applyFill="1" applyBorder="1" applyAlignment="1">
      <alignment horizontal="center"/>
      <protection/>
    </xf>
    <xf numFmtId="0" fontId="8" fillId="0" borderId="19" xfId="55" applyFont="1" applyFill="1" applyBorder="1" applyAlignment="1">
      <alignment vertical="center" wrapText="1"/>
      <protection/>
    </xf>
    <xf numFmtId="0" fontId="5" fillId="0" borderId="19" xfId="55" applyFont="1" applyFill="1" applyBorder="1">
      <alignment/>
      <protection/>
    </xf>
    <xf numFmtId="0" fontId="5" fillId="0" borderId="27" xfId="55" applyFont="1" applyFill="1" applyBorder="1" applyAlignment="1">
      <alignment horizontal="center"/>
      <protection/>
    </xf>
    <xf numFmtId="0" fontId="5" fillId="0" borderId="20" xfId="55" applyFont="1" applyFill="1" applyBorder="1">
      <alignment/>
      <protection/>
    </xf>
    <xf numFmtId="0" fontId="5" fillId="0" borderId="0" xfId="55" applyFont="1" applyFill="1" applyBorder="1" applyAlignment="1">
      <alignment/>
      <protection/>
    </xf>
    <xf numFmtId="0" fontId="5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/>
      <protection/>
    </xf>
    <xf numFmtId="3" fontId="5" fillId="0" borderId="17" xfId="55" applyNumberFormat="1" applyFont="1" applyFill="1" applyBorder="1">
      <alignment/>
      <protection/>
    </xf>
    <xf numFmtId="0" fontId="5" fillId="0" borderId="18" xfId="55" applyFont="1" applyBorder="1">
      <alignment/>
      <protection/>
    </xf>
    <xf numFmtId="0" fontId="5" fillId="0" borderId="0" xfId="0" applyFont="1" applyAlignment="1">
      <alignment horizontal="right"/>
    </xf>
    <xf numFmtId="0" fontId="6" fillId="0" borderId="0" xfId="55" applyFont="1" applyAlignment="1">
      <alignment horizontal="right"/>
      <protection/>
    </xf>
    <xf numFmtId="0" fontId="8" fillId="0" borderId="28" xfId="55" applyFont="1" applyFill="1" applyBorder="1" applyAlignment="1">
      <alignment/>
      <protection/>
    </xf>
    <xf numFmtId="0" fontId="8" fillId="0" borderId="28" xfId="55" applyFont="1" applyFill="1" applyBorder="1" applyAlignment="1">
      <alignment horizontal="right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right" vertical="center" wrapText="1"/>
      <protection/>
    </xf>
    <xf numFmtId="0" fontId="5" fillId="33" borderId="15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/>
      <protection/>
    </xf>
    <xf numFmtId="3" fontId="5" fillId="33" borderId="16" xfId="55" applyNumberFormat="1" applyFont="1" applyFill="1" applyBorder="1" applyAlignment="1">
      <alignment horizontal="right"/>
      <protection/>
    </xf>
    <xf numFmtId="3" fontId="11" fillId="34" borderId="16" xfId="55" applyNumberFormat="1" applyFont="1" applyFill="1" applyBorder="1">
      <alignment/>
      <protection/>
    </xf>
    <xf numFmtId="3" fontId="5" fillId="34" borderId="16" xfId="55" applyNumberFormat="1" applyFont="1" applyFill="1" applyBorder="1">
      <alignment/>
      <protection/>
    </xf>
    <xf numFmtId="3" fontId="5" fillId="0" borderId="16" xfId="55" applyNumberFormat="1" applyFont="1" applyFill="1" applyBorder="1" applyAlignment="1">
      <alignment horizontal="right"/>
      <protection/>
    </xf>
    <xf numFmtId="3" fontId="5" fillId="0" borderId="16" xfId="55" applyNumberFormat="1" applyFont="1" applyBorder="1">
      <alignment/>
      <protection/>
    </xf>
    <xf numFmtId="3" fontId="5" fillId="0" borderId="16" xfId="55" applyNumberFormat="1" applyFont="1" applyBorder="1" applyAlignment="1">
      <alignment horizontal="right"/>
      <protection/>
    </xf>
    <xf numFmtId="0" fontId="5" fillId="0" borderId="0" xfId="55" applyFont="1" applyFill="1" applyAlignment="1">
      <alignment horizontal="center"/>
      <protection/>
    </xf>
    <xf numFmtId="0" fontId="8" fillId="0" borderId="0" xfId="55" applyFont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5" fillId="0" borderId="30" xfId="55" applyFont="1" applyBorder="1" applyAlignment="1">
      <alignment/>
      <protection/>
    </xf>
    <xf numFmtId="0" fontId="5" fillId="0" borderId="0" xfId="55" applyFont="1" applyAlignment="1">
      <alignment/>
      <protection/>
    </xf>
    <xf numFmtId="0" fontId="8" fillId="0" borderId="22" xfId="55" applyFont="1" applyFill="1" applyBorder="1" applyAlignment="1">
      <alignment vertical="center" wrapText="1"/>
      <protection/>
    </xf>
    <xf numFmtId="0" fontId="5" fillId="0" borderId="0" xfId="55" applyNumberFormat="1" applyFont="1" applyAlignment="1" quotePrefix="1">
      <alignment horizontal="center"/>
      <protection/>
    </xf>
    <xf numFmtId="0" fontId="5" fillId="34" borderId="16" xfId="55" applyFont="1" applyFill="1" applyBorder="1">
      <alignment/>
      <protection/>
    </xf>
    <xf numFmtId="0" fontId="5" fillId="0" borderId="0" xfId="55" applyFont="1" applyAlignment="1">
      <alignment horizontal="left"/>
      <protection/>
    </xf>
    <xf numFmtId="0" fontId="5" fillId="34" borderId="16" xfId="55" applyNumberFormat="1" applyFont="1" applyFill="1" applyBorder="1">
      <alignment/>
      <protection/>
    </xf>
    <xf numFmtId="0" fontId="5" fillId="34" borderId="16" xfId="55" applyFont="1" applyFill="1" applyBorder="1" applyAlignment="1">
      <alignment horizontal="center"/>
      <protection/>
    </xf>
    <xf numFmtId="178" fontId="5" fillId="34" borderId="16" xfId="42" applyNumberFormat="1" applyFont="1" applyFill="1" applyBorder="1" applyAlignment="1">
      <alignment horizontal="center"/>
    </xf>
    <xf numFmtId="14" fontId="5" fillId="34" borderId="16" xfId="55" applyNumberFormat="1" applyFont="1" applyFill="1" applyBorder="1">
      <alignment/>
      <protection/>
    </xf>
    <xf numFmtId="0" fontId="12" fillId="34" borderId="16" xfId="55" applyFont="1" applyFill="1" applyBorder="1">
      <alignment/>
      <protection/>
    </xf>
    <xf numFmtId="0" fontId="12" fillId="34" borderId="16" xfId="55" applyFont="1" applyFill="1" applyBorder="1" applyAlignment="1">
      <alignment horizontal="center"/>
      <protection/>
    </xf>
    <xf numFmtId="0" fontId="5" fillId="33" borderId="15" xfId="55" applyFont="1" applyFill="1" applyBorder="1" applyAlignment="1">
      <alignment horizontal="center"/>
      <protection/>
    </xf>
    <xf numFmtId="0" fontId="5" fillId="33" borderId="16" xfId="55" applyFont="1" applyFill="1" applyBorder="1">
      <alignment/>
      <protection/>
    </xf>
    <xf numFmtId="0" fontId="5" fillId="33" borderId="17" xfId="55" applyFont="1" applyFill="1" applyBorder="1">
      <alignment/>
      <protection/>
    </xf>
    <xf numFmtId="0" fontId="5" fillId="33" borderId="15" xfId="55" applyFont="1" applyFill="1" applyBorder="1">
      <alignment/>
      <protection/>
    </xf>
    <xf numFmtId="0" fontId="5" fillId="0" borderId="25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20" xfId="55" applyFont="1" applyBorder="1">
      <alignment/>
      <protection/>
    </xf>
    <xf numFmtId="0" fontId="8" fillId="0" borderId="31" xfId="55" applyFont="1" applyBorder="1" applyAlignment="1">
      <alignment horizontal="center" vertical="center" wrapText="1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/>
      <protection/>
    </xf>
    <xf numFmtId="0" fontId="5" fillId="0" borderId="33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8" fillId="0" borderId="29" xfId="55" applyFont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5" fillId="0" borderId="35" xfId="55" applyFont="1" applyBorder="1" applyAlignment="1">
      <alignment horizontal="center" vertical="center" wrapText="1"/>
      <protection/>
    </xf>
    <xf numFmtId="0" fontId="5" fillId="0" borderId="34" xfId="55" applyFont="1" applyBorder="1" applyAlignment="1">
      <alignment horizontal="center" vertical="center" wrapText="1"/>
      <protection/>
    </xf>
    <xf numFmtId="3" fontId="5" fillId="33" borderId="16" xfId="55" applyNumberFormat="1" applyFont="1" applyFill="1" applyBorder="1" applyAlignment="1">
      <alignment vertical="center" wrapText="1"/>
      <protection/>
    </xf>
    <xf numFmtId="3" fontId="5" fillId="33" borderId="24" xfId="55" applyNumberFormat="1" applyFont="1" applyFill="1" applyBorder="1" applyAlignment="1">
      <alignment vertical="center" wrapText="1"/>
      <protection/>
    </xf>
    <xf numFmtId="0" fontId="5" fillId="34" borderId="0" xfId="55" applyFont="1" applyFill="1">
      <alignment/>
      <protection/>
    </xf>
    <xf numFmtId="3" fontId="5" fillId="34" borderId="16" xfId="55" applyNumberFormat="1" applyFont="1" applyFill="1" applyBorder="1" applyAlignment="1">
      <alignment horizontal="center" vertical="center" wrapText="1"/>
      <protection/>
    </xf>
    <xf numFmtId="3" fontId="5" fillId="34" borderId="17" xfId="55" applyNumberFormat="1" applyFont="1" applyFill="1" applyBorder="1" applyAlignment="1">
      <alignment horizontal="center" vertical="center" wrapText="1"/>
      <protection/>
    </xf>
    <xf numFmtId="3" fontId="5" fillId="33" borderId="16" xfId="55" applyNumberFormat="1" applyFont="1" applyFill="1" applyBorder="1" applyAlignment="1">
      <alignment/>
      <protection/>
    </xf>
    <xf numFmtId="0" fontId="5" fillId="33" borderId="16" xfId="55" applyFont="1" applyFill="1" applyBorder="1" applyAlignment="1">
      <alignment vertical="center" wrapText="1"/>
      <protection/>
    </xf>
    <xf numFmtId="0" fontId="5" fillId="0" borderId="36" xfId="55" applyFont="1" applyFill="1" applyBorder="1" applyAlignment="1">
      <alignment horizontal="center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5" fillId="0" borderId="37" xfId="55" applyFont="1" applyFill="1" applyBorder="1" applyAlignment="1">
      <alignment horizontal="center" vertical="center" wrapText="1"/>
      <protection/>
    </xf>
    <xf numFmtId="0" fontId="5" fillId="0" borderId="33" xfId="55" applyFont="1" applyBorder="1">
      <alignment/>
      <protection/>
    </xf>
    <xf numFmtId="0" fontId="5" fillId="0" borderId="17" xfId="55" applyFont="1" applyFill="1" applyBorder="1">
      <alignment/>
      <protection/>
    </xf>
    <xf numFmtId="0" fontId="5" fillId="0" borderId="38" xfId="55" applyFont="1" applyBorder="1">
      <alignment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3" fontId="5" fillId="33" borderId="24" xfId="55" applyNumberFormat="1" applyFont="1" applyFill="1" applyBorder="1" applyAlignment="1">
      <alignment horizontal="center"/>
      <protection/>
    </xf>
    <xf numFmtId="3" fontId="11" fillId="34" borderId="17" xfId="55" applyNumberFormat="1" applyFont="1" applyFill="1" applyBorder="1">
      <alignment/>
      <protection/>
    </xf>
    <xf numFmtId="3" fontId="5" fillId="0" borderId="24" xfId="55" applyNumberFormat="1" applyFont="1" applyFill="1" applyBorder="1" applyAlignment="1">
      <alignment horizontal="center"/>
      <protection/>
    </xf>
    <xf numFmtId="0" fontId="5" fillId="0" borderId="36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3" fontId="5" fillId="0" borderId="19" xfId="55" applyNumberFormat="1" applyFont="1" applyFill="1" applyBorder="1">
      <alignment/>
      <protection/>
    </xf>
    <xf numFmtId="3" fontId="5" fillId="0" borderId="27" xfId="55" applyNumberFormat="1" applyFont="1" applyFill="1" applyBorder="1" applyAlignment="1">
      <alignment horizontal="center"/>
      <protection/>
    </xf>
    <xf numFmtId="3" fontId="5" fillId="0" borderId="20" xfId="55" applyNumberFormat="1" applyFont="1" applyFill="1" applyBorder="1">
      <alignment/>
      <protection/>
    </xf>
    <xf numFmtId="0" fontId="8" fillId="0" borderId="0" xfId="55" applyFont="1" applyFill="1" applyBorder="1" applyAlignment="1">
      <alignment vertical="center" wrapText="1"/>
      <protection/>
    </xf>
    <xf numFmtId="0" fontId="8" fillId="0" borderId="0" xfId="55" applyFont="1" applyAlignment="1">
      <alignment horizontal="left"/>
      <protection/>
    </xf>
    <xf numFmtId="0" fontId="8" fillId="0" borderId="29" xfId="55" applyFont="1" applyFill="1" applyBorder="1" applyAlignment="1">
      <alignment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0" xfId="55" applyNumberFormat="1" applyFont="1">
      <alignment/>
      <protection/>
    </xf>
    <xf numFmtId="0" fontId="5" fillId="0" borderId="14" xfId="55" applyFont="1" applyBorder="1" applyAlignment="1">
      <alignment horizontal="center"/>
      <protection/>
    </xf>
    <xf numFmtId="0" fontId="5" fillId="0" borderId="36" xfId="55" applyFont="1" applyBorder="1" applyAlignment="1">
      <alignment horizontal="center"/>
      <protection/>
    </xf>
    <xf numFmtId="0" fontId="5" fillId="33" borderId="18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5" fillId="33" borderId="19" xfId="55" applyFont="1" applyFill="1" applyBorder="1">
      <alignment/>
      <protection/>
    </xf>
    <xf numFmtId="0" fontId="5" fillId="33" borderId="20" xfId="55" applyFont="1" applyFill="1" applyBorder="1">
      <alignment/>
      <protection/>
    </xf>
    <xf numFmtId="0" fontId="5" fillId="35" borderId="0" xfId="55" applyFont="1" applyFill="1" applyAlignment="1">
      <alignment horizontal="center"/>
      <protection/>
    </xf>
    <xf numFmtId="49" fontId="5" fillId="35" borderId="0" xfId="55" applyNumberFormat="1" applyFont="1" applyFill="1" applyAlignment="1">
      <alignment horizontal="center"/>
      <protection/>
    </xf>
    <xf numFmtId="0" fontId="17" fillId="0" borderId="0" xfId="55" applyFont="1" applyAlignment="1">
      <alignment/>
      <protection/>
    </xf>
    <xf numFmtId="0" fontId="16" fillId="0" borderId="0" xfId="55" applyFont="1" applyAlignment="1">
      <alignment horizontal="right"/>
      <protection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17" xfId="55" applyFont="1" applyBorder="1" applyAlignment="1">
      <alignment horizontal="right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8" fillId="0" borderId="39" xfId="55" applyFont="1" applyBorder="1" applyAlignment="1">
      <alignment vertical="center" wrapText="1"/>
      <protection/>
    </xf>
    <xf numFmtId="0" fontId="5" fillId="0" borderId="29" xfId="55" applyFont="1" applyBorder="1">
      <alignment/>
      <protection/>
    </xf>
    <xf numFmtId="49" fontId="5" fillId="0" borderId="36" xfId="55" applyNumberFormat="1" applyFont="1" applyFill="1" applyBorder="1" applyAlignment="1">
      <alignment horizontal="center" vertical="center" wrapText="1"/>
      <protection/>
    </xf>
    <xf numFmtId="3" fontId="5" fillId="0" borderId="17" xfId="55" applyNumberFormat="1" applyFont="1" applyBorder="1" applyAlignment="1">
      <alignment horizontal="right"/>
      <protection/>
    </xf>
    <xf numFmtId="3" fontId="5" fillId="0" borderId="24" xfId="55" applyNumberFormat="1" applyFont="1" applyBorder="1" applyAlignment="1">
      <alignment horizontal="right"/>
      <protection/>
    </xf>
    <xf numFmtId="3" fontId="5" fillId="0" borderId="16" xfId="42" applyNumberFormat="1" applyFont="1" applyFill="1" applyBorder="1" applyAlignment="1">
      <alignment horizontal="right"/>
    </xf>
    <xf numFmtId="3" fontId="5" fillId="0" borderId="16" xfId="42" applyNumberFormat="1" applyFont="1" applyBorder="1" applyAlignment="1">
      <alignment horizontal="right"/>
    </xf>
    <xf numFmtId="3" fontId="5" fillId="33" borderId="17" xfId="55" applyNumberFormat="1" applyFont="1" applyFill="1" applyBorder="1" applyAlignment="1">
      <alignment horizontal="right"/>
      <protection/>
    </xf>
    <xf numFmtId="3" fontId="5" fillId="0" borderId="16" xfId="55" applyNumberFormat="1" applyFont="1" applyFill="1" applyBorder="1" applyAlignment="1">
      <alignment horizontal="right" vertical="center" wrapText="1"/>
      <protection/>
    </xf>
    <xf numFmtId="3" fontId="5" fillId="0" borderId="24" xfId="55" applyNumberFormat="1" applyFont="1" applyFill="1" applyBorder="1" applyAlignment="1">
      <alignment horizontal="right" vertical="center" wrapText="1"/>
      <protection/>
    </xf>
    <xf numFmtId="0" fontId="5" fillId="0" borderId="37" xfId="55" applyFont="1" applyBorder="1" applyAlignment="1">
      <alignment horizontal="center" vertical="center" wrapText="1"/>
      <protection/>
    </xf>
    <xf numFmtId="0" fontId="5" fillId="0" borderId="33" xfId="55" applyFont="1" applyFill="1" applyBorder="1" applyAlignment="1">
      <alignment horizontal="center" vertical="center" wrapText="1"/>
      <protection/>
    </xf>
    <xf numFmtId="0" fontId="5" fillId="0" borderId="29" xfId="55" applyFont="1" applyFill="1" applyBorder="1" applyAlignment="1">
      <alignment horizontal="center" vertical="center" wrapText="1"/>
      <protection/>
    </xf>
    <xf numFmtId="0" fontId="19" fillId="36" borderId="0" xfId="0" applyNumberFormat="1" applyFont="1" applyFill="1" applyBorder="1" applyAlignment="1">
      <alignment horizontal="left" vertical="center" wrapText="1"/>
    </xf>
    <xf numFmtId="0" fontId="19" fillId="36" borderId="0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left" vertical="center" wrapText="1"/>
    </xf>
    <xf numFmtId="0" fontId="14" fillId="0" borderId="42" xfId="0" applyNumberFormat="1" applyFont="1" applyFill="1" applyBorder="1" applyAlignment="1">
      <alignment horizontal="left" vertical="center" wrapText="1"/>
    </xf>
    <xf numFmtId="0" fontId="14" fillId="0" borderId="43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vertical="center" wrapText="1"/>
    </xf>
    <xf numFmtId="0" fontId="14" fillId="0" borderId="45" xfId="0" applyNumberFormat="1" applyFont="1" applyFill="1" applyBorder="1" applyAlignment="1">
      <alignment horizontal="left" vertical="center" wrapText="1"/>
    </xf>
    <xf numFmtId="0" fontId="14" fillId="0" borderId="44" xfId="0" applyNumberFormat="1" applyFont="1" applyFill="1" applyBorder="1" applyAlignment="1">
      <alignment horizontal="left" vertical="center" wrapText="1"/>
    </xf>
    <xf numFmtId="0" fontId="15" fillId="0" borderId="46" xfId="0" applyNumberFormat="1" applyFont="1" applyFill="1" applyBorder="1" applyAlignment="1">
      <alignment horizontal="left" vertical="center" wrapText="1"/>
    </xf>
    <xf numFmtId="0" fontId="14" fillId="0" borderId="47" xfId="0" applyNumberFormat="1" applyFont="1" applyFill="1" applyBorder="1" applyAlignment="1">
      <alignment horizontal="left" vertical="center" wrapText="1"/>
    </xf>
    <xf numFmtId="0" fontId="14" fillId="0" borderId="48" xfId="0" applyNumberFormat="1" applyFont="1" applyFill="1" applyBorder="1" applyAlignment="1">
      <alignment horizontal="left" vertical="center"/>
    </xf>
    <xf numFmtId="49" fontId="5" fillId="37" borderId="0" xfId="55" applyNumberFormat="1" applyFont="1" applyFill="1" applyAlignment="1">
      <alignment horizontal="center"/>
      <protection/>
    </xf>
    <xf numFmtId="3" fontId="5" fillId="37" borderId="16" xfId="55" applyNumberFormat="1" applyFont="1" applyFill="1" applyBorder="1">
      <alignment/>
      <protection/>
    </xf>
    <xf numFmtId="0" fontId="2" fillId="0" borderId="49" xfId="53" applyNumberFormat="1" applyFill="1" applyBorder="1" applyAlignment="1" applyProtection="1">
      <alignment vertical="center" wrapText="1"/>
      <protection/>
    </xf>
    <xf numFmtId="0" fontId="13" fillId="0" borderId="50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3" fillId="0" borderId="52" xfId="0" applyNumberFormat="1" applyFont="1" applyFill="1" applyBorder="1" applyAlignment="1">
      <alignment horizontal="center" vertical="center" wrapText="1"/>
    </xf>
    <xf numFmtId="0" fontId="21" fillId="0" borderId="53" xfId="0" applyNumberFormat="1" applyFont="1" applyFill="1" applyBorder="1" applyAlignment="1">
      <alignment horizontal="center" vertical="center" wrapText="1"/>
    </xf>
    <xf numFmtId="0" fontId="21" fillId="0" borderId="54" xfId="0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>
      <alignment horizontal="center" vertical="center" wrapText="1"/>
    </xf>
    <xf numFmtId="0" fontId="20" fillId="0" borderId="57" xfId="0" applyNumberFormat="1" applyFont="1" applyFill="1" applyBorder="1" applyAlignment="1">
      <alignment horizontal="center" vertical="center" wrapText="1"/>
    </xf>
    <xf numFmtId="0" fontId="20" fillId="0" borderId="58" xfId="0" applyNumberFormat="1" applyFont="1" applyFill="1" applyBorder="1" applyAlignment="1">
      <alignment horizontal="center" vertical="center" wrapText="1"/>
    </xf>
    <xf numFmtId="0" fontId="8" fillId="0" borderId="10" xfId="55" applyFont="1" applyBorder="1" applyAlignment="1">
      <alignment horizontal="center" vertical="center"/>
      <protection/>
    </xf>
    <xf numFmtId="0" fontId="8" fillId="0" borderId="59" xfId="55" applyFont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8" fillId="0" borderId="22" xfId="55" applyFont="1" applyFill="1" applyBorder="1" applyAlignment="1">
      <alignment horizontal="center"/>
      <protection/>
    </xf>
    <xf numFmtId="0" fontId="8" fillId="0" borderId="62" xfId="55" applyFont="1" applyFill="1" applyBorder="1" applyAlignment="1">
      <alignment horizontal="center"/>
      <protection/>
    </xf>
    <xf numFmtId="0" fontId="8" fillId="0" borderId="63" xfId="55" applyFont="1" applyFill="1" applyBorder="1" applyAlignment="1">
      <alignment horizontal="center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59" xfId="55" applyFont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34" borderId="68" xfId="55" applyFont="1" applyFill="1" applyBorder="1" applyAlignment="1">
      <alignment horizontal="left"/>
      <protection/>
    </xf>
    <xf numFmtId="0" fontId="8" fillId="34" borderId="69" xfId="55" applyFont="1" applyFill="1" applyBorder="1" applyAlignment="1">
      <alignment horizontal="left"/>
      <protection/>
    </xf>
    <xf numFmtId="0" fontId="8" fillId="34" borderId="70" xfId="55" applyFont="1" applyFill="1" applyBorder="1" applyAlignment="1">
      <alignment horizontal="left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8" fillId="0" borderId="76" xfId="55" applyFont="1" applyFill="1" applyBorder="1" applyAlignment="1">
      <alignment horizontal="center" vertical="center" wrapText="1"/>
      <protection/>
    </xf>
    <xf numFmtId="0" fontId="8" fillId="0" borderId="77" xfId="55" applyFont="1" applyFill="1" applyBorder="1" applyAlignment="1">
      <alignment horizontal="center" vertical="center" wrapText="1"/>
      <protection/>
    </xf>
    <xf numFmtId="0" fontId="8" fillId="0" borderId="78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79" xfId="55" applyFont="1" applyFill="1" applyBorder="1" applyAlignment="1">
      <alignment horizontal="center" vertical="center" wrapText="1"/>
      <protection/>
    </xf>
    <xf numFmtId="0" fontId="8" fillId="0" borderId="80" xfId="55" applyFont="1" applyFill="1" applyBorder="1" applyAlignment="1">
      <alignment horizontal="center" vertical="center" wrapText="1"/>
      <protection/>
    </xf>
    <xf numFmtId="0" fontId="8" fillId="0" borderId="81" xfId="55" applyFont="1" applyFill="1" applyBorder="1" applyAlignment="1">
      <alignment horizontal="center" vertical="center" wrapText="1"/>
      <protection/>
    </xf>
    <xf numFmtId="0" fontId="8" fillId="0" borderId="82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/>
      <protection/>
    </xf>
    <xf numFmtId="0" fontId="8" fillId="0" borderId="32" xfId="55" applyFont="1" applyFill="1" applyBorder="1" applyAlignment="1">
      <alignment horizontal="center"/>
      <protection/>
    </xf>
    <xf numFmtId="0" fontId="8" fillId="0" borderId="64" xfId="55" applyFont="1" applyFill="1" applyBorder="1" applyAlignment="1">
      <alignment horizontal="center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83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84" xfId="55" applyFont="1" applyFill="1" applyBorder="1" applyAlignment="1">
      <alignment horizontal="center" vertical="center" wrapText="1"/>
      <protection/>
    </xf>
    <xf numFmtId="0" fontId="8" fillId="0" borderId="85" xfId="55" applyFont="1" applyFill="1" applyBorder="1" applyAlignment="1">
      <alignment horizontal="center" vertical="center" wrapText="1"/>
      <protection/>
    </xf>
    <xf numFmtId="0" fontId="8" fillId="0" borderId="78" xfId="55" applyFont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59" xfId="55" applyFont="1" applyFill="1" applyBorder="1" applyAlignment="1">
      <alignment horizontal="center" vertical="center" wrapText="1"/>
      <protection/>
    </xf>
    <xf numFmtId="0" fontId="8" fillId="33" borderId="78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right" vertical="center" wrapText="1"/>
      <protection/>
    </xf>
    <xf numFmtId="0" fontId="8" fillId="0" borderId="19" xfId="55" applyFont="1" applyFill="1" applyBorder="1" applyAlignment="1">
      <alignment horizontal="right" vertical="center" wrapText="1"/>
      <protection/>
    </xf>
    <xf numFmtId="0" fontId="8" fillId="0" borderId="31" xfId="55" applyFont="1" applyBorder="1" applyAlignment="1">
      <alignment horizontal="center" vertical="center"/>
      <protection/>
    </xf>
    <xf numFmtId="0" fontId="8" fillId="0" borderId="30" xfId="55" applyFont="1" applyBorder="1" applyAlignment="1">
      <alignment horizontal="center" vertical="center"/>
      <protection/>
    </xf>
    <xf numFmtId="0" fontId="8" fillId="0" borderId="84" xfId="55" applyFont="1" applyBorder="1" applyAlignment="1">
      <alignment horizontal="center" vertical="center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122.421875" style="168" bestFit="1" customWidth="1"/>
    <col min="2" max="16384" width="9.140625" style="168" customWidth="1"/>
  </cols>
  <sheetData>
    <row r="1" ht="15">
      <c r="A1" s="168" t="str">
        <f>ELOLAP!L7</f>
        <v>R08,202001,00000000,20200214,E,ELOLAP,@ELOLAP01,Kontrolling</v>
      </c>
    </row>
    <row r="2" ht="15">
      <c r="A2" s="168" t="str">
        <f>ELOLAP!L8</f>
        <v>R08,202001,00000000,20200214,E,ELOLAP,@ELOLAP02,3612345678</v>
      </c>
    </row>
    <row r="3" ht="15">
      <c r="A3" s="168" t="str">
        <f>ELOLAP!L9</f>
        <v>R08,202001,00000000,20200214,E,ELOLAP,@ELOLAP03,controlling@penzugy.hu</v>
      </c>
    </row>
    <row r="4" ht="15">
      <c r="A4" s="168" t="str">
        <f>BEFK1_DE!X18</f>
        <v>R08,202001,00000000,20200214,E,BEFK1DE,@BEFK1DE0001,EHITK,R,DE,EUR,2000000,100000,,,2100000,2100000,3700,200,,,3900</v>
      </c>
    </row>
    <row r="5" ht="15">
      <c r="A5" s="168" t="str">
        <f>BEFK1_DE!X19</f>
        <v>R08,202001,00000000,20200214,E,BEFK1DE,@BEFK1DE0002,EHITK,R,DE,HUF,0,300000,200000,,100000,100000,2380,400,,20,2800</v>
      </c>
    </row>
    <row r="6" ht="15">
      <c r="A6" s="168" t="str">
        <f>BEFK1_DE!X20</f>
        <v>R08,202001,00000000,20200214,E,BEFK1DE,@BEFK1DE0003,EHITK,H,PL,USD,230000,,120000,-10000,100000,100000,550,100,,,650</v>
      </c>
    </row>
    <row r="7" ht="15">
      <c r="A7" s="168" t="str">
        <f>BEFK1_DE!X21</f>
        <v>R08,202001,00000000,20200214,E,BEFK1DE,@BEFK1DE0004,REPOK,R,DE,HUF,780000,220000,,,1000000,1000000,230000,30000,60000,,200000</v>
      </c>
    </row>
    <row r="8" ht="15">
      <c r="A8" s="168" t="str">
        <f>BEFK1_DE!X22</f>
        <v>R08,202001,00000000,20200214,E,BEFK1DE,@BEFK1DE0005,REPOK,H,PL,HUF,4500000,,1500000,,3000000,3000000,40000,10,10,,40000</v>
      </c>
    </row>
    <row r="9" ht="15">
      <c r="A9" s="168" t="str">
        <f>BEFK2_DE!X18</f>
        <v>R08,202001,00000000,20200214,E,BEFK2DE,@BEFK2DE0001,BFSZLAK,,US,HUF,4300000,-300000,,4000000,4000000,,,20000,,,</v>
      </c>
    </row>
    <row r="10" ht="15">
      <c r="A10" s="168" t="str">
        <f>BEFK2_DE!X19</f>
        <v>R08,202001,00000000,20200214,E,BEFK2DE,@BEFK2DE0002,BFSZLAK,,DE,EUR,210000,,-10000,200000,200000,,,1000,,,</v>
      </c>
    </row>
    <row r="11" ht="15">
      <c r="A11" s="168" t="str">
        <f>BEFK2_DE!X20</f>
        <v>R08,202001,00000000,20200214,E,BEFK2DE,@BEFK2DE0003,NBFSZLAK,,US,USD,-12000000,-3000000,,-15000000,-15000000,,,,300000,,</v>
      </c>
    </row>
    <row r="12" ht="15">
      <c r="A12" s="168" t="str">
        <f>BEFK2_DE!X21</f>
        <v>R08,202001,00000000,20200214,E,BEFK2DE,@BEFK2DE0004,LBETK,R,US,USD,0,20000000,,20000000,20000000,0,20000,10000,,,10000</v>
      </c>
    </row>
    <row r="13" ht="15">
      <c r="A13" s="168" t="str">
        <f>BEFK2_DE!X22</f>
        <v>R08,202001,00000000,20200214,E,BEFK2DE,@BEFK2DE0005,LBETK,H,PL,USD,3200000,-3200000,,0,0,300000,10000,310000,,,0</v>
      </c>
    </row>
    <row r="14" ht="15">
      <c r="A14" s="168" t="str">
        <f>BEFK3_DE!R13</f>
        <v>R08,202001,00000000,20200214,E,BEFK3DE,@BEFK3DE0001,KERHITK,R,DE,EUR,70000,,-40000,30000,20000</v>
      </c>
    </row>
    <row r="15" ht="15">
      <c r="A15" s="168" t="str">
        <f>BEFK3_DE!R14</f>
        <v>R08,202001,00000000,20200214,E,BEFK3DE,@BEFK3DE0002,KERHITK,R,US,USD,4700000,-700000,0,4000000,4000000</v>
      </c>
    </row>
    <row r="16" ht="15">
      <c r="A16" s="168" t="str">
        <f>BEFK3_DE!R15</f>
        <v>R08,202001,00000000,20200214,E,BEFK3DE,@BEFK3DE0003,KERHITK,R,PL,HUF,0,1500000,0,1500000,1500000</v>
      </c>
    </row>
    <row r="17" ht="15">
      <c r="A17" s="168" t="str">
        <f>BEFK4_DE!W14</f>
        <v>R08,202001,00000000,20200214,E,BEFK4DE,@BEFK4DE0001,EK,R,DE,EUR,20000,-10000,-5000,5000,5000,,,,,</v>
      </c>
    </row>
    <row r="18" ht="15">
      <c r="A18" s="168" t="str">
        <f>BEFK4_DE!W15</f>
        <v>R08,202001,00000000,20200214,E,BEFK4DE,@BEFK4DE0002,EK,H,US,EUR,230000,,,230000,230000,,,,,</v>
      </c>
    </row>
    <row r="19" ht="15">
      <c r="A19" s="168" t="str">
        <f>BEFK5_DE!O13</f>
        <v>R08,202001,00000000,20200214,E,BEFK5DE,@BEFK5DE0001,EHITK,H,PL,USD,KOVEL,-10000</v>
      </c>
    </row>
    <row r="20" ht="15">
      <c r="A20" s="168" t="str">
        <f>BEFK5_DE!O14</f>
        <v>R08,202001,00000000,20200214,E,BEFK5DE,@BEFK5DE0002,BFSZLAK,,DE,EUR,HIBA,-10000</v>
      </c>
    </row>
    <row r="21" ht="15">
      <c r="A21" s="168" t="str">
        <f>BEFK5_DE!O15</f>
        <v>R08,202001,00000000,20200214,E,BEFK5DE,@BEFK5DE0003,KERHITK,R,DE,EUR,KLE,-40000</v>
      </c>
    </row>
    <row r="22" ht="15">
      <c r="A22" s="168" t="str">
        <f>BEFK5_DE!O16</f>
        <v>R08,202001,00000000,20200214,E,BEFK5DE,@BEFK5DE0004,EK,R,DE,EUR,ATSO,-5000</v>
      </c>
    </row>
    <row r="23" ht="15">
      <c r="A23" s="168" t="str">
        <f>BEFT1_DE!AC13</f>
        <v>R08,202001,00000000,20200214,E,BEFT1DE,@BEFT1DE0001,KHITT,R,DE,1,EUR,OTP,20270909,USD,1000000,,900000,,800000,,100000,7700,200,,,7900</v>
      </c>
    </row>
    <row r="24" ht="15">
      <c r="A24" s="168" t="str">
        <f>BEFT1_DE!AC14</f>
        <v>R08,202001,00000000,20200214,E,BEFT1DE,@BEFT1DE0002,KHITT,H,PL,2,EUR,OTP,20281231,EUR,500000,,0,400000,,,400000,0,1200,,,1200</v>
      </c>
    </row>
    <row r="25" ht="15">
      <c r="A25" s="168" t="str">
        <f>BEFT1_DE!AC15</f>
        <v>R08,202001,00000000,20200214,E,BEFT1DE,@BEFT1DE0003,AHITT,H,US,1,EUR,,20300914,EUR,50000,HITEL33,45000,,,0,45000,13000,200,300,,12900</v>
      </c>
    </row>
    <row r="26" ht="15">
      <c r="A26" s="168" t="str">
        <f>BEFT1_DE!AC16</f>
        <v>R08,202001,00000000,20200214,E,BEFT1DE,@BEFT1DE0004,AHITT,R,US,2,HUF,,,,,,9800000,,800000,0,9000000,230000,30000,,,260000</v>
      </c>
    </row>
    <row r="27" ht="15">
      <c r="A27" s="168" t="str">
        <f>BEFT1_DE!AC17</f>
        <v>R08,202001,00000000,20200214,E,BEFT1DE,@BEFT1DE0005,PLIZT,H,DE,1,EUR,,,,,,700000,50000,,0,750000,40,42,,18,100</v>
      </c>
    </row>
    <row r="28" ht="15">
      <c r="A28" s="168" t="str">
        <f>BEFT1_DE!AC18</f>
        <v>R08,202001,00000000,20200214,E,BEFT1DE,@BEFT1DE0006,REPOT,R,DE,1,EUR,,,,,,610000,,200000,-10000,400000,43,43,,,86</v>
      </c>
    </row>
    <row r="29" ht="15">
      <c r="A29" s="168" t="str">
        <f>BEFT1_DE!AC19</f>
        <v>R08,202001,00000000,20200214,E,BEFT1DE,@BEFT1DE0007,EHITT,R,DE,3,USD,,,,,,30000,,,0,30000,600,50,50,,600</v>
      </c>
    </row>
    <row r="30" ht="15">
      <c r="A30" s="168" t="str">
        <f>BEFT1_DE!AC20</f>
        <v>R08,202001,00000000,20200214,E,BEFT1DE,@BEFT1DE0008,EHITT,H,DE,4,USD,,,,,,560000,40000,,,600000,,10,10,,</v>
      </c>
    </row>
    <row r="31" ht="15">
      <c r="A31" s="168" t="str">
        <f>BEFT2_DE!V13</f>
        <v>R08,202001,00000000,20200214,E,BEFT2DE,@BEFT2DE0001,NBFSZLAT,,DE,EUR,0,1200000,,1200000,,,,,</v>
      </c>
    </row>
    <row r="32" ht="15">
      <c r="A32" s="168" t="str">
        <f>BEFT2_DE!V14</f>
        <v>R08,202001,00000000,20200214,E,BEFT2DE,@BEFT2DE0002,NBFSZLAT,,PL,HUF,-340000,560000,,220000,,,,,</v>
      </c>
    </row>
    <row r="33" ht="15">
      <c r="A33" s="168" t="str">
        <f>BEFT2_DE!V15</f>
        <v>R08,202001,00000000,20200214,E,BEFT2DE,@BEFT2DE0003,NBFSZLAT,,US,USD,5600000,-600000,,5000000,,,,,</v>
      </c>
    </row>
    <row r="34" ht="15">
      <c r="A34" s="168" t="str">
        <f>BEFT2_DE!V16</f>
        <v>R08,202001,00000000,20200214,E,BEFT2DE,@BEFT2DE0004,NBFSZLAT,,US,EUR,760000,-800000,,-40000,,,,,</v>
      </c>
    </row>
    <row r="35" ht="15">
      <c r="A35" s="168" t="str">
        <f>BEFT2_DE!V17</f>
        <v>R08,202001,00000000,20200214,E,BEFT2DE,@BEFT2DE0005,NBFSZLAT,,DE,HUF,120000,-100000,,20000,,,,,</v>
      </c>
    </row>
    <row r="36" ht="15">
      <c r="A36" s="168" t="str">
        <f>BEFT3_DE!Q13</f>
        <v>R08,202001,00000000,20200214,E,BEFT3DE,@BEFT3DE0001,KERHITT,R,DE,EUR,10023,-23,0,10000</v>
      </c>
    </row>
    <row r="37" ht="15">
      <c r="A37" s="168" t="str">
        <f>BEFT3_DE!Q14</f>
        <v>R08,202001,00000000,20200214,E,BEFT3DE,@BEFT3DE0002,KERHITT,R,DE,USD,44469,-4469,0,40000</v>
      </c>
    </row>
    <row r="38" ht="15">
      <c r="A38" s="168" t="str">
        <f>BEFT3_DE!Q15</f>
        <v>R08,202001,00000000,20200214,E,BEFT3DE,@BEFT3DE0003,KERHITT,R,US,HUF,6570,,,6570</v>
      </c>
    </row>
    <row r="39" ht="15">
      <c r="A39" s="168" t="str">
        <f>BEFT3_DE!Q16</f>
        <v>R08,202001,00000000,20200214,E,BEFT3DE,@BEFT3DE0004,KERHITT,R,PL,EUR,0,300000,,300000</v>
      </c>
    </row>
    <row r="40" ht="15">
      <c r="A40" s="168" t="str">
        <f>BEFT4_DE!V13</f>
        <v>R08,202001,00000000,20200214,E,BEFT4DE,@BEFT4DE0001,ET,R,DE,EUR,12000000,-1000000,,11000000,,,,,</v>
      </c>
    </row>
    <row r="41" ht="15">
      <c r="A41" s="168" t="str">
        <f>BEFT5_DE!U11</f>
        <v>R08,202001,00000000,20200214,E,BEFT5DE,@BEFT5DE0001,REPOT,R,DE,1,EUR,,,,,,ADEL,-10000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8.7109375" style="39" customWidth="1"/>
    <col min="4" max="4" width="9.00390625" style="39" customWidth="1"/>
    <col min="5" max="5" width="8.421875" style="39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8.00390625" style="39" customWidth="1"/>
    <col min="12" max="13" width="9.140625" style="39" customWidth="1"/>
    <col min="14" max="14" width="11.421875" style="39" customWidth="1"/>
    <col min="15" max="15" width="10.421875" style="39" customWidth="1"/>
    <col min="16" max="16" width="11.140625" style="39" customWidth="1"/>
    <col min="17" max="17" width="89.421875" style="1" bestFit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spans="2:16" s="2" customFormat="1" ht="12.75" customHeight="1">
      <c r="B1" s="214" t="s">
        <v>91</v>
      </c>
      <c r="C1" s="214"/>
      <c r="D1" s="214"/>
      <c r="E1" s="214"/>
      <c r="F1" s="214"/>
      <c r="K1" s="3"/>
      <c r="L1" s="3"/>
      <c r="M1" s="3"/>
      <c r="N1" s="3"/>
      <c r="O1" s="3"/>
      <c r="P1" s="3"/>
    </row>
    <row r="2" spans="1:16" s="2" customFormat="1" ht="15.75">
      <c r="A2" s="214" t="s">
        <v>92</v>
      </c>
      <c r="B2" s="214"/>
      <c r="C2" s="214"/>
      <c r="D2" s="214"/>
      <c r="E2" s="214"/>
      <c r="F2" s="214"/>
      <c r="G2" s="214"/>
      <c r="H2" s="214"/>
      <c r="K2" s="3"/>
      <c r="L2" s="3"/>
      <c r="M2" s="3"/>
      <c r="N2" s="3"/>
      <c r="O2" s="3"/>
      <c r="P2" s="3"/>
    </row>
    <row r="3" ht="12.75"/>
    <row r="4" spans="1:9" ht="12.75">
      <c r="A4" s="79"/>
      <c r="B4" s="41"/>
      <c r="C4" s="79"/>
      <c r="D4" s="79"/>
      <c r="E4" s="79"/>
      <c r="F4" s="41"/>
      <c r="G4" s="41"/>
      <c r="H4" s="41"/>
      <c r="I4" s="41"/>
    </row>
    <row r="5" ht="12.75">
      <c r="A5" s="4" t="s">
        <v>84</v>
      </c>
    </row>
    <row r="6" ht="13.5" thickBot="1">
      <c r="A6" s="5" t="s">
        <v>88</v>
      </c>
    </row>
    <row r="7" spans="1:8" ht="13.5" thickBot="1">
      <c r="A7" s="227" t="s">
        <v>73</v>
      </c>
      <c r="B7" s="228"/>
      <c r="C7" s="228"/>
      <c r="D7" s="228"/>
      <c r="E7" s="229"/>
      <c r="F7" s="80"/>
      <c r="H7" s="5"/>
    </row>
    <row r="8" spans="1:9" ht="12.75" customHeight="1">
      <c r="A8" s="264" t="s">
        <v>0</v>
      </c>
      <c r="B8" s="223" t="s">
        <v>46</v>
      </c>
      <c r="C8" s="223" t="s">
        <v>70</v>
      </c>
      <c r="D8" s="210" t="s">
        <v>89</v>
      </c>
      <c r="E8" s="210" t="s">
        <v>93</v>
      </c>
      <c r="F8" s="215" t="s">
        <v>4</v>
      </c>
      <c r="G8" s="216"/>
      <c r="H8" s="216"/>
      <c r="I8" s="217"/>
    </row>
    <row r="9" spans="1:9" ht="12.75" customHeight="1">
      <c r="A9" s="265"/>
      <c r="B9" s="224"/>
      <c r="C9" s="224"/>
      <c r="D9" s="211"/>
      <c r="E9" s="211"/>
      <c r="F9" s="230" t="s">
        <v>59</v>
      </c>
      <c r="G9" s="225" t="s">
        <v>7</v>
      </c>
      <c r="H9" s="241"/>
      <c r="I9" s="233" t="s">
        <v>8</v>
      </c>
    </row>
    <row r="10" spans="1:9" ht="12.75" customHeight="1">
      <c r="A10" s="265"/>
      <c r="B10" s="224"/>
      <c r="C10" s="224"/>
      <c r="D10" s="211"/>
      <c r="E10" s="211"/>
      <c r="F10" s="231"/>
      <c r="G10" s="221" t="s">
        <v>9</v>
      </c>
      <c r="H10" s="221" t="s">
        <v>10</v>
      </c>
      <c r="I10" s="234"/>
    </row>
    <row r="11" spans="1:17" ht="62.25" customHeight="1" thickBot="1">
      <c r="A11" s="266"/>
      <c r="B11" s="224"/>
      <c r="C11" s="224"/>
      <c r="D11" s="211"/>
      <c r="E11" s="211"/>
      <c r="F11" s="231"/>
      <c r="G11" s="245"/>
      <c r="H11" s="245"/>
      <c r="I11" s="234"/>
      <c r="K11" s="49" t="s">
        <v>101</v>
      </c>
      <c r="L11" s="49" t="s">
        <v>102</v>
      </c>
      <c r="M11" s="49" t="s">
        <v>103</v>
      </c>
      <c r="N11" s="49" t="s">
        <v>104</v>
      </c>
      <c r="O11" s="49" t="s">
        <v>105</v>
      </c>
      <c r="P11" s="10" t="s">
        <v>106</v>
      </c>
      <c r="Q11" s="10" t="s">
        <v>107</v>
      </c>
    </row>
    <row r="12" spans="1:17" ht="12.75">
      <c r="A12" s="50"/>
      <c r="B12" s="11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12" t="s">
        <v>21</v>
      </c>
      <c r="H12" s="12" t="s">
        <v>22</v>
      </c>
      <c r="I12" s="52" t="s">
        <v>23</v>
      </c>
      <c r="K12" s="17"/>
      <c r="L12" s="17"/>
      <c r="M12" s="17"/>
      <c r="N12" s="17"/>
      <c r="O12" s="17"/>
      <c r="P12" s="17"/>
      <c r="Q12" s="17"/>
    </row>
    <row r="13" spans="1:17" ht="12.75">
      <c r="A13" s="19" t="s">
        <v>126</v>
      </c>
      <c r="B13" s="31" t="s">
        <v>154</v>
      </c>
      <c r="C13" s="29" t="s">
        <v>116</v>
      </c>
      <c r="D13" s="29" t="s">
        <v>117</v>
      </c>
      <c r="E13" s="31" t="s">
        <v>118</v>
      </c>
      <c r="F13" s="69">
        <v>10023</v>
      </c>
      <c r="G13" s="69">
        <v>-23</v>
      </c>
      <c r="H13" s="69">
        <v>0</v>
      </c>
      <c r="I13" s="81">
        <v>10000</v>
      </c>
      <c r="K13" s="57" t="str">
        <f>ELOLAP!$F$7</f>
        <v>R08</v>
      </c>
      <c r="L13" s="58">
        <f>ELOLAP!$G$7</f>
        <v>202001</v>
      </c>
      <c r="M13" s="59" t="str">
        <f>ELOLAP!$H$7</f>
        <v>00000000</v>
      </c>
      <c r="N13" s="60" t="str">
        <f>ELOLAP!$I$7</f>
        <v>20200214</v>
      </c>
      <c r="O13" s="17" t="s">
        <v>109</v>
      </c>
      <c r="P13" s="17" t="s">
        <v>163</v>
      </c>
      <c r="Q13" s="18" t="str">
        <f>K13&amp;","&amp;L13&amp;","&amp;M13&amp;","&amp;N13&amp;","&amp;O13&amp;","&amp;P13&amp;","&amp;"@"&amp;P13&amp;"00"&amp;A13&amp;","&amp;B13&amp;","&amp;C13&amp;","&amp;D13&amp;","&amp;E13&amp;","&amp;F13&amp;","&amp;G13&amp;","&amp;H13&amp;","&amp;I13</f>
        <v>R08,202001,00000000,20200214,E,BEFT3DE,@BEFT3DE0001,KERHITT,R,DE,EUR,10023,-23,0,10000</v>
      </c>
    </row>
    <row r="14" spans="1:17" ht="12.75">
      <c r="A14" s="19" t="s">
        <v>127</v>
      </c>
      <c r="B14" s="31" t="s">
        <v>154</v>
      </c>
      <c r="C14" s="29" t="s">
        <v>116</v>
      </c>
      <c r="D14" s="29" t="s">
        <v>117</v>
      </c>
      <c r="E14" s="31" t="s">
        <v>121</v>
      </c>
      <c r="F14" s="69">
        <v>44469</v>
      </c>
      <c r="G14" s="69">
        <v>-4469</v>
      </c>
      <c r="H14" s="69">
        <v>0</v>
      </c>
      <c r="I14" s="81">
        <v>40000</v>
      </c>
      <c r="K14" s="57" t="str">
        <f>ELOLAP!$F$7</f>
        <v>R08</v>
      </c>
      <c r="L14" s="58">
        <f>ELOLAP!$G$7</f>
        <v>202001</v>
      </c>
      <c r="M14" s="59" t="str">
        <f>ELOLAP!$H$7</f>
        <v>00000000</v>
      </c>
      <c r="N14" s="60" t="str">
        <f>ELOLAP!$I$7</f>
        <v>20200214</v>
      </c>
      <c r="O14" s="17" t="s">
        <v>109</v>
      </c>
      <c r="P14" s="17" t="s">
        <v>163</v>
      </c>
      <c r="Q14" s="18" t="str">
        <f>K14&amp;","&amp;L14&amp;","&amp;M14&amp;","&amp;N14&amp;","&amp;O14&amp;","&amp;P14&amp;","&amp;"@"&amp;P14&amp;"00"&amp;A14&amp;","&amp;B14&amp;","&amp;C14&amp;","&amp;D14&amp;","&amp;E14&amp;","&amp;F14&amp;","&amp;G14&amp;","&amp;H14&amp;","&amp;I14</f>
        <v>R08,202001,00000000,20200214,E,BEFT3DE,@BEFT3DE0002,KERHITT,R,DE,USD,44469,-4469,0,40000</v>
      </c>
    </row>
    <row r="15" spans="1:17" ht="12.75">
      <c r="A15" s="19" t="s">
        <v>128</v>
      </c>
      <c r="B15" s="31" t="s">
        <v>154</v>
      </c>
      <c r="C15" s="29" t="s">
        <v>116</v>
      </c>
      <c r="D15" s="29" t="s">
        <v>123</v>
      </c>
      <c r="E15" s="31" t="s">
        <v>124</v>
      </c>
      <c r="F15" s="69">
        <v>6570</v>
      </c>
      <c r="G15" s="69"/>
      <c r="H15" s="69"/>
      <c r="I15" s="81">
        <v>6570</v>
      </c>
      <c r="K15" s="57" t="str">
        <f>ELOLAP!$F$7</f>
        <v>R08</v>
      </c>
      <c r="L15" s="58">
        <f>ELOLAP!$G$7</f>
        <v>202001</v>
      </c>
      <c r="M15" s="59" t="str">
        <f>ELOLAP!$H$7</f>
        <v>00000000</v>
      </c>
      <c r="N15" s="60" t="str">
        <f>ELOLAP!$I$7</f>
        <v>20200214</v>
      </c>
      <c r="O15" s="17" t="s">
        <v>109</v>
      </c>
      <c r="P15" s="17" t="s">
        <v>163</v>
      </c>
      <c r="Q15" s="18" t="str">
        <f>K15&amp;","&amp;L15&amp;","&amp;M15&amp;","&amp;N15&amp;","&amp;O15&amp;","&amp;P15&amp;","&amp;"@"&amp;P15&amp;"00"&amp;A15&amp;","&amp;B15&amp;","&amp;C15&amp;","&amp;D15&amp;","&amp;E15&amp;","&amp;F15&amp;","&amp;G15&amp;","&amp;H15&amp;","&amp;I15</f>
        <v>R08,202001,00000000,20200214,E,BEFT3DE,@BEFT3DE0003,KERHITT,R,US,HUF,6570,,,6570</v>
      </c>
    </row>
    <row r="16" spans="1:17" ht="12.75">
      <c r="A16" s="19" t="s">
        <v>129</v>
      </c>
      <c r="B16" s="31" t="s">
        <v>154</v>
      </c>
      <c r="C16" s="29" t="s">
        <v>116</v>
      </c>
      <c r="D16" s="29" t="s">
        <v>120</v>
      </c>
      <c r="E16" s="31" t="s">
        <v>118</v>
      </c>
      <c r="F16" s="69">
        <v>0</v>
      </c>
      <c r="G16" s="69">
        <v>300000</v>
      </c>
      <c r="H16" s="69"/>
      <c r="I16" s="81">
        <v>300000</v>
      </c>
      <c r="K16" s="57" t="str">
        <f>ELOLAP!$F$7</f>
        <v>R08</v>
      </c>
      <c r="L16" s="58">
        <f>ELOLAP!$G$7</f>
        <v>202001</v>
      </c>
      <c r="M16" s="59" t="str">
        <f>ELOLAP!$H$7</f>
        <v>00000000</v>
      </c>
      <c r="N16" s="60" t="str">
        <f>ELOLAP!$I$7</f>
        <v>20200214</v>
      </c>
      <c r="O16" s="17" t="s">
        <v>109</v>
      </c>
      <c r="P16" s="17" t="s">
        <v>163</v>
      </c>
      <c r="Q16" s="18" t="str">
        <f>K16&amp;","&amp;L16&amp;","&amp;M16&amp;","&amp;N16&amp;","&amp;O16&amp;","&amp;P16&amp;","&amp;"@"&amp;P16&amp;"00"&amp;A16&amp;","&amp;B16&amp;","&amp;C16&amp;","&amp;D16&amp;","&amp;E16&amp;","&amp;F16&amp;","&amp;G16&amp;","&amp;H16&amp;","&amp;I16</f>
        <v>R08,202001,00000000,20200214,E,BEFT3DE,@BEFT3DE0004,KERHITT,R,PL,EUR,0,300000,,300000</v>
      </c>
    </row>
    <row r="17" spans="1:14" ht="13.5" thickBot="1">
      <c r="A17" s="19" t="s">
        <v>130</v>
      </c>
      <c r="B17" s="82"/>
      <c r="C17" s="73"/>
      <c r="D17" s="48"/>
      <c r="E17" s="73"/>
      <c r="F17" s="75"/>
      <c r="G17" s="75"/>
      <c r="H17" s="75"/>
      <c r="I17" s="77"/>
      <c r="L17" s="17"/>
      <c r="M17" s="60"/>
      <c r="N17" s="17"/>
    </row>
    <row r="18" spans="1:13" ht="12.75">
      <c r="A18" s="78"/>
      <c r="L18" s="17"/>
      <c r="M18" s="60"/>
    </row>
    <row r="19" spans="1:13" ht="12.75">
      <c r="A19" s="78"/>
      <c r="L19" s="17"/>
      <c r="M19" s="60"/>
    </row>
    <row r="21" ht="12.75"/>
    <row r="22" ht="12.75"/>
    <row r="23" ht="12.75"/>
    <row r="24" ht="12.75"/>
  </sheetData>
  <sheetProtection/>
  <mergeCells count="14">
    <mergeCell ref="G9:H9"/>
    <mergeCell ref="I9:I11"/>
    <mergeCell ref="G10:G11"/>
    <mergeCell ref="H10:H11"/>
    <mergeCell ref="B1:F1"/>
    <mergeCell ref="A2:H2"/>
    <mergeCell ref="A7:E7"/>
    <mergeCell ref="A8:A11"/>
    <mergeCell ref="B8:B11"/>
    <mergeCell ref="C8:C11"/>
    <mergeCell ref="D8:D11"/>
    <mergeCell ref="E8:E11"/>
    <mergeCell ref="F8:I8"/>
    <mergeCell ref="F9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39" customWidth="1"/>
    <col min="17" max="17" width="11.421875" style="39" customWidth="1"/>
    <col min="18" max="20" width="9.140625" style="39" customWidth="1"/>
    <col min="21" max="21" width="11.140625" style="39" customWidth="1"/>
    <col min="22" max="22" width="96.140625" style="1" bestFit="1" customWidth="1"/>
    <col min="23" max="16384" width="9.140625" style="1" customWidth="1"/>
  </cols>
  <sheetData>
    <row r="1" spans="2:21" s="2" customFormat="1" ht="12.75" customHeight="1">
      <c r="B1" s="214" t="s">
        <v>91</v>
      </c>
      <c r="C1" s="214"/>
      <c r="D1" s="214"/>
      <c r="E1" s="214"/>
      <c r="F1" s="214"/>
      <c r="P1" s="3"/>
      <c r="Q1" s="3"/>
      <c r="R1" s="3"/>
      <c r="S1" s="3"/>
      <c r="T1" s="3"/>
      <c r="U1" s="3"/>
    </row>
    <row r="2" spans="1:21" s="2" customFormat="1" ht="15.75">
      <c r="A2" s="214" t="s">
        <v>92</v>
      </c>
      <c r="B2" s="214"/>
      <c r="C2" s="214"/>
      <c r="D2" s="214"/>
      <c r="E2" s="214"/>
      <c r="F2" s="214"/>
      <c r="G2" s="214"/>
      <c r="H2" s="214"/>
      <c r="P2" s="3"/>
      <c r="Q2" s="3"/>
      <c r="R2" s="3"/>
      <c r="S2" s="3"/>
      <c r="T2" s="3"/>
      <c r="U2" s="3"/>
    </row>
    <row r="3" ht="12.75"/>
    <row r="4" spans="1:17" ht="12.75" customHeight="1">
      <c r="A4" s="40"/>
      <c r="O4" s="41"/>
      <c r="P4" s="42"/>
      <c r="Q4" s="42"/>
    </row>
    <row r="5" spans="1:17" ht="12.75" customHeight="1">
      <c r="A5" s="43" t="s">
        <v>85</v>
      </c>
      <c r="B5" s="43"/>
      <c r="O5" s="41"/>
      <c r="P5" s="42"/>
      <c r="Q5" s="42"/>
    </row>
    <row r="6" spans="1:17" ht="13.5" thickBot="1">
      <c r="A6" s="5" t="s">
        <v>88</v>
      </c>
      <c r="B6" s="43"/>
      <c r="O6" s="41"/>
      <c r="P6" s="44"/>
      <c r="Q6" s="42"/>
    </row>
    <row r="7" spans="1:17" ht="13.5" thickBot="1">
      <c r="A7" s="227" t="s">
        <v>75</v>
      </c>
      <c r="B7" s="228"/>
      <c r="C7" s="228"/>
      <c r="D7" s="228"/>
      <c r="E7" s="228"/>
      <c r="F7" s="229"/>
      <c r="G7" s="45"/>
      <c r="H7" s="45"/>
      <c r="I7" s="45"/>
      <c r="J7" s="45"/>
      <c r="K7" s="45"/>
      <c r="L7" s="18"/>
      <c r="N7" s="18"/>
      <c r="P7" s="46"/>
      <c r="Q7" s="42"/>
    </row>
    <row r="8" spans="1:17" ht="12.75">
      <c r="A8" s="208" t="s">
        <v>0</v>
      </c>
      <c r="B8" s="223" t="s">
        <v>46</v>
      </c>
      <c r="C8" s="223" t="s">
        <v>47</v>
      </c>
      <c r="D8" s="210" t="s">
        <v>89</v>
      </c>
      <c r="E8" s="242" t="s">
        <v>93</v>
      </c>
      <c r="F8" s="215" t="s">
        <v>4</v>
      </c>
      <c r="G8" s="216"/>
      <c r="H8" s="216"/>
      <c r="I8" s="217"/>
      <c r="J8" s="238" t="s">
        <v>5</v>
      </c>
      <c r="K8" s="239"/>
      <c r="L8" s="239"/>
      <c r="M8" s="239"/>
      <c r="N8" s="240"/>
      <c r="P8" s="44"/>
      <c r="Q8" s="42"/>
    </row>
    <row r="9" spans="1:17" ht="12.75" customHeight="1">
      <c r="A9" s="209"/>
      <c r="B9" s="224"/>
      <c r="C9" s="224"/>
      <c r="D9" s="211"/>
      <c r="E9" s="234"/>
      <c r="F9" s="230" t="s">
        <v>6</v>
      </c>
      <c r="G9" s="225" t="s">
        <v>7</v>
      </c>
      <c r="H9" s="226"/>
      <c r="I9" s="233" t="s">
        <v>8</v>
      </c>
      <c r="J9" s="230" t="s">
        <v>64</v>
      </c>
      <c r="K9" s="225" t="s">
        <v>7</v>
      </c>
      <c r="L9" s="226"/>
      <c r="M9" s="226"/>
      <c r="N9" s="236" t="s">
        <v>65</v>
      </c>
      <c r="P9" s="44"/>
      <c r="Q9" s="42"/>
    </row>
    <row r="10" spans="1:17" ht="25.5" customHeight="1">
      <c r="A10" s="209"/>
      <c r="B10" s="224"/>
      <c r="C10" s="224"/>
      <c r="D10" s="211"/>
      <c r="E10" s="234"/>
      <c r="F10" s="231"/>
      <c r="G10" s="221" t="s">
        <v>9</v>
      </c>
      <c r="H10" s="221" t="s">
        <v>10</v>
      </c>
      <c r="I10" s="234"/>
      <c r="J10" s="231"/>
      <c r="K10" s="225" t="s">
        <v>9</v>
      </c>
      <c r="L10" s="241"/>
      <c r="M10" s="221" t="s">
        <v>10</v>
      </c>
      <c r="N10" s="211"/>
      <c r="P10" s="42"/>
      <c r="Q10" s="42"/>
    </row>
    <row r="11" spans="1:22" ht="51.75" thickBot="1">
      <c r="A11" s="258"/>
      <c r="B11" s="224"/>
      <c r="C11" s="224"/>
      <c r="D11" s="211"/>
      <c r="E11" s="234"/>
      <c r="F11" s="232"/>
      <c r="G11" s="222"/>
      <c r="H11" s="222"/>
      <c r="I11" s="235"/>
      <c r="J11" s="232"/>
      <c r="K11" s="48" t="s">
        <v>63</v>
      </c>
      <c r="L11" s="48" t="s">
        <v>15</v>
      </c>
      <c r="M11" s="222"/>
      <c r="N11" s="237"/>
      <c r="P11" s="49" t="s">
        <v>101</v>
      </c>
      <c r="Q11" s="49" t="s">
        <v>102</v>
      </c>
      <c r="R11" s="49" t="s">
        <v>103</v>
      </c>
      <c r="S11" s="49" t="s">
        <v>104</v>
      </c>
      <c r="T11" s="49" t="s">
        <v>105</v>
      </c>
      <c r="U11" s="10" t="s">
        <v>106</v>
      </c>
      <c r="V11" s="5" t="s">
        <v>107</v>
      </c>
    </row>
    <row r="12" spans="1:22" ht="12.75">
      <c r="A12" s="50"/>
      <c r="B12" s="11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51" t="s">
        <v>21</v>
      </c>
      <c r="H12" s="12" t="s">
        <v>22</v>
      </c>
      <c r="I12" s="12" t="s">
        <v>23</v>
      </c>
      <c r="J12" s="12" t="s">
        <v>24</v>
      </c>
      <c r="K12" s="12" t="s">
        <v>25</v>
      </c>
      <c r="L12" s="12" t="s">
        <v>26</v>
      </c>
      <c r="M12" s="12" t="s">
        <v>27</v>
      </c>
      <c r="N12" s="52" t="s">
        <v>28</v>
      </c>
      <c r="P12" s="17"/>
      <c r="Q12" s="17"/>
      <c r="R12" s="17"/>
      <c r="S12" s="17"/>
      <c r="T12" s="17"/>
      <c r="U12" s="17"/>
      <c r="V12" s="17"/>
    </row>
    <row r="13" spans="1:22" ht="12.75">
      <c r="A13" s="19" t="s">
        <v>126</v>
      </c>
      <c r="B13" s="28" t="s">
        <v>155</v>
      </c>
      <c r="C13" s="29" t="s">
        <v>116</v>
      </c>
      <c r="D13" s="29" t="s">
        <v>117</v>
      </c>
      <c r="E13" s="29" t="s">
        <v>118</v>
      </c>
      <c r="F13" s="179">
        <v>12000000</v>
      </c>
      <c r="G13" s="180">
        <v>-1000000</v>
      </c>
      <c r="H13" s="179"/>
      <c r="I13" s="179">
        <v>11000000</v>
      </c>
      <c r="J13" s="54"/>
      <c r="K13" s="55"/>
      <c r="L13" s="55"/>
      <c r="M13" s="55"/>
      <c r="N13" s="56"/>
      <c r="P13" s="57" t="str">
        <f>ELOLAP!$F$7</f>
        <v>R08</v>
      </c>
      <c r="Q13" s="58">
        <f>ELOLAP!$G$7</f>
        <v>202001</v>
      </c>
      <c r="R13" s="59" t="str">
        <f>ELOLAP!$H$7</f>
        <v>00000000</v>
      </c>
      <c r="S13" s="60" t="str">
        <f>ELOLAP!$I$7</f>
        <v>20200214</v>
      </c>
      <c r="T13" s="17" t="s">
        <v>109</v>
      </c>
      <c r="U13" s="17" t="s">
        <v>164</v>
      </c>
      <c r="V13" s="18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R08,202001,00000000,20200214,E,BEFT4DE,@BEFT4DE0001,ET,R,DE,EUR,12000000,-1000000,,11000000,,,,,</v>
      </c>
    </row>
    <row r="14" spans="1:22" ht="12.75">
      <c r="A14" s="19" t="s">
        <v>127</v>
      </c>
      <c r="B14" s="28"/>
      <c r="C14" s="29"/>
      <c r="D14" s="29"/>
      <c r="E14" s="31"/>
      <c r="F14" s="61"/>
      <c r="G14" s="53"/>
      <c r="H14" s="61"/>
      <c r="I14" s="61"/>
      <c r="J14" s="62"/>
      <c r="K14" s="62"/>
      <c r="L14" s="62"/>
      <c r="M14" s="62"/>
      <c r="N14" s="63"/>
      <c r="P14" s="17"/>
      <c r="Q14" s="17"/>
      <c r="R14" s="60"/>
      <c r="S14" s="17"/>
      <c r="T14" s="17"/>
      <c r="U14" s="17"/>
      <c r="V14" s="18"/>
    </row>
    <row r="15" spans="1:22" ht="12.75">
      <c r="A15" s="19" t="s">
        <v>128</v>
      </c>
      <c r="B15" s="28"/>
      <c r="C15" s="29"/>
      <c r="D15" s="29"/>
      <c r="E15" s="31"/>
      <c r="F15" s="64"/>
      <c r="G15" s="65"/>
      <c r="H15" s="64"/>
      <c r="I15" s="64"/>
      <c r="J15" s="64"/>
      <c r="K15" s="64"/>
      <c r="L15" s="64"/>
      <c r="M15" s="64"/>
      <c r="N15" s="66"/>
      <c r="P15" s="17"/>
      <c r="Q15" s="17"/>
      <c r="R15" s="60"/>
      <c r="S15" s="17"/>
      <c r="T15" s="17"/>
      <c r="U15" s="17"/>
      <c r="V15" s="18"/>
    </row>
    <row r="16" spans="1:22" ht="12.75">
      <c r="A16" s="19" t="s">
        <v>129</v>
      </c>
      <c r="B16" s="28"/>
      <c r="C16" s="29"/>
      <c r="D16" s="29"/>
      <c r="E16" s="31"/>
      <c r="F16" s="64"/>
      <c r="G16" s="65"/>
      <c r="H16" s="64"/>
      <c r="I16" s="64"/>
      <c r="J16" s="64"/>
      <c r="K16" s="64"/>
      <c r="L16" s="64"/>
      <c r="M16" s="64"/>
      <c r="N16" s="66"/>
      <c r="P16" s="17"/>
      <c r="Q16" s="17"/>
      <c r="R16" s="60"/>
      <c r="S16" s="17"/>
      <c r="T16" s="17"/>
      <c r="U16" s="17"/>
      <c r="V16" s="18"/>
    </row>
    <row r="17" spans="1:19" ht="12.75">
      <c r="A17" s="67" t="s">
        <v>35</v>
      </c>
      <c r="B17" s="28"/>
      <c r="C17" s="29"/>
      <c r="D17" s="68"/>
      <c r="E17" s="32"/>
      <c r="F17" s="69"/>
      <c r="G17" s="53"/>
      <c r="H17" s="69"/>
      <c r="I17" s="69"/>
      <c r="J17" s="70"/>
      <c r="K17" s="70"/>
      <c r="L17" s="70"/>
      <c r="M17" s="70"/>
      <c r="N17" s="71"/>
      <c r="Q17" s="17"/>
      <c r="R17" s="60"/>
      <c r="S17" s="17"/>
    </row>
    <row r="18" spans="1:18" ht="13.5" thickBot="1">
      <c r="A18" s="72" t="s">
        <v>36</v>
      </c>
      <c r="B18" s="35"/>
      <c r="C18" s="73"/>
      <c r="D18" s="74"/>
      <c r="E18" s="75"/>
      <c r="F18" s="75"/>
      <c r="G18" s="76"/>
      <c r="H18" s="75"/>
      <c r="I18" s="75"/>
      <c r="J18" s="75"/>
      <c r="K18" s="75"/>
      <c r="L18" s="75"/>
      <c r="M18" s="75"/>
      <c r="N18" s="77"/>
      <c r="Q18" s="17"/>
      <c r="R18" s="60"/>
    </row>
    <row r="19" spans="1:18" ht="12.75">
      <c r="A19" s="78"/>
      <c r="Q19" s="17"/>
      <c r="R19" s="60"/>
    </row>
  </sheetData>
  <sheetProtection/>
  <mergeCells count="20">
    <mergeCell ref="B1:F1"/>
    <mergeCell ref="A2:H2"/>
    <mergeCell ref="K10:L10"/>
    <mergeCell ref="A7:F7"/>
    <mergeCell ref="A8:A11"/>
    <mergeCell ref="B8:B11"/>
    <mergeCell ref="C8:C11"/>
    <mergeCell ref="D8:D11"/>
    <mergeCell ref="E8:E11"/>
    <mergeCell ref="F8:I8"/>
    <mergeCell ref="M10:M11"/>
    <mergeCell ref="J8:N8"/>
    <mergeCell ref="F9:F11"/>
    <mergeCell ref="G9:H9"/>
    <mergeCell ref="I9:I11"/>
    <mergeCell ref="J9:J11"/>
    <mergeCell ref="K9:M9"/>
    <mergeCell ref="N9:N11"/>
    <mergeCell ref="G10:G11"/>
    <mergeCell ref="H10:H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8.421875" style="1" customWidth="1"/>
    <col min="8" max="8" width="11.00390625" style="1" customWidth="1"/>
    <col min="9" max="9" width="13.140625" style="1" customWidth="1"/>
    <col min="10" max="10" width="12.7109375" style="1" customWidth="1"/>
    <col min="11" max="11" width="12.57421875" style="1" customWidth="1"/>
    <col min="12" max="12" width="9.140625" style="1" customWidth="1"/>
    <col min="13" max="13" width="10.8515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85.7109375" style="1" bestFit="1" customWidth="1"/>
    <col min="22" max="16384" width="9.140625" style="1" customWidth="1"/>
  </cols>
  <sheetData>
    <row r="1" spans="2:6" s="2" customFormat="1" ht="12.75" customHeight="1">
      <c r="B1" s="214" t="s">
        <v>91</v>
      </c>
      <c r="C1" s="214"/>
      <c r="D1" s="214"/>
      <c r="E1" s="214"/>
      <c r="F1" s="214"/>
    </row>
    <row r="2" spans="1:8" s="2" customFormat="1" ht="15.75">
      <c r="A2" s="214" t="s">
        <v>92</v>
      </c>
      <c r="B2" s="214"/>
      <c r="C2" s="214"/>
      <c r="D2" s="214"/>
      <c r="E2" s="214"/>
      <c r="F2" s="214"/>
      <c r="G2" s="214"/>
      <c r="H2" s="214"/>
    </row>
    <row r="3" ht="12.75"/>
    <row r="4" ht="12.75"/>
    <row r="5" ht="12.75">
      <c r="A5" s="4" t="s">
        <v>86</v>
      </c>
    </row>
    <row r="6" ht="13.5" thickBot="1">
      <c r="A6" s="5" t="s">
        <v>88</v>
      </c>
    </row>
    <row r="7" spans="1:4" ht="13.5" thickBot="1">
      <c r="A7" s="227" t="s">
        <v>55</v>
      </c>
      <c r="B7" s="228"/>
      <c r="C7" s="228"/>
      <c r="D7" s="229"/>
    </row>
    <row r="8" spans="1:13" ht="13.5" thickBot="1">
      <c r="A8" s="223" t="s">
        <v>0</v>
      </c>
      <c r="B8" s="223" t="s">
        <v>46</v>
      </c>
      <c r="C8" s="223" t="s">
        <v>48</v>
      </c>
      <c r="D8" s="267" t="s">
        <v>90</v>
      </c>
      <c r="E8" s="268"/>
      <c r="F8" s="210" t="s">
        <v>93</v>
      </c>
      <c r="G8" s="223" t="s">
        <v>1</v>
      </c>
      <c r="H8" s="210" t="s">
        <v>2</v>
      </c>
      <c r="I8" s="259" t="s">
        <v>61</v>
      </c>
      <c r="J8" s="210" t="s">
        <v>3</v>
      </c>
      <c r="K8" s="210" t="s">
        <v>94</v>
      </c>
      <c r="L8" s="223" t="s">
        <v>60</v>
      </c>
      <c r="M8" s="223" t="s">
        <v>52</v>
      </c>
    </row>
    <row r="9" spans="1:21" ht="51.75" thickBot="1">
      <c r="A9" s="224"/>
      <c r="B9" s="224"/>
      <c r="C9" s="224"/>
      <c r="D9" s="7" t="s">
        <v>11</v>
      </c>
      <c r="E9" s="8" t="s">
        <v>62</v>
      </c>
      <c r="F9" s="211"/>
      <c r="G9" s="224"/>
      <c r="H9" s="211"/>
      <c r="I9" s="260"/>
      <c r="J9" s="211"/>
      <c r="K9" s="211"/>
      <c r="L9" s="224"/>
      <c r="M9" s="224"/>
      <c r="O9" s="9" t="s">
        <v>101</v>
      </c>
      <c r="P9" s="9" t="s">
        <v>102</v>
      </c>
      <c r="Q9" s="9" t="s">
        <v>103</v>
      </c>
      <c r="R9" s="9" t="s">
        <v>104</v>
      </c>
      <c r="S9" s="9" t="s">
        <v>105</v>
      </c>
      <c r="T9" s="5" t="s">
        <v>106</v>
      </c>
      <c r="U9" s="10" t="s">
        <v>107</v>
      </c>
    </row>
    <row r="10" spans="1:21" ht="12.75">
      <c r="A10" s="183"/>
      <c r="B10" s="181" t="s">
        <v>16</v>
      </c>
      <c r="C10" s="12" t="s">
        <v>17</v>
      </c>
      <c r="D10" s="13" t="s">
        <v>18</v>
      </c>
      <c r="E10" s="13" t="s">
        <v>19</v>
      </c>
      <c r="F10" s="13" t="s">
        <v>20</v>
      </c>
      <c r="G10" s="12" t="s">
        <v>21</v>
      </c>
      <c r="H10" s="13" t="s">
        <v>22</v>
      </c>
      <c r="I10" s="14" t="s">
        <v>23</v>
      </c>
      <c r="J10" s="13" t="s">
        <v>24</v>
      </c>
      <c r="K10" s="13" t="s">
        <v>25</v>
      </c>
      <c r="L10" s="15" t="s">
        <v>26</v>
      </c>
      <c r="M10" s="16" t="s">
        <v>27</v>
      </c>
      <c r="O10" s="17"/>
      <c r="P10" s="18"/>
      <c r="Q10" s="18"/>
      <c r="R10" s="18"/>
      <c r="S10" s="18"/>
      <c r="T10" s="17"/>
      <c r="U10" s="17"/>
    </row>
    <row r="11" spans="1:21" ht="12.75">
      <c r="A11" s="19" t="s">
        <v>126</v>
      </c>
      <c r="B11" s="124" t="s">
        <v>150</v>
      </c>
      <c r="C11" s="21" t="s">
        <v>116</v>
      </c>
      <c r="D11" s="22" t="s">
        <v>117</v>
      </c>
      <c r="E11" s="21">
        <v>1</v>
      </c>
      <c r="F11" s="23" t="s">
        <v>118</v>
      </c>
      <c r="G11" s="24"/>
      <c r="H11" s="24"/>
      <c r="I11" s="24"/>
      <c r="J11" s="24"/>
      <c r="K11" s="24"/>
      <c r="L11" s="21" t="s">
        <v>156</v>
      </c>
      <c r="M11" s="169">
        <v>-10000</v>
      </c>
      <c r="O11" s="26" t="str">
        <f>ELOLAP!$F$7</f>
        <v>R08</v>
      </c>
      <c r="P11" s="26">
        <f>ELOLAP!$G$7</f>
        <v>202001</v>
      </c>
      <c r="Q11" s="27" t="str">
        <f>ELOLAP!$H$7</f>
        <v>00000000</v>
      </c>
      <c r="R11" s="27" t="str">
        <f>ELOLAP!$I$7</f>
        <v>20200214</v>
      </c>
      <c r="S11" s="18" t="s">
        <v>109</v>
      </c>
      <c r="T11" s="18" t="s">
        <v>165</v>
      </c>
      <c r="U11" s="18" t="str">
        <f>O11&amp;","&amp;P11&amp;","&amp;Q11&amp;","&amp;R11&amp;","&amp;S11&amp;","&amp;T11&amp;","&amp;"@"&amp;T11&amp;"00"&amp;A11&amp;","&amp;B11&amp;","&amp;C11&amp;","&amp;D11&amp;","&amp;E11&amp;","&amp;F11&amp;","&amp;G11&amp;","&amp;H11&amp;","&amp;I11&amp;","&amp;J11&amp;","&amp;K11&amp;","&amp;L11&amp;","&amp;M11</f>
        <v>R08,202001,00000000,20200214,E,BEFT5DE,@BEFT5DE0001,REPOT,R,DE,1,EUR,,,,,,ADEL,-10000</v>
      </c>
    </row>
    <row r="12" spans="1:21" ht="12.75">
      <c r="A12" s="19" t="s">
        <v>127</v>
      </c>
      <c r="B12" s="182"/>
      <c r="C12" s="29"/>
      <c r="D12" s="29"/>
      <c r="E12" s="30"/>
      <c r="F12" s="31"/>
      <c r="G12" s="32"/>
      <c r="H12" s="32"/>
      <c r="I12" s="33"/>
      <c r="J12" s="32"/>
      <c r="K12" s="32"/>
      <c r="L12" s="21"/>
      <c r="M12" s="25"/>
      <c r="O12" s="18"/>
      <c r="P12" s="18"/>
      <c r="Q12" s="34"/>
      <c r="R12" s="18"/>
      <c r="S12" s="18"/>
      <c r="T12" s="18"/>
      <c r="U12" s="18"/>
    </row>
    <row r="13" spans="1:21" ht="12.75">
      <c r="A13" s="19" t="s">
        <v>128</v>
      </c>
      <c r="B13" s="140"/>
      <c r="C13" s="23"/>
      <c r="D13" s="23"/>
      <c r="E13" s="23"/>
      <c r="F13" s="23"/>
      <c r="G13" s="23"/>
      <c r="H13" s="23"/>
      <c r="I13" s="23"/>
      <c r="J13" s="23"/>
      <c r="K13" s="23"/>
      <c r="L13" s="21"/>
      <c r="M13" s="25"/>
      <c r="P13" s="18"/>
      <c r="Q13" s="34"/>
      <c r="R13" s="18"/>
      <c r="T13" s="18"/>
      <c r="U13" s="18"/>
    </row>
    <row r="14" spans="1:20" ht="13.5" customHeight="1" thickBot="1">
      <c r="A14" s="137" t="s">
        <v>36</v>
      </c>
      <c r="B14" s="142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38"/>
      <c r="P14" s="18"/>
      <c r="Q14" s="34"/>
      <c r="R14" s="18"/>
      <c r="T14" s="18"/>
    </row>
    <row r="15" spans="16:20" ht="12.75">
      <c r="P15" s="18"/>
      <c r="Q15" s="34"/>
      <c r="R15" s="18"/>
      <c r="T15" s="18"/>
    </row>
    <row r="16" spans="16:20" ht="12.75">
      <c r="P16" s="18"/>
      <c r="Q16" s="34"/>
      <c r="T16" s="18"/>
    </row>
    <row r="17" spans="16:20" ht="12.75">
      <c r="P17" s="18"/>
      <c r="Q17" s="34"/>
      <c r="T17" s="18"/>
    </row>
    <row r="18" ht="12.75">
      <c r="T18" s="18"/>
    </row>
    <row r="19" ht="12.75">
      <c r="T19" s="18"/>
    </row>
    <row r="20" ht="12.75">
      <c r="T20" s="18"/>
    </row>
    <row r="21" ht="12.75">
      <c r="T21" s="18"/>
    </row>
    <row r="22" ht="12.75">
      <c r="T22" s="18"/>
    </row>
  </sheetData>
  <sheetProtection/>
  <mergeCells count="15">
    <mergeCell ref="C8:C9"/>
    <mergeCell ref="D8:E8"/>
    <mergeCell ref="F8:F9"/>
    <mergeCell ref="G8:G9"/>
    <mergeCell ref="H8:H9"/>
    <mergeCell ref="M8:M9"/>
    <mergeCell ref="I8:I9"/>
    <mergeCell ref="J8:J9"/>
    <mergeCell ref="K8:K9"/>
    <mergeCell ref="L8:L9"/>
    <mergeCell ref="B1:F1"/>
    <mergeCell ref="A2:H2"/>
    <mergeCell ref="A7:D7"/>
    <mergeCell ref="A8:A9"/>
    <mergeCell ref="B8:B9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8.140625" style="39" customWidth="1"/>
    <col min="2" max="2" width="14.00390625" style="39" customWidth="1"/>
    <col min="3" max="3" width="28.7109375" style="39" customWidth="1"/>
    <col min="4" max="4" width="22.421875" style="39" customWidth="1"/>
    <col min="5" max="5" width="5.421875" style="1" customWidth="1"/>
    <col min="6" max="6" width="9.140625" style="39" customWidth="1"/>
    <col min="7" max="7" width="11.140625" style="39" customWidth="1"/>
    <col min="8" max="8" width="9.140625" style="39" customWidth="1"/>
    <col min="9" max="9" width="11.421875" style="39" customWidth="1"/>
    <col min="10" max="11" width="9.140625" style="39" customWidth="1"/>
    <col min="12" max="12" width="58.00390625" style="1" bestFit="1" customWidth="1"/>
    <col min="13" max="16384" width="9.140625" style="1" customWidth="1"/>
  </cols>
  <sheetData>
    <row r="1" spans="1:4" ht="21.75" customHeight="1" thickTop="1">
      <c r="A1" s="199" t="s">
        <v>173</v>
      </c>
      <c r="B1" s="200"/>
      <c r="C1" s="200"/>
      <c r="D1" s="201"/>
    </row>
    <row r="2" spans="1:4" ht="16.5" customHeight="1" thickBot="1">
      <c r="A2" s="202" t="s">
        <v>96</v>
      </c>
      <c r="B2" s="203"/>
      <c r="C2" s="203"/>
      <c r="D2" s="204"/>
    </row>
    <row r="3" spans="1:4" ht="16.5" thickBot="1" thickTop="1">
      <c r="A3" s="184"/>
      <c r="B3" s="184"/>
      <c r="C3" s="184"/>
      <c r="D3" s="185"/>
    </row>
    <row r="4" spans="1:4" ht="16.5" customHeight="1" thickBot="1" thickTop="1">
      <c r="A4" s="205" t="s">
        <v>0</v>
      </c>
      <c r="B4" s="205" t="s">
        <v>97</v>
      </c>
      <c r="C4" s="205" t="s">
        <v>98</v>
      </c>
      <c r="D4" s="186" t="s">
        <v>99</v>
      </c>
    </row>
    <row r="5" spans="1:13" ht="39.75" thickBot="1" thickTop="1">
      <c r="A5" s="206"/>
      <c r="B5" s="206"/>
      <c r="C5" s="206"/>
      <c r="D5" s="186" t="s">
        <v>100</v>
      </c>
      <c r="F5" s="49" t="s">
        <v>101</v>
      </c>
      <c r="G5" s="49" t="s">
        <v>102</v>
      </c>
      <c r="H5" s="49" t="s">
        <v>103</v>
      </c>
      <c r="I5" s="49" t="s">
        <v>104</v>
      </c>
      <c r="J5" s="49" t="s">
        <v>105</v>
      </c>
      <c r="K5" s="10" t="s">
        <v>106</v>
      </c>
      <c r="L5" s="10" t="s">
        <v>107</v>
      </c>
      <c r="M5" s="18"/>
    </row>
    <row r="6" spans="1:13" ht="16.5" thickBot="1" thickTop="1">
      <c r="A6" s="207"/>
      <c r="B6" s="207"/>
      <c r="C6" s="207"/>
      <c r="D6" s="186" t="s">
        <v>16</v>
      </c>
      <c r="F6" s="17"/>
      <c r="G6" s="17"/>
      <c r="H6" s="17"/>
      <c r="I6" s="17"/>
      <c r="J6" s="17"/>
      <c r="K6" s="17"/>
      <c r="L6" s="17"/>
      <c r="M6" s="18"/>
    </row>
    <row r="7" spans="1:13" ht="18.75" customHeight="1" thickTop="1">
      <c r="A7" s="187" t="s">
        <v>100</v>
      </c>
      <c r="B7" s="188" t="s">
        <v>108</v>
      </c>
      <c r="C7" s="189" t="s">
        <v>174</v>
      </c>
      <c r="D7" s="190" t="s">
        <v>177</v>
      </c>
      <c r="F7" s="17" t="s">
        <v>114</v>
      </c>
      <c r="G7" s="163">
        <v>202001</v>
      </c>
      <c r="H7" s="164" t="s">
        <v>167</v>
      </c>
      <c r="I7" s="196" t="s">
        <v>179</v>
      </c>
      <c r="J7" s="17" t="s">
        <v>109</v>
      </c>
      <c r="K7" s="17" t="s">
        <v>95</v>
      </c>
      <c r="L7" s="18" t="str">
        <f>F7&amp;","&amp;G7&amp;","&amp;H7&amp;","&amp;I7&amp;","&amp;J7&amp;","&amp;K7&amp;","&amp;"@"&amp;K7&amp;"0"&amp;A7&amp;","&amp;D7</f>
        <v>R08,202001,00000000,20200214,E,ELOLAP,@ELOLAP01,Kontrolling</v>
      </c>
      <c r="M7" s="18"/>
    </row>
    <row r="8" spans="1:13" ht="18.75" customHeight="1">
      <c r="A8" s="187" t="s">
        <v>110</v>
      </c>
      <c r="B8" s="191" t="s">
        <v>111</v>
      </c>
      <c r="C8" s="189" t="s">
        <v>175</v>
      </c>
      <c r="D8" s="192">
        <v>3612345678</v>
      </c>
      <c r="F8" s="17" t="s">
        <v>114</v>
      </c>
      <c r="G8" s="17">
        <f aca="true" t="shared" si="0" ref="G8:I9">G7</f>
        <v>202001</v>
      </c>
      <c r="H8" s="60" t="str">
        <f t="shared" si="0"/>
        <v>00000000</v>
      </c>
      <c r="I8" s="60" t="str">
        <f t="shared" si="0"/>
        <v>20200214</v>
      </c>
      <c r="J8" s="17" t="s">
        <v>109</v>
      </c>
      <c r="K8" s="17" t="s">
        <v>95</v>
      </c>
      <c r="L8" s="18" t="str">
        <f>F8&amp;","&amp;G8&amp;","&amp;H8&amp;","&amp;I8&amp;","&amp;J8&amp;","&amp;K8&amp;","&amp;"@"&amp;K8&amp;"0"&amp;A8&amp;","&amp;D8</f>
        <v>R08,202001,00000000,20200214,E,ELOLAP,@ELOLAP02,3612345678</v>
      </c>
      <c r="M8" s="18"/>
    </row>
    <row r="9" spans="1:13" ht="24" customHeight="1" thickBot="1">
      <c r="A9" s="193" t="s">
        <v>112</v>
      </c>
      <c r="B9" s="194" t="s">
        <v>113</v>
      </c>
      <c r="C9" s="195" t="s">
        <v>176</v>
      </c>
      <c r="D9" s="198" t="s">
        <v>178</v>
      </c>
      <c r="F9" s="17" t="s">
        <v>114</v>
      </c>
      <c r="G9" s="17">
        <f t="shared" si="0"/>
        <v>202001</v>
      </c>
      <c r="H9" s="60" t="str">
        <f t="shared" si="0"/>
        <v>00000000</v>
      </c>
      <c r="I9" s="60" t="str">
        <f t="shared" si="0"/>
        <v>20200214</v>
      </c>
      <c r="J9" s="17" t="s">
        <v>109</v>
      </c>
      <c r="K9" s="17" t="s">
        <v>95</v>
      </c>
      <c r="L9" s="18" t="str">
        <f>F9&amp;","&amp;G9&amp;","&amp;H9&amp;","&amp;I9&amp;","&amp;J9&amp;","&amp;K9&amp;","&amp;"@"&amp;K9&amp;"0"&amp;A9&amp;","&amp;D9</f>
        <v>R08,202001,00000000,20200214,E,ELOLAP,@ELOLAP03,controlling@penzugy.hu</v>
      </c>
      <c r="M9" s="18"/>
    </row>
    <row r="12" spans="2:5" ht="12.75">
      <c r="B12" s="166" t="s">
        <v>168</v>
      </c>
      <c r="C12" s="167" t="str">
        <f>+F7&amp;MID(G7,4,5)&amp;H7</f>
        <v>R0800100000000</v>
      </c>
      <c r="D12" s="165" t="s">
        <v>169</v>
      </c>
      <c r="E12" s="18"/>
    </row>
    <row r="13" spans="1:5" ht="12.75">
      <c r="A13" s="17"/>
      <c r="B13" s="17"/>
      <c r="C13" s="17"/>
      <c r="D13" s="165" t="s">
        <v>171</v>
      </c>
      <c r="E13" s="18"/>
    </row>
    <row r="14" spans="1:5" ht="12.75">
      <c r="A14" s="17"/>
      <c r="B14" s="17"/>
      <c r="C14" s="17"/>
      <c r="D14" s="165" t="s">
        <v>172</v>
      </c>
      <c r="E14" s="18"/>
    </row>
    <row r="15" spans="1:5" ht="12.75">
      <c r="A15" s="17"/>
      <c r="B15" s="17"/>
      <c r="C15" s="17"/>
      <c r="D15" s="165" t="s">
        <v>170</v>
      </c>
      <c r="E15" s="18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6:X27"/>
  <sheetViews>
    <sheetView showGridLines="0" zoomScalePageLayoutView="0" workbookViewId="0" topLeftCell="A10">
      <selection activeCell="O22" sqref="O22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0.00390625" style="39" customWidth="1"/>
    <col min="4" max="4" width="11.421875" style="39" customWidth="1"/>
    <col min="5" max="5" width="10.140625" style="39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1" customWidth="1"/>
    <col min="10" max="10" width="10.8515625" style="1" customWidth="1"/>
    <col min="11" max="11" width="10.7109375" style="1" customWidth="1"/>
    <col min="12" max="12" width="13.0039062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2.00390625" style="1" customWidth="1"/>
    <col min="17" max="17" width="8.00390625" style="1" customWidth="1"/>
    <col min="18" max="23" width="9.140625" style="1" customWidth="1"/>
    <col min="24" max="24" width="126.00390625" style="1" bestFit="1" customWidth="1"/>
    <col min="25" max="16384" width="9.140625" style="1" customWidth="1"/>
  </cols>
  <sheetData>
    <row r="1" ht="12.75"/>
    <row r="2" ht="12.75"/>
    <row r="3" ht="12.75"/>
    <row r="4" ht="12.75"/>
    <row r="5" ht="12.75"/>
    <row r="6" spans="2:6" s="2" customFormat="1" ht="12.75" customHeight="1">
      <c r="B6" s="214" t="s">
        <v>91</v>
      </c>
      <c r="C6" s="214"/>
      <c r="D6" s="214"/>
      <c r="E6" s="214"/>
      <c r="F6" s="214"/>
    </row>
    <row r="7" spans="1:8" s="2" customFormat="1" ht="15.75">
      <c r="A7" s="214" t="s">
        <v>92</v>
      </c>
      <c r="B7" s="214"/>
      <c r="C7" s="214"/>
      <c r="D7" s="214"/>
      <c r="E7" s="214"/>
      <c r="F7" s="214"/>
      <c r="G7" s="214"/>
      <c r="H7" s="214"/>
    </row>
    <row r="8" spans="1:8" s="2" customFormat="1" ht="15.75">
      <c r="A8" s="3"/>
      <c r="B8" s="3"/>
      <c r="C8" s="3"/>
      <c r="D8" s="3"/>
      <c r="E8" s="3"/>
      <c r="F8" s="3"/>
      <c r="G8" s="3"/>
      <c r="H8" s="3"/>
    </row>
    <row r="9" ht="12.75"/>
    <row r="10" ht="12.75">
      <c r="A10" s="4" t="s">
        <v>77</v>
      </c>
    </row>
    <row r="11" spans="1:18" ht="13.5" customHeight="1" thickBot="1">
      <c r="A11" s="100" t="s">
        <v>88</v>
      </c>
      <c r="R11" s="41"/>
    </row>
    <row r="12" spans="1:19" ht="13.5" thickBot="1">
      <c r="A12" s="227" t="s">
        <v>41</v>
      </c>
      <c r="B12" s="228"/>
      <c r="C12" s="228"/>
      <c r="D12" s="229"/>
      <c r="E12" s="101"/>
      <c r="F12" s="45"/>
      <c r="G12" s="45"/>
      <c r="H12" s="45"/>
      <c r="I12" s="45"/>
      <c r="J12" s="45"/>
      <c r="K12" s="45"/>
      <c r="L12" s="41"/>
      <c r="M12" s="41"/>
      <c r="N12" s="41"/>
      <c r="R12" s="152"/>
      <c r="S12" s="41"/>
    </row>
    <row r="13" spans="1:19" ht="12.75" customHeight="1">
      <c r="A13" s="208" t="s">
        <v>0</v>
      </c>
      <c r="B13" s="223" t="s">
        <v>46</v>
      </c>
      <c r="C13" s="223" t="s">
        <v>49</v>
      </c>
      <c r="D13" s="210" t="s">
        <v>89</v>
      </c>
      <c r="E13" s="218" t="s">
        <v>93</v>
      </c>
      <c r="F13" s="215" t="s">
        <v>42</v>
      </c>
      <c r="G13" s="216"/>
      <c r="H13" s="216"/>
      <c r="I13" s="216"/>
      <c r="J13" s="216"/>
      <c r="K13" s="217"/>
      <c r="L13" s="238" t="s">
        <v>5</v>
      </c>
      <c r="M13" s="239"/>
      <c r="N13" s="239"/>
      <c r="O13" s="239"/>
      <c r="P13" s="240"/>
      <c r="R13" s="41"/>
      <c r="S13" s="41"/>
    </row>
    <row r="14" spans="1:19" ht="12.75" customHeight="1">
      <c r="A14" s="209"/>
      <c r="B14" s="224"/>
      <c r="C14" s="224"/>
      <c r="D14" s="211"/>
      <c r="E14" s="219"/>
      <c r="F14" s="230" t="s">
        <v>56</v>
      </c>
      <c r="G14" s="225" t="s">
        <v>7</v>
      </c>
      <c r="H14" s="226"/>
      <c r="I14" s="241"/>
      <c r="J14" s="233" t="s">
        <v>57</v>
      </c>
      <c r="K14" s="233" t="s">
        <v>58</v>
      </c>
      <c r="L14" s="230" t="s">
        <v>68</v>
      </c>
      <c r="M14" s="225" t="s">
        <v>7</v>
      </c>
      <c r="N14" s="226"/>
      <c r="O14" s="226"/>
      <c r="P14" s="236" t="s">
        <v>66</v>
      </c>
      <c r="R14" s="41"/>
      <c r="S14" s="41"/>
    </row>
    <row r="15" spans="1:19" ht="12.75">
      <c r="A15" s="209"/>
      <c r="B15" s="224"/>
      <c r="C15" s="224"/>
      <c r="D15" s="211"/>
      <c r="E15" s="219"/>
      <c r="F15" s="231"/>
      <c r="G15" s="220" t="s">
        <v>9</v>
      </c>
      <c r="H15" s="220"/>
      <c r="I15" s="212" t="s">
        <v>10</v>
      </c>
      <c r="J15" s="234"/>
      <c r="K15" s="234"/>
      <c r="L15" s="231"/>
      <c r="M15" s="225" t="s">
        <v>9</v>
      </c>
      <c r="N15" s="226"/>
      <c r="O15" s="221" t="s">
        <v>10</v>
      </c>
      <c r="P15" s="211"/>
      <c r="R15" s="41"/>
      <c r="S15" s="41"/>
    </row>
    <row r="16" spans="1:24" ht="77.25" thickBot="1">
      <c r="A16" s="209"/>
      <c r="B16" s="224"/>
      <c r="C16" s="224"/>
      <c r="D16" s="211"/>
      <c r="E16" s="219"/>
      <c r="F16" s="232"/>
      <c r="G16" s="48" t="s">
        <v>43</v>
      </c>
      <c r="H16" s="48" t="s">
        <v>44</v>
      </c>
      <c r="I16" s="213"/>
      <c r="J16" s="235"/>
      <c r="K16" s="235"/>
      <c r="L16" s="232"/>
      <c r="M16" s="48" t="s">
        <v>67</v>
      </c>
      <c r="N16" s="48" t="s">
        <v>14</v>
      </c>
      <c r="O16" s="222"/>
      <c r="P16" s="237"/>
      <c r="R16" s="9" t="s">
        <v>101</v>
      </c>
      <c r="S16" s="9" t="s">
        <v>102</v>
      </c>
      <c r="T16" s="9" t="s">
        <v>103</v>
      </c>
      <c r="U16" s="9" t="s">
        <v>104</v>
      </c>
      <c r="V16" s="9" t="s">
        <v>105</v>
      </c>
      <c r="W16" s="5" t="s">
        <v>106</v>
      </c>
      <c r="X16" s="153" t="s">
        <v>107</v>
      </c>
    </row>
    <row r="17" spans="1:24" ht="12.75">
      <c r="A17" s="154"/>
      <c r="B17" s="11" t="s">
        <v>16</v>
      </c>
      <c r="C17" s="13" t="s">
        <v>17</v>
      </c>
      <c r="D17" s="13" t="s">
        <v>18</v>
      </c>
      <c r="E17" s="13" t="s">
        <v>19</v>
      </c>
      <c r="F17" s="155" t="s">
        <v>45</v>
      </c>
      <c r="G17" s="12" t="s">
        <v>21</v>
      </c>
      <c r="H17" s="12" t="s">
        <v>22</v>
      </c>
      <c r="I17" s="13" t="s">
        <v>23</v>
      </c>
      <c r="J17" s="12" t="s">
        <v>24</v>
      </c>
      <c r="K17" s="12" t="s">
        <v>25</v>
      </c>
      <c r="L17" s="12" t="s">
        <v>26</v>
      </c>
      <c r="M17" s="12" t="s">
        <v>27</v>
      </c>
      <c r="N17" s="12" t="s">
        <v>28</v>
      </c>
      <c r="O17" s="12" t="s">
        <v>29</v>
      </c>
      <c r="P17" s="52" t="s">
        <v>30</v>
      </c>
      <c r="R17" s="17"/>
      <c r="S17" s="18"/>
      <c r="T17" s="18"/>
      <c r="U17" s="18"/>
      <c r="V17" s="18"/>
      <c r="W17" s="17"/>
      <c r="X17" s="17"/>
    </row>
    <row r="18" spans="1:24" ht="12.75">
      <c r="A18" s="19" t="s">
        <v>126</v>
      </c>
      <c r="B18" s="20" t="s">
        <v>115</v>
      </c>
      <c r="C18" s="21" t="s">
        <v>116</v>
      </c>
      <c r="D18" s="92" t="s">
        <v>117</v>
      </c>
      <c r="E18" s="92" t="s">
        <v>118</v>
      </c>
      <c r="F18" s="64">
        <v>2000000</v>
      </c>
      <c r="G18" s="64">
        <v>100000</v>
      </c>
      <c r="H18" s="64"/>
      <c r="I18" s="64"/>
      <c r="J18" s="64">
        <v>2100000</v>
      </c>
      <c r="K18" s="64">
        <v>2100000</v>
      </c>
      <c r="L18" s="64">
        <v>3700</v>
      </c>
      <c r="M18" s="64">
        <v>200</v>
      </c>
      <c r="N18" s="64"/>
      <c r="O18" s="64"/>
      <c r="P18" s="66">
        <v>3900</v>
      </c>
      <c r="R18" s="156" t="str">
        <f>ELOLAP!$F$7</f>
        <v>R08</v>
      </c>
      <c r="S18" s="26">
        <f>ELOLAP!$G$7</f>
        <v>202001</v>
      </c>
      <c r="T18" s="27" t="str">
        <f>ELOLAP!$H$7</f>
        <v>00000000</v>
      </c>
      <c r="U18" s="34" t="str">
        <f>ELOLAP!$I$7</f>
        <v>20200214</v>
      </c>
      <c r="V18" s="18" t="s">
        <v>109</v>
      </c>
      <c r="W18" s="18" t="s">
        <v>157</v>
      </c>
      <c r="X18" s="18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R08,202001,00000000,20200214,E,BEFK1DE,@BEFK1DE0001,EHITK,R,DE,EUR,2000000,100000,,,2100000,2100000,3700,200,,,3900</v>
      </c>
    </row>
    <row r="19" spans="1:24" ht="12.75">
      <c r="A19" s="19" t="s">
        <v>127</v>
      </c>
      <c r="B19" s="20" t="s">
        <v>115</v>
      </c>
      <c r="C19" s="21" t="s">
        <v>116</v>
      </c>
      <c r="D19" s="92" t="s">
        <v>117</v>
      </c>
      <c r="E19" s="92" t="s">
        <v>124</v>
      </c>
      <c r="F19" s="64">
        <v>0</v>
      </c>
      <c r="G19" s="64">
        <v>300000</v>
      </c>
      <c r="H19" s="64">
        <v>200000</v>
      </c>
      <c r="I19" s="64"/>
      <c r="J19" s="64">
        <v>100000</v>
      </c>
      <c r="K19" s="64">
        <v>100000</v>
      </c>
      <c r="L19" s="64">
        <v>2380</v>
      </c>
      <c r="M19" s="64">
        <v>400</v>
      </c>
      <c r="N19" s="64"/>
      <c r="O19" s="64">
        <v>20</v>
      </c>
      <c r="P19" s="66">
        <v>2800</v>
      </c>
      <c r="R19" s="156" t="str">
        <f>ELOLAP!$F$7</f>
        <v>R08</v>
      </c>
      <c r="S19" s="26">
        <f>ELOLAP!$G$7</f>
        <v>202001</v>
      </c>
      <c r="T19" s="27" t="str">
        <f>ELOLAP!$H$7</f>
        <v>00000000</v>
      </c>
      <c r="U19" s="34" t="str">
        <f>ELOLAP!$I$7</f>
        <v>20200214</v>
      </c>
      <c r="V19" s="18" t="s">
        <v>109</v>
      </c>
      <c r="W19" s="18" t="s">
        <v>157</v>
      </c>
      <c r="X19" s="18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R08,202001,00000000,20200214,E,BEFK1DE,@BEFK1DE0002,EHITK,R,DE,HUF,0,300000,200000,,100000,100000,2380,400,,20,2800</v>
      </c>
    </row>
    <row r="20" spans="1:24" ht="12.75">
      <c r="A20" s="19" t="s">
        <v>128</v>
      </c>
      <c r="B20" s="20" t="s">
        <v>115</v>
      </c>
      <c r="C20" s="21" t="s">
        <v>119</v>
      </c>
      <c r="D20" s="92" t="s">
        <v>120</v>
      </c>
      <c r="E20" s="92" t="s">
        <v>121</v>
      </c>
      <c r="F20" s="64">
        <v>230000</v>
      </c>
      <c r="G20" s="64"/>
      <c r="H20" s="64">
        <v>120000</v>
      </c>
      <c r="I20" s="64">
        <v>-10000</v>
      </c>
      <c r="J20" s="64">
        <v>100000</v>
      </c>
      <c r="K20" s="64">
        <v>100000</v>
      </c>
      <c r="L20" s="64">
        <v>550</v>
      </c>
      <c r="M20" s="64">
        <v>100</v>
      </c>
      <c r="N20" s="64"/>
      <c r="O20" s="64"/>
      <c r="P20" s="66">
        <v>650</v>
      </c>
      <c r="R20" s="156" t="str">
        <f>ELOLAP!$F$7</f>
        <v>R08</v>
      </c>
      <c r="S20" s="26">
        <f>ELOLAP!$G$7</f>
        <v>202001</v>
      </c>
      <c r="T20" s="27" t="str">
        <f>ELOLAP!$H$7</f>
        <v>00000000</v>
      </c>
      <c r="U20" s="34" t="str">
        <f>ELOLAP!$I$7</f>
        <v>20200214</v>
      </c>
      <c r="V20" s="18" t="s">
        <v>109</v>
      </c>
      <c r="W20" s="18" t="s">
        <v>157</v>
      </c>
      <c r="X20" s="18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R08,202001,00000000,20200214,E,BEFK1DE,@BEFK1DE0003,EHITK,H,PL,USD,230000,,120000,-10000,100000,100000,550,100,,,650</v>
      </c>
    </row>
    <row r="21" spans="1:24" ht="12.75">
      <c r="A21" s="19" t="s">
        <v>129</v>
      </c>
      <c r="B21" s="20" t="s">
        <v>122</v>
      </c>
      <c r="C21" s="21" t="s">
        <v>116</v>
      </c>
      <c r="D21" s="92" t="s">
        <v>117</v>
      </c>
      <c r="E21" s="92" t="s">
        <v>124</v>
      </c>
      <c r="F21" s="64">
        <v>780000</v>
      </c>
      <c r="G21" s="64">
        <v>220000</v>
      </c>
      <c r="H21" s="64"/>
      <c r="I21" s="64"/>
      <c r="J21" s="64">
        <v>1000000</v>
      </c>
      <c r="K21" s="64">
        <v>1000000</v>
      </c>
      <c r="L21" s="64">
        <v>230000</v>
      </c>
      <c r="M21" s="64">
        <v>30000</v>
      </c>
      <c r="N21" s="64">
        <v>60000</v>
      </c>
      <c r="O21" s="64"/>
      <c r="P21" s="66">
        <v>200000</v>
      </c>
      <c r="R21" s="156" t="str">
        <f>ELOLAP!$F$7</f>
        <v>R08</v>
      </c>
      <c r="S21" s="26">
        <f>ELOLAP!$G$7</f>
        <v>202001</v>
      </c>
      <c r="T21" s="27" t="str">
        <f>ELOLAP!$H$7</f>
        <v>00000000</v>
      </c>
      <c r="U21" s="34" t="str">
        <f>ELOLAP!$I$7</f>
        <v>20200214</v>
      </c>
      <c r="V21" s="18" t="s">
        <v>109</v>
      </c>
      <c r="W21" s="18" t="s">
        <v>157</v>
      </c>
      <c r="X21" s="18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R08,202001,00000000,20200214,E,BEFK1DE,@BEFK1DE0004,REPOK,R,DE,HUF,780000,220000,,,1000000,1000000,230000,30000,60000,,200000</v>
      </c>
    </row>
    <row r="22" spans="1:24" ht="12.75">
      <c r="A22" s="19" t="s">
        <v>130</v>
      </c>
      <c r="B22" s="20" t="s">
        <v>122</v>
      </c>
      <c r="C22" s="21" t="s">
        <v>119</v>
      </c>
      <c r="D22" s="92" t="s">
        <v>120</v>
      </c>
      <c r="E22" s="92" t="s">
        <v>124</v>
      </c>
      <c r="F22" s="64">
        <v>4500000</v>
      </c>
      <c r="G22" s="64"/>
      <c r="H22" s="64">
        <v>1500000</v>
      </c>
      <c r="I22" s="64"/>
      <c r="J22" s="64">
        <v>3000000</v>
      </c>
      <c r="K22" s="64">
        <v>3000000</v>
      </c>
      <c r="L22" s="64">
        <v>40000</v>
      </c>
      <c r="M22" s="64">
        <v>10</v>
      </c>
      <c r="N22" s="64">
        <v>10</v>
      </c>
      <c r="O22" s="64"/>
      <c r="P22" s="66">
        <v>40000</v>
      </c>
      <c r="R22" s="156" t="str">
        <f>ELOLAP!$F$7</f>
        <v>R08</v>
      </c>
      <c r="S22" s="26">
        <f>ELOLAP!$G$7</f>
        <v>202001</v>
      </c>
      <c r="T22" s="27" t="str">
        <f>ELOLAP!$H$7</f>
        <v>00000000</v>
      </c>
      <c r="U22" s="34" t="str">
        <f>ELOLAP!$I$7</f>
        <v>20200214</v>
      </c>
      <c r="V22" s="18" t="s">
        <v>109</v>
      </c>
      <c r="W22" s="18" t="s">
        <v>157</v>
      </c>
      <c r="X22" s="18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R08,202001,00000000,20200214,E,BEFK1DE,@BEFK1DE0005,REPOK,H,PL,HUF,4500000,,1500000,,3000000,3000000,40000,10,10,,40000</v>
      </c>
    </row>
    <row r="23" spans="1:21" ht="12.75">
      <c r="A23" s="19" t="s">
        <v>131</v>
      </c>
      <c r="B23" s="20" t="s">
        <v>125</v>
      </c>
      <c r="C23" s="31" t="s">
        <v>119</v>
      </c>
      <c r="D23" s="92" t="s">
        <v>123</v>
      </c>
      <c r="E23" s="92" t="s">
        <v>118</v>
      </c>
      <c r="F23" s="64">
        <v>12000</v>
      </c>
      <c r="G23" s="64"/>
      <c r="H23" s="64">
        <v>10000</v>
      </c>
      <c r="I23" s="64"/>
      <c r="J23" s="64">
        <v>2000</v>
      </c>
      <c r="K23" s="64">
        <v>2000</v>
      </c>
      <c r="L23" s="64"/>
      <c r="M23" s="64"/>
      <c r="N23" s="64"/>
      <c r="O23" s="64"/>
      <c r="P23" s="66"/>
      <c r="R23" s="41"/>
      <c r="S23" s="18"/>
      <c r="T23" s="34"/>
      <c r="U23" s="18"/>
    </row>
    <row r="24" spans="1:21" ht="12.75">
      <c r="A24" s="157" t="s">
        <v>35</v>
      </c>
      <c r="B24" s="114"/>
      <c r="C24" s="92"/>
      <c r="D24" s="92"/>
      <c r="E24" s="92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6"/>
      <c r="R24" s="41"/>
      <c r="S24" s="18"/>
      <c r="T24" s="34"/>
      <c r="U24" s="18"/>
    </row>
    <row r="25" spans="1:16" ht="13.5" thickBot="1">
      <c r="A25" s="158" t="s">
        <v>36</v>
      </c>
      <c r="B25" s="159"/>
      <c r="C25" s="160"/>
      <c r="D25" s="160"/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2"/>
    </row>
    <row r="26" spans="1:5" ht="12.75">
      <c r="A26" s="78"/>
      <c r="B26" s="78"/>
      <c r="C26" s="42"/>
      <c r="D26" s="42"/>
      <c r="E26" s="42"/>
    </row>
    <row r="27" spans="1:5" ht="12.75">
      <c r="A27" s="78"/>
      <c r="B27" s="78"/>
      <c r="C27" s="42"/>
      <c r="D27" s="42"/>
      <c r="E27" s="42"/>
    </row>
  </sheetData>
  <sheetProtection/>
  <mergeCells count="21">
    <mergeCell ref="P14:P16"/>
    <mergeCell ref="L13:P13"/>
    <mergeCell ref="G14:I14"/>
    <mergeCell ref="O15:O16"/>
    <mergeCell ref="B13:B16"/>
    <mergeCell ref="M14:O14"/>
    <mergeCell ref="A12:D12"/>
    <mergeCell ref="L14:L16"/>
    <mergeCell ref="K14:K16"/>
    <mergeCell ref="M15:N15"/>
    <mergeCell ref="C13:C16"/>
    <mergeCell ref="J14:J16"/>
    <mergeCell ref="F14:F16"/>
    <mergeCell ref="A13:A16"/>
    <mergeCell ref="D13:D16"/>
    <mergeCell ref="I15:I16"/>
    <mergeCell ref="B6:F6"/>
    <mergeCell ref="A7:H7"/>
    <mergeCell ref="F13:K13"/>
    <mergeCell ref="E13:E16"/>
    <mergeCell ref="G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7"/>
  <sheetViews>
    <sheetView zoomScalePageLayoutView="0" workbookViewId="0" topLeftCell="A10">
      <selection activeCell="N20" sqref="N20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39" customWidth="1"/>
    <col min="4" max="4" width="13.140625" style="39" customWidth="1"/>
    <col min="5" max="5" width="10.140625" style="39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574218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3.00390625" style="1" customWidth="1"/>
    <col min="17" max="17" width="9.140625" style="1" customWidth="1"/>
    <col min="18" max="23" width="9.140625" style="39" customWidth="1"/>
    <col min="24" max="24" width="119.8515625" style="1" bestFit="1" customWidth="1"/>
    <col min="25" max="16384" width="9.140625" style="1" customWidth="1"/>
  </cols>
  <sheetData>
    <row r="1" ht="12.75"/>
    <row r="2" ht="12.75"/>
    <row r="3" ht="12.75"/>
    <row r="4" ht="12.75"/>
    <row r="5" ht="12.75"/>
    <row r="6" spans="2:23" s="2" customFormat="1" ht="12.75" customHeight="1">
      <c r="B6" s="214" t="s">
        <v>91</v>
      </c>
      <c r="C6" s="214"/>
      <c r="D6" s="214"/>
      <c r="E6" s="214"/>
      <c r="F6" s="214"/>
      <c r="R6" s="3"/>
      <c r="S6" s="3"/>
      <c r="T6" s="3"/>
      <c r="U6" s="3"/>
      <c r="V6" s="3"/>
      <c r="W6" s="3"/>
    </row>
    <row r="7" spans="1:23" s="2" customFormat="1" ht="15.75">
      <c r="A7" s="214" t="s">
        <v>92</v>
      </c>
      <c r="B7" s="214"/>
      <c r="C7" s="214"/>
      <c r="D7" s="214"/>
      <c r="E7" s="214"/>
      <c r="F7" s="214"/>
      <c r="G7" s="214"/>
      <c r="R7" s="3"/>
      <c r="S7" s="3"/>
      <c r="T7" s="3"/>
      <c r="U7" s="3"/>
      <c r="V7" s="3"/>
      <c r="W7" s="3"/>
    </row>
    <row r="8" spans="1:23" s="2" customFormat="1" ht="15.75">
      <c r="A8" s="3"/>
      <c r="B8" s="3"/>
      <c r="C8" s="3"/>
      <c r="D8" s="3"/>
      <c r="E8" s="3"/>
      <c r="F8" s="3"/>
      <c r="G8" s="3"/>
      <c r="R8" s="3"/>
      <c r="S8" s="3"/>
      <c r="T8" s="3"/>
      <c r="U8" s="3"/>
      <c r="V8" s="3"/>
      <c r="W8" s="3"/>
    </row>
    <row r="9" spans="1:5" ht="12.75">
      <c r="A9" s="40"/>
      <c r="B9" s="78"/>
      <c r="C9" s="42"/>
      <c r="D9" s="42"/>
      <c r="E9" s="42"/>
    </row>
    <row r="10" ht="12.75">
      <c r="A10" s="4" t="s">
        <v>78</v>
      </c>
    </row>
    <row r="11" ht="13.5" thickBot="1">
      <c r="A11" s="5" t="s">
        <v>88</v>
      </c>
    </row>
    <row r="12" spans="1:16" ht="13.5" thickBot="1">
      <c r="A12" s="227" t="s">
        <v>72</v>
      </c>
      <c r="B12" s="228"/>
      <c r="C12" s="228"/>
      <c r="D12" s="228"/>
      <c r="E12" s="229"/>
      <c r="F12" s="85"/>
      <c r="G12" s="85"/>
      <c r="H12" s="85"/>
      <c r="I12" s="85"/>
      <c r="J12" s="85"/>
      <c r="K12" s="85"/>
      <c r="L12" s="45"/>
      <c r="M12" s="45"/>
      <c r="O12" s="45"/>
      <c r="P12" s="45"/>
    </row>
    <row r="13" spans="1:16" ht="12.75">
      <c r="A13" s="208" t="s">
        <v>0</v>
      </c>
      <c r="B13" s="223" t="s">
        <v>46</v>
      </c>
      <c r="C13" s="223" t="s">
        <v>34</v>
      </c>
      <c r="D13" s="210" t="s">
        <v>89</v>
      </c>
      <c r="E13" s="242" t="s">
        <v>93</v>
      </c>
      <c r="F13" s="215" t="s">
        <v>42</v>
      </c>
      <c r="G13" s="216"/>
      <c r="H13" s="216"/>
      <c r="I13" s="216"/>
      <c r="J13" s="217"/>
      <c r="K13" s="238" t="s">
        <v>5</v>
      </c>
      <c r="L13" s="239"/>
      <c r="M13" s="239"/>
      <c r="N13" s="239"/>
      <c r="O13" s="239"/>
      <c r="P13" s="240"/>
    </row>
    <row r="14" spans="1:16" ht="12.75" customHeight="1">
      <c r="A14" s="209"/>
      <c r="B14" s="224"/>
      <c r="C14" s="224"/>
      <c r="D14" s="211"/>
      <c r="E14" s="234"/>
      <c r="F14" s="230" t="s">
        <v>56</v>
      </c>
      <c r="G14" s="225" t="s">
        <v>7</v>
      </c>
      <c r="H14" s="241"/>
      <c r="I14" s="233" t="s">
        <v>57</v>
      </c>
      <c r="J14" s="233" t="s">
        <v>58</v>
      </c>
      <c r="K14" s="230" t="s">
        <v>68</v>
      </c>
      <c r="L14" s="225" t="s">
        <v>7</v>
      </c>
      <c r="M14" s="226"/>
      <c r="N14" s="226"/>
      <c r="O14" s="241"/>
      <c r="P14" s="236" t="s">
        <v>66</v>
      </c>
    </row>
    <row r="15" spans="1:16" ht="12.75" customHeight="1">
      <c r="A15" s="209"/>
      <c r="B15" s="224"/>
      <c r="C15" s="224"/>
      <c r="D15" s="211"/>
      <c r="E15" s="234"/>
      <c r="F15" s="231"/>
      <c r="G15" s="243" t="s">
        <v>9</v>
      </c>
      <c r="H15" s="212" t="s">
        <v>10</v>
      </c>
      <c r="I15" s="234"/>
      <c r="J15" s="234"/>
      <c r="K15" s="231"/>
      <c r="L15" s="225" t="s">
        <v>9</v>
      </c>
      <c r="M15" s="226"/>
      <c r="N15" s="241"/>
      <c r="O15" s="221" t="s">
        <v>10</v>
      </c>
      <c r="P15" s="211"/>
    </row>
    <row r="16" spans="1:24" ht="90" thickBot="1">
      <c r="A16" s="209"/>
      <c r="B16" s="224"/>
      <c r="C16" s="224"/>
      <c r="D16" s="211"/>
      <c r="E16" s="234"/>
      <c r="F16" s="231"/>
      <c r="G16" s="244"/>
      <c r="H16" s="213"/>
      <c r="I16" s="234"/>
      <c r="J16" s="234"/>
      <c r="K16" s="232"/>
      <c r="L16" s="48" t="s">
        <v>67</v>
      </c>
      <c r="M16" s="48" t="s">
        <v>14</v>
      </c>
      <c r="N16" s="48" t="s">
        <v>15</v>
      </c>
      <c r="O16" s="222"/>
      <c r="P16" s="237"/>
      <c r="R16" s="49" t="s">
        <v>101</v>
      </c>
      <c r="S16" s="49" t="s">
        <v>102</v>
      </c>
      <c r="T16" s="49" t="s">
        <v>103</v>
      </c>
      <c r="U16" s="49" t="s">
        <v>104</v>
      </c>
      <c r="V16" s="49" t="s">
        <v>105</v>
      </c>
      <c r="W16" s="10" t="s">
        <v>106</v>
      </c>
      <c r="X16" s="10" t="s">
        <v>107</v>
      </c>
    </row>
    <row r="17" spans="1:24" ht="12.75">
      <c r="A17" s="87"/>
      <c r="B17" s="139" t="s">
        <v>16</v>
      </c>
      <c r="C17" s="13" t="s">
        <v>17</v>
      </c>
      <c r="D17" s="13" t="s">
        <v>18</v>
      </c>
      <c r="E17" s="13" t="s">
        <v>19</v>
      </c>
      <c r="F17" s="13" t="s">
        <v>45</v>
      </c>
      <c r="G17" s="143" t="s">
        <v>21</v>
      </c>
      <c r="H17" s="13" t="s">
        <v>22</v>
      </c>
      <c r="I17" s="13" t="s">
        <v>23</v>
      </c>
      <c r="J17" s="13" t="s">
        <v>40</v>
      </c>
      <c r="K17" s="13" t="s">
        <v>25</v>
      </c>
      <c r="L17" s="13" t="s">
        <v>26</v>
      </c>
      <c r="M17" s="13" t="s">
        <v>27</v>
      </c>
      <c r="N17" s="13" t="s">
        <v>28</v>
      </c>
      <c r="O17" s="15" t="s">
        <v>29</v>
      </c>
      <c r="P17" s="16" t="s">
        <v>30</v>
      </c>
      <c r="R17" s="17"/>
      <c r="S17" s="17"/>
      <c r="T17" s="17"/>
      <c r="U17" s="17"/>
      <c r="V17" s="17"/>
      <c r="W17" s="17"/>
      <c r="X17" s="17"/>
    </row>
    <row r="18" spans="1:24" ht="12.75">
      <c r="A18" s="19" t="s">
        <v>126</v>
      </c>
      <c r="B18" s="28" t="s">
        <v>132</v>
      </c>
      <c r="C18" s="90"/>
      <c r="D18" s="29" t="s">
        <v>123</v>
      </c>
      <c r="E18" s="31" t="s">
        <v>124</v>
      </c>
      <c r="F18" s="64">
        <v>4300000</v>
      </c>
      <c r="G18" s="144">
        <v>-300000</v>
      </c>
      <c r="H18" s="64"/>
      <c r="I18" s="64">
        <v>4000000</v>
      </c>
      <c r="J18" s="64">
        <v>4000000</v>
      </c>
      <c r="K18" s="94"/>
      <c r="L18" s="94"/>
      <c r="M18" s="64">
        <v>20000</v>
      </c>
      <c r="N18" s="64"/>
      <c r="O18" s="95"/>
      <c r="P18" s="145"/>
      <c r="R18" s="57" t="str">
        <f>ELOLAP!$F$7</f>
        <v>R08</v>
      </c>
      <c r="S18" s="58">
        <f>ELOLAP!$G$7</f>
        <v>202001</v>
      </c>
      <c r="T18" s="59" t="str">
        <f>ELOLAP!$H$7</f>
        <v>00000000</v>
      </c>
      <c r="U18" s="60" t="str">
        <f>ELOLAP!$I$7</f>
        <v>20200214</v>
      </c>
      <c r="V18" s="17" t="s">
        <v>109</v>
      </c>
      <c r="W18" s="17" t="s">
        <v>158</v>
      </c>
      <c r="X18" s="18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R08,202001,00000000,20200214,E,BEFK2DE,@BEFK2DE0001,BFSZLAK,,US,HUF,4300000,-300000,,4000000,4000000,,,20000,,,</v>
      </c>
    </row>
    <row r="19" spans="1:24" ht="12.75">
      <c r="A19" s="19" t="s">
        <v>127</v>
      </c>
      <c r="B19" s="28" t="s">
        <v>132</v>
      </c>
      <c r="C19" s="90"/>
      <c r="D19" s="29" t="s">
        <v>117</v>
      </c>
      <c r="E19" s="31" t="s">
        <v>118</v>
      </c>
      <c r="F19" s="64">
        <v>210000</v>
      </c>
      <c r="G19" s="144"/>
      <c r="H19" s="64">
        <v>-10000</v>
      </c>
      <c r="I19" s="64">
        <v>200000</v>
      </c>
      <c r="J19" s="64">
        <v>200000</v>
      </c>
      <c r="K19" s="94"/>
      <c r="L19" s="94"/>
      <c r="M19" s="64">
        <v>1000</v>
      </c>
      <c r="N19" s="64"/>
      <c r="O19" s="95"/>
      <c r="P19" s="145"/>
      <c r="R19" s="57" t="str">
        <f>ELOLAP!$F$7</f>
        <v>R08</v>
      </c>
      <c r="S19" s="58">
        <f>ELOLAP!$G$7</f>
        <v>202001</v>
      </c>
      <c r="T19" s="59" t="str">
        <f>ELOLAP!$H$7</f>
        <v>00000000</v>
      </c>
      <c r="U19" s="60" t="str">
        <f>ELOLAP!$I$7</f>
        <v>20200214</v>
      </c>
      <c r="V19" s="17" t="s">
        <v>109</v>
      </c>
      <c r="W19" s="17" t="s">
        <v>158</v>
      </c>
      <c r="X19" s="18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R08,202001,00000000,20200214,E,BEFK2DE,@BEFK2DE0002,BFSZLAK,,DE,EUR,210000,,-10000,200000,200000,,,1000,,,</v>
      </c>
    </row>
    <row r="20" spans="1:24" ht="12.75">
      <c r="A20" s="19" t="s">
        <v>128</v>
      </c>
      <c r="B20" s="28" t="s">
        <v>133</v>
      </c>
      <c r="C20" s="90"/>
      <c r="D20" s="29" t="s">
        <v>123</v>
      </c>
      <c r="E20" s="31" t="s">
        <v>121</v>
      </c>
      <c r="F20" s="64">
        <v>-12000000</v>
      </c>
      <c r="G20" s="144">
        <v>-3000000</v>
      </c>
      <c r="H20" s="64"/>
      <c r="I20" s="64">
        <v>-15000000</v>
      </c>
      <c r="J20" s="64">
        <v>-15000000</v>
      </c>
      <c r="K20" s="94"/>
      <c r="L20" s="94"/>
      <c r="M20" s="64"/>
      <c r="N20" s="197">
        <v>300000</v>
      </c>
      <c r="O20" s="95"/>
      <c r="P20" s="145"/>
      <c r="R20" s="57" t="str">
        <f>ELOLAP!$F$7</f>
        <v>R08</v>
      </c>
      <c r="S20" s="58">
        <f>ELOLAP!$G$7</f>
        <v>202001</v>
      </c>
      <c r="T20" s="59" t="str">
        <f>ELOLAP!$H$7</f>
        <v>00000000</v>
      </c>
      <c r="U20" s="60" t="str">
        <f>ELOLAP!$I$7</f>
        <v>20200214</v>
      </c>
      <c r="V20" s="17" t="s">
        <v>109</v>
      </c>
      <c r="W20" s="17" t="s">
        <v>158</v>
      </c>
      <c r="X20" s="18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R08,202001,00000000,20200214,E,BEFK2DE,@BEFK2DE0003,NBFSZLAK,,US,USD,-12000000,-3000000,,-15000000,-15000000,,,,300000,,</v>
      </c>
    </row>
    <row r="21" spans="1:24" ht="12.75">
      <c r="A21" s="19" t="s">
        <v>129</v>
      </c>
      <c r="B21" s="28" t="s">
        <v>134</v>
      </c>
      <c r="C21" s="29" t="s">
        <v>116</v>
      </c>
      <c r="D21" s="29" t="s">
        <v>123</v>
      </c>
      <c r="E21" s="31" t="s">
        <v>121</v>
      </c>
      <c r="F21" s="64">
        <v>0</v>
      </c>
      <c r="G21" s="144">
        <v>20000000</v>
      </c>
      <c r="H21" s="64"/>
      <c r="I21" s="64">
        <v>20000000</v>
      </c>
      <c r="J21" s="64">
        <v>20000000</v>
      </c>
      <c r="K21" s="64">
        <v>0</v>
      </c>
      <c r="L21" s="64">
        <v>20000</v>
      </c>
      <c r="M21" s="64">
        <v>10000</v>
      </c>
      <c r="N21" s="95"/>
      <c r="O21" s="64"/>
      <c r="P21" s="66">
        <v>10000</v>
      </c>
      <c r="R21" s="57" t="str">
        <f>ELOLAP!$F$7</f>
        <v>R08</v>
      </c>
      <c r="S21" s="58">
        <f>ELOLAP!$G$7</f>
        <v>202001</v>
      </c>
      <c r="T21" s="59" t="str">
        <f>ELOLAP!$H$7</f>
        <v>00000000</v>
      </c>
      <c r="U21" s="60" t="str">
        <f>ELOLAP!$I$7</f>
        <v>20200214</v>
      </c>
      <c r="V21" s="17" t="s">
        <v>109</v>
      </c>
      <c r="W21" s="17" t="s">
        <v>158</v>
      </c>
      <c r="X21" s="18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R08,202001,00000000,20200214,E,BEFK2DE,@BEFK2DE0004,LBETK,R,US,USD,0,20000000,,20000000,20000000,0,20000,10000,,,10000</v>
      </c>
    </row>
    <row r="22" spans="1:24" ht="12.75">
      <c r="A22" s="19" t="s">
        <v>130</v>
      </c>
      <c r="B22" s="28" t="s">
        <v>134</v>
      </c>
      <c r="C22" s="29" t="s">
        <v>119</v>
      </c>
      <c r="D22" s="29" t="s">
        <v>120</v>
      </c>
      <c r="E22" s="31" t="s">
        <v>121</v>
      </c>
      <c r="F22" s="64">
        <v>3200000</v>
      </c>
      <c r="G22" s="144">
        <v>-3200000</v>
      </c>
      <c r="H22" s="64"/>
      <c r="I22" s="64">
        <v>0</v>
      </c>
      <c r="J22" s="64">
        <v>0</v>
      </c>
      <c r="K22" s="64">
        <v>300000</v>
      </c>
      <c r="L22" s="64">
        <v>10000</v>
      </c>
      <c r="M22" s="64">
        <v>310000</v>
      </c>
      <c r="N22" s="95"/>
      <c r="O22" s="64"/>
      <c r="P22" s="66">
        <v>0</v>
      </c>
      <c r="R22" s="57" t="str">
        <f>ELOLAP!$F$7</f>
        <v>R08</v>
      </c>
      <c r="S22" s="58">
        <f>ELOLAP!$G$7</f>
        <v>202001</v>
      </c>
      <c r="T22" s="59" t="str">
        <f>ELOLAP!$H$7</f>
        <v>00000000</v>
      </c>
      <c r="U22" s="60" t="str">
        <f>ELOLAP!$I$7</f>
        <v>20200214</v>
      </c>
      <c r="V22" s="17" t="s">
        <v>109</v>
      </c>
      <c r="W22" s="17" t="s">
        <v>158</v>
      </c>
      <c r="X22" s="18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R08,202001,00000000,20200214,E,BEFK2DE,@BEFK2DE0005,LBETK,H,PL,USD,3200000,-3200000,,0,0,300000,10000,310000,,,0</v>
      </c>
    </row>
    <row r="23" spans="1:20" ht="12.75">
      <c r="A23" s="19" t="s">
        <v>131</v>
      </c>
      <c r="B23" s="140"/>
      <c r="C23" s="29"/>
      <c r="D23" s="29"/>
      <c r="E23" s="31"/>
      <c r="F23" s="69"/>
      <c r="G23" s="146"/>
      <c r="H23" s="69"/>
      <c r="I23" s="69"/>
      <c r="J23" s="69"/>
      <c r="K23" s="69"/>
      <c r="L23" s="69"/>
      <c r="M23" s="69"/>
      <c r="N23" s="69"/>
      <c r="O23" s="69"/>
      <c r="P23" s="81"/>
      <c r="S23" s="17"/>
      <c r="T23" s="60"/>
    </row>
    <row r="24" spans="1:20" ht="13.5" thickBot="1">
      <c r="A24" s="147" t="s">
        <v>36</v>
      </c>
      <c r="B24" s="142"/>
      <c r="C24" s="148"/>
      <c r="D24" s="148"/>
      <c r="E24" s="73"/>
      <c r="F24" s="149"/>
      <c r="G24" s="150"/>
      <c r="H24" s="149"/>
      <c r="I24" s="149"/>
      <c r="J24" s="149"/>
      <c r="K24" s="149"/>
      <c r="L24" s="149"/>
      <c r="M24" s="149"/>
      <c r="N24" s="149"/>
      <c r="O24" s="149"/>
      <c r="P24" s="151"/>
      <c r="S24" s="17"/>
      <c r="T24" s="60"/>
    </row>
    <row r="25" ht="12.75">
      <c r="A25" s="78"/>
    </row>
    <row r="26" ht="12.75">
      <c r="A26" s="78"/>
    </row>
    <row r="27" ht="12.75">
      <c r="A27" s="78"/>
    </row>
  </sheetData>
  <sheetProtection/>
  <mergeCells count="21">
    <mergeCell ref="C13:C16"/>
    <mergeCell ref="L14:O14"/>
    <mergeCell ref="H15:H16"/>
    <mergeCell ref="F13:J13"/>
    <mergeCell ref="B6:F6"/>
    <mergeCell ref="A7:G7"/>
    <mergeCell ref="A12:E12"/>
    <mergeCell ref="A13:A16"/>
    <mergeCell ref="B13:B16"/>
    <mergeCell ref="G14:H14"/>
    <mergeCell ref="G15:G16"/>
    <mergeCell ref="P14:P16"/>
    <mergeCell ref="D13:D16"/>
    <mergeCell ref="O15:O16"/>
    <mergeCell ref="K14:K16"/>
    <mergeCell ref="E13:E16"/>
    <mergeCell ref="I14:I16"/>
    <mergeCell ref="J14:J16"/>
    <mergeCell ref="F14:F16"/>
    <mergeCell ref="K13:P13"/>
    <mergeCell ref="L15:N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8.8515625" style="1" customWidth="1"/>
    <col min="4" max="5" width="10.140625" style="39" customWidth="1"/>
    <col min="6" max="6" width="11.00390625" style="1" customWidth="1"/>
    <col min="7" max="7" width="12.421875" style="1" customWidth="1"/>
    <col min="8" max="8" width="9.7109375" style="1" customWidth="1"/>
    <col min="9" max="9" width="11.57421875" style="1" customWidth="1"/>
    <col min="10" max="10" width="10.8515625" style="1" customWidth="1"/>
    <col min="11" max="11" width="10.7109375" style="1" customWidth="1"/>
    <col min="12" max="12" width="10.00390625" style="39" customWidth="1"/>
    <col min="13" max="13" width="9.8515625" style="39" customWidth="1"/>
    <col min="14" max="14" width="9.7109375" style="39" customWidth="1"/>
    <col min="15" max="16" width="9.140625" style="39" customWidth="1"/>
    <col min="17" max="17" width="10.8515625" style="39" customWidth="1"/>
    <col min="18" max="18" width="103.140625" style="1" bestFit="1" customWidth="1"/>
    <col min="19" max="16384" width="9.140625" style="1" customWidth="1"/>
  </cols>
  <sheetData>
    <row r="1" spans="2:17" s="2" customFormat="1" ht="12.75" customHeight="1">
      <c r="B1" s="214" t="s">
        <v>91</v>
      </c>
      <c r="C1" s="214"/>
      <c r="D1" s="214"/>
      <c r="E1" s="214"/>
      <c r="F1" s="214"/>
      <c r="L1" s="3"/>
      <c r="M1" s="3"/>
      <c r="N1" s="3"/>
      <c r="O1" s="3"/>
      <c r="P1" s="3"/>
      <c r="Q1" s="3"/>
    </row>
    <row r="2" spans="1:17" s="2" customFormat="1" ht="15.75">
      <c r="A2" s="214" t="s">
        <v>92</v>
      </c>
      <c r="B2" s="214"/>
      <c r="C2" s="214"/>
      <c r="D2" s="214"/>
      <c r="E2" s="214"/>
      <c r="F2" s="214"/>
      <c r="G2" s="214"/>
      <c r="H2" s="214"/>
      <c r="L2" s="3"/>
      <c r="M2" s="3"/>
      <c r="N2" s="3"/>
      <c r="O2" s="3"/>
      <c r="P2" s="3"/>
      <c r="Q2" s="3"/>
    </row>
    <row r="3" ht="12.75">
      <c r="A3" s="40"/>
    </row>
    <row r="4" ht="12.75"/>
    <row r="5" ht="12.75">
      <c r="A5" s="4" t="s">
        <v>79</v>
      </c>
    </row>
    <row r="6" ht="13.5" thickBot="1">
      <c r="A6" s="5" t="s">
        <v>88</v>
      </c>
    </row>
    <row r="7" spans="1:9" ht="13.5" thickBot="1">
      <c r="A7" s="227" t="s">
        <v>73</v>
      </c>
      <c r="B7" s="228"/>
      <c r="C7" s="228"/>
      <c r="D7" s="228"/>
      <c r="E7" s="229"/>
      <c r="F7" s="80"/>
      <c r="H7" s="5"/>
      <c r="I7" s="80"/>
    </row>
    <row r="8" spans="1:10" ht="13.5" customHeight="1" thickBot="1">
      <c r="A8" s="208" t="s">
        <v>0</v>
      </c>
      <c r="B8" s="223" t="s">
        <v>46</v>
      </c>
      <c r="C8" s="223" t="s">
        <v>70</v>
      </c>
      <c r="D8" s="210" t="s">
        <v>89</v>
      </c>
      <c r="E8" s="210" t="s">
        <v>93</v>
      </c>
      <c r="F8" s="246" t="s">
        <v>42</v>
      </c>
      <c r="G8" s="247"/>
      <c r="H8" s="247"/>
      <c r="I8" s="247"/>
      <c r="J8" s="248"/>
    </row>
    <row r="9" spans="1:10" ht="12.75" customHeight="1">
      <c r="A9" s="209"/>
      <c r="B9" s="224"/>
      <c r="C9" s="224"/>
      <c r="D9" s="211"/>
      <c r="E9" s="211"/>
      <c r="F9" s="230" t="s">
        <v>56</v>
      </c>
      <c r="G9" s="225" t="s">
        <v>7</v>
      </c>
      <c r="H9" s="241"/>
      <c r="I9" s="233" t="s">
        <v>57</v>
      </c>
      <c r="J9" s="210" t="s">
        <v>58</v>
      </c>
    </row>
    <row r="10" spans="1:10" ht="12.75" customHeight="1">
      <c r="A10" s="209"/>
      <c r="B10" s="224"/>
      <c r="C10" s="224"/>
      <c r="D10" s="211"/>
      <c r="E10" s="211"/>
      <c r="F10" s="231"/>
      <c r="G10" s="221" t="s">
        <v>9</v>
      </c>
      <c r="H10" s="221" t="s">
        <v>10</v>
      </c>
      <c r="I10" s="234"/>
      <c r="J10" s="211"/>
    </row>
    <row r="11" spans="1:18" ht="72.75" customHeight="1" thickBot="1">
      <c r="A11" s="209"/>
      <c r="B11" s="224"/>
      <c r="C11" s="224"/>
      <c r="D11" s="211"/>
      <c r="E11" s="211"/>
      <c r="F11" s="231"/>
      <c r="G11" s="222"/>
      <c r="H11" s="245"/>
      <c r="I11" s="234"/>
      <c r="J11" s="211"/>
      <c r="L11" s="49" t="s">
        <v>101</v>
      </c>
      <c r="M11" s="49" t="s">
        <v>102</v>
      </c>
      <c r="N11" s="49" t="s">
        <v>103</v>
      </c>
      <c r="O11" s="49" t="s">
        <v>104</v>
      </c>
      <c r="P11" s="49" t="s">
        <v>105</v>
      </c>
      <c r="Q11" s="10" t="s">
        <v>106</v>
      </c>
      <c r="R11" s="10" t="s">
        <v>107</v>
      </c>
    </row>
    <row r="12" spans="1:18" ht="12.75">
      <c r="A12" s="126"/>
      <c r="B12" s="139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12" t="s">
        <v>21</v>
      </c>
      <c r="H12" s="12" t="s">
        <v>22</v>
      </c>
      <c r="I12" s="13" t="s">
        <v>23</v>
      </c>
      <c r="J12" s="52" t="s">
        <v>69</v>
      </c>
      <c r="L12" s="17"/>
      <c r="M12" s="17"/>
      <c r="N12" s="17"/>
      <c r="O12" s="17"/>
      <c r="P12" s="17"/>
      <c r="Q12" s="17"/>
      <c r="R12" s="17"/>
    </row>
    <row r="13" spans="1:18" ht="12.75">
      <c r="A13" s="19" t="s">
        <v>126</v>
      </c>
      <c r="B13" s="124" t="s">
        <v>125</v>
      </c>
      <c r="C13" s="29" t="s">
        <v>116</v>
      </c>
      <c r="D13" s="29" t="s">
        <v>117</v>
      </c>
      <c r="E13" s="31" t="s">
        <v>118</v>
      </c>
      <c r="F13" s="69">
        <v>70000</v>
      </c>
      <c r="G13" s="69"/>
      <c r="H13" s="69">
        <v>-40000</v>
      </c>
      <c r="I13" s="69">
        <v>30000</v>
      </c>
      <c r="J13" s="81">
        <v>20000</v>
      </c>
      <c r="L13" s="57" t="str">
        <f>ELOLAP!$F$7</f>
        <v>R08</v>
      </c>
      <c r="M13" s="58">
        <f>ELOLAP!$G$7</f>
        <v>202001</v>
      </c>
      <c r="N13" s="59" t="str">
        <f>ELOLAP!$H$7</f>
        <v>00000000</v>
      </c>
      <c r="O13" s="60" t="str">
        <f>ELOLAP!$I$7</f>
        <v>20200214</v>
      </c>
      <c r="P13" s="17" t="s">
        <v>109</v>
      </c>
      <c r="Q13" s="17" t="s">
        <v>159</v>
      </c>
      <c r="R13" s="18" t="str">
        <f>L13&amp;","&amp;M13&amp;","&amp;N13&amp;","&amp;O13&amp;","&amp;P13&amp;","&amp;Q13&amp;","&amp;"@"&amp;Q13&amp;"00"&amp;A13&amp;","&amp;B13&amp;","&amp;C13&amp;","&amp;D13&amp;","&amp;E13&amp;","&amp;F13&amp;","&amp;G13&amp;","&amp;H13&amp;","&amp;I13&amp;","&amp;J13</f>
        <v>R08,202001,00000000,20200214,E,BEFK3DE,@BEFK3DE0001,KERHITK,R,DE,EUR,70000,,-40000,30000,20000</v>
      </c>
    </row>
    <row r="14" spans="1:18" ht="12.75">
      <c r="A14" s="19" t="s">
        <v>127</v>
      </c>
      <c r="B14" s="124" t="s">
        <v>125</v>
      </c>
      <c r="C14" s="29" t="s">
        <v>116</v>
      </c>
      <c r="D14" s="29" t="s">
        <v>123</v>
      </c>
      <c r="E14" s="31" t="s">
        <v>121</v>
      </c>
      <c r="F14" s="69">
        <v>4700000</v>
      </c>
      <c r="G14" s="69">
        <v>-700000</v>
      </c>
      <c r="H14" s="69">
        <v>0</v>
      </c>
      <c r="I14" s="69">
        <v>4000000</v>
      </c>
      <c r="J14" s="81">
        <v>4000000</v>
      </c>
      <c r="L14" s="57" t="str">
        <f>ELOLAP!$F$7</f>
        <v>R08</v>
      </c>
      <c r="M14" s="58">
        <f>ELOLAP!$G$7</f>
        <v>202001</v>
      </c>
      <c r="N14" s="59" t="str">
        <f>ELOLAP!$H$7</f>
        <v>00000000</v>
      </c>
      <c r="O14" s="60" t="str">
        <f>ELOLAP!$I$7</f>
        <v>20200214</v>
      </c>
      <c r="P14" s="17" t="s">
        <v>109</v>
      </c>
      <c r="Q14" s="17" t="s">
        <v>159</v>
      </c>
      <c r="R14" s="18" t="str">
        <f>L14&amp;","&amp;M14&amp;","&amp;N14&amp;","&amp;O14&amp;","&amp;P14&amp;","&amp;Q14&amp;","&amp;"@"&amp;Q14&amp;"00"&amp;A14&amp;","&amp;B14&amp;","&amp;C14&amp;","&amp;D14&amp;","&amp;E14&amp;","&amp;F14&amp;","&amp;G14&amp;","&amp;H14&amp;","&amp;I14&amp;","&amp;J14</f>
        <v>R08,202001,00000000,20200214,E,BEFK3DE,@BEFK3DE0002,KERHITK,R,US,USD,4700000,-700000,0,4000000,4000000</v>
      </c>
    </row>
    <row r="15" spans="1:18" ht="12.75">
      <c r="A15" s="19" t="s">
        <v>128</v>
      </c>
      <c r="B15" s="124" t="s">
        <v>125</v>
      </c>
      <c r="C15" s="29" t="s">
        <v>116</v>
      </c>
      <c r="D15" s="29" t="s">
        <v>120</v>
      </c>
      <c r="E15" s="31" t="s">
        <v>124</v>
      </c>
      <c r="F15" s="69">
        <v>0</v>
      </c>
      <c r="G15" s="69">
        <v>1500000</v>
      </c>
      <c r="H15" s="69">
        <v>0</v>
      </c>
      <c r="I15" s="69">
        <v>1500000</v>
      </c>
      <c r="J15" s="81">
        <v>1500000</v>
      </c>
      <c r="L15" s="57" t="str">
        <f>ELOLAP!$F$7</f>
        <v>R08</v>
      </c>
      <c r="M15" s="58">
        <f>ELOLAP!$G$7</f>
        <v>202001</v>
      </c>
      <c r="N15" s="59" t="str">
        <f>ELOLAP!$H$7</f>
        <v>00000000</v>
      </c>
      <c r="O15" s="60" t="str">
        <f>ELOLAP!$I$7</f>
        <v>20200214</v>
      </c>
      <c r="P15" s="17" t="s">
        <v>109</v>
      </c>
      <c r="Q15" s="17" t="s">
        <v>159</v>
      </c>
      <c r="R15" s="18" t="str">
        <f>L15&amp;","&amp;M15&amp;","&amp;N15&amp;","&amp;O15&amp;","&amp;P15&amp;","&amp;Q15&amp;","&amp;"@"&amp;Q15&amp;"00"&amp;A15&amp;","&amp;B15&amp;","&amp;C15&amp;","&amp;D15&amp;","&amp;E15&amp;","&amp;F15&amp;","&amp;G15&amp;","&amp;H15&amp;","&amp;I15&amp;","&amp;J15</f>
        <v>R08,202001,00000000,20200214,E,BEFK3DE,@BEFK3DE0003,KERHITK,R,PL,HUF,0,1500000,0,1500000,1500000</v>
      </c>
    </row>
    <row r="16" spans="1:18" ht="12.75">
      <c r="A16" s="19" t="s">
        <v>129</v>
      </c>
      <c r="B16" s="140"/>
      <c r="C16" s="29"/>
      <c r="D16" s="29"/>
      <c r="E16" s="31"/>
      <c r="F16" s="32"/>
      <c r="G16" s="32"/>
      <c r="H16" s="32"/>
      <c r="I16" s="32"/>
      <c r="J16" s="141"/>
      <c r="L16" s="17"/>
      <c r="M16" s="17"/>
      <c r="N16" s="60"/>
      <c r="O16" s="17"/>
      <c r="P16" s="17"/>
      <c r="Q16" s="17"/>
      <c r="R16" s="18"/>
    </row>
    <row r="17" spans="1:18" ht="13.5" thickBot="1">
      <c r="A17" s="19" t="s">
        <v>130</v>
      </c>
      <c r="B17" s="142"/>
      <c r="C17" s="73"/>
      <c r="D17" s="48"/>
      <c r="E17" s="73"/>
      <c r="F17" s="75"/>
      <c r="G17" s="75"/>
      <c r="H17" s="75"/>
      <c r="I17" s="75"/>
      <c r="J17" s="77"/>
      <c r="L17" s="17"/>
      <c r="M17" s="17"/>
      <c r="N17" s="60"/>
      <c r="O17" s="17"/>
      <c r="P17" s="17"/>
      <c r="Q17" s="17"/>
      <c r="R17" s="18"/>
    </row>
    <row r="18" spans="1:14" ht="12.75">
      <c r="A18" s="78"/>
      <c r="M18" s="17"/>
      <c r="N18" s="60"/>
    </row>
    <row r="19" spans="13:14" ht="12.75">
      <c r="M19" s="17"/>
      <c r="N19" s="60"/>
    </row>
  </sheetData>
  <sheetProtection/>
  <mergeCells count="15">
    <mergeCell ref="B1:F1"/>
    <mergeCell ref="A2:H2"/>
    <mergeCell ref="A7:E7"/>
    <mergeCell ref="A8:A11"/>
    <mergeCell ref="B8:B11"/>
    <mergeCell ref="C8:C11"/>
    <mergeCell ref="D8:D11"/>
    <mergeCell ref="E8:E11"/>
    <mergeCell ref="G9:H9"/>
    <mergeCell ref="I9:I11"/>
    <mergeCell ref="J9:J11"/>
    <mergeCell ref="G10:G11"/>
    <mergeCell ref="H10:H11"/>
    <mergeCell ref="F8:J8"/>
    <mergeCell ref="F9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9.57421875" style="1" customWidth="1"/>
    <col min="4" max="4" width="8.5742187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2.7109375" style="1" customWidth="1"/>
    <col min="16" max="16" width="10.8515625" style="1" customWidth="1"/>
    <col min="17" max="22" width="9.140625" style="39" customWidth="1"/>
    <col min="23" max="23" width="96.140625" style="1" bestFit="1" customWidth="1"/>
    <col min="24" max="16384" width="9.140625" style="1" customWidth="1"/>
  </cols>
  <sheetData>
    <row r="1" spans="2:22" s="2" customFormat="1" ht="12.75" customHeight="1">
      <c r="B1" s="214" t="s">
        <v>91</v>
      </c>
      <c r="C1" s="214"/>
      <c r="D1" s="214"/>
      <c r="E1" s="214"/>
      <c r="F1" s="214"/>
      <c r="Q1" s="3"/>
      <c r="R1" s="3"/>
      <c r="S1" s="3"/>
      <c r="T1" s="3"/>
      <c r="U1" s="3"/>
      <c r="V1" s="3"/>
    </row>
    <row r="2" spans="1:22" s="2" customFormat="1" ht="15.75">
      <c r="A2" s="214" t="s">
        <v>92</v>
      </c>
      <c r="B2" s="214"/>
      <c r="C2" s="214"/>
      <c r="D2" s="214"/>
      <c r="E2" s="214"/>
      <c r="F2" s="214"/>
      <c r="G2" s="214"/>
      <c r="Q2" s="3"/>
      <c r="R2" s="3"/>
      <c r="S2" s="3"/>
      <c r="T2" s="3"/>
      <c r="U2" s="3"/>
      <c r="V2" s="3"/>
    </row>
    <row r="3" spans="1:22" s="2" customFormat="1" ht="15.75">
      <c r="A3" s="3"/>
      <c r="B3" s="3"/>
      <c r="C3" s="3"/>
      <c r="D3" s="3"/>
      <c r="E3" s="3"/>
      <c r="F3" s="3"/>
      <c r="G3" s="3"/>
      <c r="Q3" s="3"/>
      <c r="R3" s="3"/>
      <c r="S3" s="3"/>
      <c r="T3" s="3"/>
      <c r="U3" s="3"/>
      <c r="V3" s="3"/>
    </row>
    <row r="4" spans="1:22" s="2" customFormat="1" ht="15.75">
      <c r="A4" s="3"/>
      <c r="B4" s="3"/>
      <c r="C4" s="3"/>
      <c r="D4" s="3"/>
      <c r="E4" s="3"/>
      <c r="F4" s="3"/>
      <c r="G4" s="3"/>
      <c r="Q4" s="3"/>
      <c r="R4" s="3"/>
      <c r="S4" s="3"/>
      <c r="T4" s="3"/>
      <c r="U4" s="3"/>
      <c r="V4" s="3"/>
    </row>
    <row r="5" ht="12.75"/>
    <row r="6" spans="1:17" ht="12.75">
      <c r="A6" s="4" t="s">
        <v>80</v>
      </c>
      <c r="Q6" s="42"/>
    </row>
    <row r="7" spans="1:17" ht="12.75" customHeight="1" thickBot="1">
      <c r="A7" s="5" t="s">
        <v>88</v>
      </c>
      <c r="Q7" s="42"/>
    </row>
    <row r="8" spans="1:17" ht="12.75" customHeight="1" thickBot="1">
      <c r="A8" s="227" t="s">
        <v>74</v>
      </c>
      <c r="B8" s="228"/>
      <c r="C8" s="228"/>
      <c r="D8" s="228"/>
      <c r="E8" s="228"/>
      <c r="F8" s="229"/>
      <c r="G8" s="45"/>
      <c r="H8" s="45"/>
      <c r="I8" s="45"/>
      <c r="J8" s="45"/>
      <c r="K8" s="45"/>
      <c r="L8" s="45"/>
      <c r="M8" s="18"/>
      <c r="O8" s="18"/>
      <c r="Q8" s="42"/>
    </row>
    <row r="9" spans="1:17" ht="13.5" thickBot="1">
      <c r="A9" s="208" t="s">
        <v>0</v>
      </c>
      <c r="B9" s="223" t="s">
        <v>46</v>
      </c>
      <c r="C9" s="223" t="s">
        <v>34</v>
      </c>
      <c r="D9" s="210" t="s">
        <v>89</v>
      </c>
      <c r="E9" s="242" t="s">
        <v>93</v>
      </c>
      <c r="F9" s="215" t="s">
        <v>42</v>
      </c>
      <c r="G9" s="216"/>
      <c r="H9" s="216"/>
      <c r="I9" s="216"/>
      <c r="J9" s="248"/>
      <c r="K9" s="238" t="s">
        <v>5</v>
      </c>
      <c r="L9" s="239"/>
      <c r="M9" s="239"/>
      <c r="N9" s="239"/>
      <c r="O9" s="240"/>
      <c r="Q9" s="42"/>
    </row>
    <row r="10" spans="1:17" ht="12.75" customHeight="1">
      <c r="A10" s="209"/>
      <c r="B10" s="224"/>
      <c r="C10" s="224"/>
      <c r="D10" s="211"/>
      <c r="E10" s="234"/>
      <c r="F10" s="230" t="s">
        <v>56</v>
      </c>
      <c r="G10" s="220" t="s">
        <v>7</v>
      </c>
      <c r="H10" s="220"/>
      <c r="I10" s="233" t="s">
        <v>57</v>
      </c>
      <c r="J10" s="210" t="s">
        <v>58</v>
      </c>
      <c r="K10" s="230" t="s">
        <v>68</v>
      </c>
      <c r="L10" s="225" t="s">
        <v>7</v>
      </c>
      <c r="M10" s="226"/>
      <c r="N10" s="226"/>
      <c r="O10" s="236" t="s">
        <v>66</v>
      </c>
      <c r="Q10" s="42"/>
    </row>
    <row r="11" spans="1:17" ht="12.75">
      <c r="A11" s="209"/>
      <c r="B11" s="224"/>
      <c r="C11" s="224"/>
      <c r="D11" s="211"/>
      <c r="E11" s="234"/>
      <c r="F11" s="231"/>
      <c r="G11" s="243" t="s">
        <v>9</v>
      </c>
      <c r="H11" s="220" t="s">
        <v>10</v>
      </c>
      <c r="I11" s="234"/>
      <c r="J11" s="211"/>
      <c r="K11" s="231"/>
      <c r="L11" s="225" t="s">
        <v>9</v>
      </c>
      <c r="M11" s="226"/>
      <c r="N11" s="221" t="s">
        <v>10</v>
      </c>
      <c r="O11" s="211"/>
      <c r="Q11" s="42"/>
    </row>
    <row r="12" spans="1:23" ht="64.5" customHeight="1" thickBot="1">
      <c r="A12" s="209"/>
      <c r="B12" s="224"/>
      <c r="C12" s="224"/>
      <c r="D12" s="211"/>
      <c r="E12" s="234"/>
      <c r="F12" s="232"/>
      <c r="G12" s="244"/>
      <c r="H12" s="249"/>
      <c r="I12" s="235"/>
      <c r="J12" s="237"/>
      <c r="K12" s="232"/>
      <c r="L12" s="48" t="s">
        <v>67</v>
      </c>
      <c r="M12" s="48" t="s">
        <v>14</v>
      </c>
      <c r="N12" s="222"/>
      <c r="O12" s="237"/>
      <c r="Q12" s="49" t="s">
        <v>101</v>
      </c>
      <c r="R12" s="49" t="s">
        <v>102</v>
      </c>
      <c r="S12" s="49" t="s">
        <v>103</v>
      </c>
      <c r="T12" s="49" t="s">
        <v>104</v>
      </c>
      <c r="U12" s="49" t="s">
        <v>105</v>
      </c>
      <c r="V12" s="10" t="s">
        <v>106</v>
      </c>
      <c r="W12" s="10" t="s">
        <v>107</v>
      </c>
    </row>
    <row r="13" spans="1:23" ht="12.75">
      <c r="A13" s="126"/>
      <c r="B13" s="11" t="s">
        <v>16</v>
      </c>
      <c r="C13" s="13" t="s">
        <v>17</v>
      </c>
      <c r="D13" s="13" t="s">
        <v>18</v>
      </c>
      <c r="E13" s="13" t="s">
        <v>19</v>
      </c>
      <c r="F13" s="127" t="s">
        <v>20</v>
      </c>
      <c r="G13" s="128" t="s">
        <v>21</v>
      </c>
      <c r="H13" s="129" t="s">
        <v>22</v>
      </c>
      <c r="I13" s="129" t="s">
        <v>23</v>
      </c>
      <c r="J13" s="129" t="s">
        <v>40</v>
      </c>
      <c r="K13" s="12" t="s">
        <v>25</v>
      </c>
      <c r="L13" s="12" t="s">
        <v>26</v>
      </c>
      <c r="M13" s="12" t="s">
        <v>27</v>
      </c>
      <c r="N13" s="12" t="s">
        <v>28</v>
      </c>
      <c r="O13" s="52" t="s">
        <v>29</v>
      </c>
      <c r="Q13" s="17"/>
      <c r="R13" s="17"/>
      <c r="S13" s="17"/>
      <c r="T13" s="17"/>
      <c r="U13" s="17"/>
      <c r="V13" s="17"/>
      <c r="W13" s="17"/>
    </row>
    <row r="14" spans="1:23" ht="12.75">
      <c r="A14" s="19" t="s">
        <v>126</v>
      </c>
      <c r="B14" s="28" t="s">
        <v>135</v>
      </c>
      <c r="C14" s="29" t="s">
        <v>116</v>
      </c>
      <c r="D14" s="29" t="s">
        <v>117</v>
      </c>
      <c r="E14" s="29" t="s">
        <v>118</v>
      </c>
      <c r="F14" s="130">
        <v>20000</v>
      </c>
      <c r="G14" s="131">
        <v>-10000</v>
      </c>
      <c r="H14" s="130">
        <v>-5000</v>
      </c>
      <c r="I14" s="130">
        <v>5000</v>
      </c>
      <c r="J14" s="130">
        <v>5000</v>
      </c>
      <c r="K14" s="132"/>
      <c r="L14" s="133"/>
      <c r="M14" s="133"/>
      <c r="N14" s="133"/>
      <c r="O14" s="134"/>
      <c r="Q14" s="57" t="str">
        <f>ELOLAP!$F$7</f>
        <v>R08</v>
      </c>
      <c r="R14" s="58">
        <f>ELOLAP!$G$7</f>
        <v>202001</v>
      </c>
      <c r="S14" s="59" t="str">
        <f>ELOLAP!$H$7</f>
        <v>00000000</v>
      </c>
      <c r="T14" s="60" t="str">
        <f>ELOLAP!$I$7</f>
        <v>20200214</v>
      </c>
      <c r="U14" s="17" t="s">
        <v>109</v>
      </c>
      <c r="V14" s="17" t="s">
        <v>160</v>
      </c>
      <c r="W14" s="18" t="str">
        <f>Q14&amp;","&amp;R14&amp;","&amp;S14&amp;","&amp;T14&amp;","&amp;U14&amp;","&amp;V14&amp;","&amp;"@"&amp;V14&amp;"00"&amp;A14&amp;","&amp;B14&amp;","&amp;C14&amp;","&amp;D14&amp;","&amp;E14&amp;","&amp;F14&amp;","&amp;G14&amp;","&amp;H14&amp;","&amp;I14&amp;","&amp;J14&amp;","&amp;K14&amp;","&amp;L14&amp;","&amp;M14&amp;","&amp;N14&amp;","&amp;O14</f>
        <v>R08,202001,00000000,20200214,E,BEFK4DE,@BEFK4DE0001,EK,R,DE,EUR,20000,-10000,-5000,5000,5000,,,,,</v>
      </c>
    </row>
    <row r="15" spans="1:23" ht="12.75">
      <c r="A15" s="19" t="s">
        <v>127</v>
      </c>
      <c r="B15" s="28" t="s">
        <v>135</v>
      </c>
      <c r="C15" s="29" t="s">
        <v>119</v>
      </c>
      <c r="D15" s="29" t="s">
        <v>123</v>
      </c>
      <c r="E15" s="29" t="s">
        <v>118</v>
      </c>
      <c r="F15" s="130">
        <v>230000</v>
      </c>
      <c r="G15" s="131"/>
      <c r="H15" s="130"/>
      <c r="I15" s="130">
        <v>230000</v>
      </c>
      <c r="J15" s="130">
        <v>230000</v>
      </c>
      <c r="K15" s="95"/>
      <c r="L15" s="133"/>
      <c r="M15" s="133"/>
      <c r="N15" s="133"/>
      <c r="O15" s="134"/>
      <c r="Q15" s="57" t="str">
        <f>ELOLAP!$F$7</f>
        <v>R08</v>
      </c>
      <c r="R15" s="58">
        <f>ELOLAP!$G$7</f>
        <v>202001</v>
      </c>
      <c r="S15" s="59" t="str">
        <f>ELOLAP!$H$7</f>
        <v>00000000</v>
      </c>
      <c r="T15" s="60" t="str">
        <f>ELOLAP!$I$7</f>
        <v>20200214</v>
      </c>
      <c r="U15" s="17" t="s">
        <v>109</v>
      </c>
      <c r="V15" s="17" t="s">
        <v>160</v>
      </c>
      <c r="W15" s="18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R08,202001,00000000,20200214,E,BEFK4DE,@BEFK4DE0002,EK,H,US,EUR,230000,,,230000,230000,,,,,</v>
      </c>
    </row>
    <row r="16" spans="1:23" ht="12.75">
      <c r="A16" s="19" t="s">
        <v>128</v>
      </c>
      <c r="B16" s="28"/>
      <c r="C16" s="29"/>
      <c r="D16" s="29"/>
      <c r="E16" s="29"/>
      <c r="F16" s="135"/>
      <c r="G16" s="131"/>
      <c r="H16" s="135"/>
      <c r="I16" s="135"/>
      <c r="J16" s="135"/>
      <c r="K16" s="64"/>
      <c r="L16" s="64"/>
      <c r="M16" s="64"/>
      <c r="N16" s="64"/>
      <c r="O16" s="66"/>
      <c r="Q16" s="17"/>
      <c r="R16" s="17"/>
      <c r="S16" s="60"/>
      <c r="T16" s="17"/>
      <c r="U16" s="17"/>
      <c r="V16" s="17"/>
      <c r="W16" s="18"/>
    </row>
    <row r="17" spans="1:23" ht="12.75">
      <c r="A17" s="19" t="s">
        <v>129</v>
      </c>
      <c r="B17" s="28"/>
      <c r="C17" s="29"/>
      <c r="D17" s="29"/>
      <c r="E17" s="29"/>
      <c r="F17" s="135"/>
      <c r="G17" s="131"/>
      <c r="H17" s="135"/>
      <c r="I17" s="135"/>
      <c r="J17" s="135"/>
      <c r="K17" s="64"/>
      <c r="L17" s="64"/>
      <c r="M17" s="64"/>
      <c r="N17" s="64"/>
      <c r="O17" s="66"/>
      <c r="Q17" s="17"/>
      <c r="R17" s="17"/>
      <c r="S17" s="60"/>
      <c r="T17" s="17"/>
      <c r="U17" s="17"/>
      <c r="V17" s="17"/>
      <c r="W17" s="18"/>
    </row>
    <row r="18" spans="1:20" ht="12.75">
      <c r="A18" s="19" t="s">
        <v>131</v>
      </c>
      <c r="B18" s="89"/>
      <c r="C18" s="91"/>
      <c r="D18" s="136"/>
      <c r="E18" s="115"/>
      <c r="F18" s="64"/>
      <c r="G18" s="65"/>
      <c r="H18" s="64"/>
      <c r="I18" s="64"/>
      <c r="J18" s="64"/>
      <c r="K18" s="64"/>
      <c r="L18" s="64"/>
      <c r="M18" s="64"/>
      <c r="N18" s="64"/>
      <c r="O18" s="66"/>
      <c r="Q18" s="42"/>
      <c r="R18" s="17"/>
      <c r="S18" s="60"/>
      <c r="T18" s="17"/>
    </row>
    <row r="19" spans="1:19" ht="12.75">
      <c r="A19" s="19" t="s">
        <v>136</v>
      </c>
      <c r="B19" s="89"/>
      <c r="C19" s="91"/>
      <c r="D19" s="136"/>
      <c r="E19" s="115"/>
      <c r="F19" s="64"/>
      <c r="G19" s="65"/>
      <c r="H19" s="64"/>
      <c r="I19" s="64"/>
      <c r="J19" s="64"/>
      <c r="K19" s="64"/>
      <c r="L19" s="64"/>
      <c r="M19" s="64"/>
      <c r="N19" s="64"/>
      <c r="O19" s="66"/>
      <c r="R19" s="17"/>
      <c r="S19" s="60"/>
    </row>
    <row r="20" spans="1:19" ht="13.5" thickBot="1">
      <c r="A20" s="137" t="s">
        <v>36</v>
      </c>
      <c r="B20" s="35"/>
      <c r="C20" s="73"/>
      <c r="D20" s="74"/>
      <c r="E20" s="75"/>
      <c r="F20" s="75"/>
      <c r="G20" s="138"/>
      <c r="H20" s="75"/>
      <c r="I20" s="75"/>
      <c r="J20" s="75"/>
      <c r="K20" s="75"/>
      <c r="L20" s="75"/>
      <c r="M20" s="75"/>
      <c r="N20" s="75"/>
      <c r="O20" s="77"/>
      <c r="R20" s="17"/>
      <c r="S20" s="60"/>
    </row>
    <row r="21" ht="12.75">
      <c r="A21" s="78"/>
    </row>
    <row r="22" ht="12.75">
      <c r="A22" s="78"/>
    </row>
    <row r="23" ht="12.75">
      <c r="A23" s="78"/>
    </row>
    <row r="24" ht="12.75"/>
  </sheetData>
  <sheetProtection/>
  <mergeCells count="21">
    <mergeCell ref="J10:J12"/>
    <mergeCell ref="C9:C12"/>
    <mergeCell ref="O10:O12"/>
    <mergeCell ref="E9:E12"/>
    <mergeCell ref="L11:M11"/>
    <mergeCell ref="N11:N12"/>
    <mergeCell ref="K9:O9"/>
    <mergeCell ref="K10:K12"/>
    <mergeCell ref="H11:H12"/>
    <mergeCell ref="L10:N10"/>
    <mergeCell ref="F9:J9"/>
    <mergeCell ref="I10:I12"/>
    <mergeCell ref="B1:F1"/>
    <mergeCell ref="A2:G2"/>
    <mergeCell ref="A8:F8"/>
    <mergeCell ref="A9:A12"/>
    <mergeCell ref="B9:B12"/>
    <mergeCell ref="G11:G12"/>
    <mergeCell ref="D9:D12"/>
    <mergeCell ref="G10:H10"/>
    <mergeCell ref="F10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9.140625" style="1" customWidth="1"/>
    <col min="2" max="2" width="13.421875" style="39" customWidth="1"/>
    <col min="3" max="3" width="12.421875" style="39" customWidth="1"/>
    <col min="4" max="4" width="11.28125" style="39" customWidth="1"/>
    <col min="5" max="5" width="10.140625" style="39" customWidth="1"/>
    <col min="6" max="6" width="11.00390625" style="39" customWidth="1"/>
    <col min="7" max="7" width="11.140625" style="39" customWidth="1"/>
    <col min="8" max="8" width="9.7109375" style="1" customWidth="1"/>
    <col min="9" max="9" width="9.00390625" style="39" customWidth="1"/>
    <col min="10" max="10" width="10.8515625" style="39" customWidth="1"/>
    <col min="11" max="11" width="10.7109375" style="39" customWidth="1"/>
    <col min="12" max="12" width="10.00390625" style="39" customWidth="1"/>
    <col min="13" max="13" width="9.8515625" style="39" customWidth="1"/>
    <col min="14" max="14" width="9.7109375" style="39" customWidth="1"/>
    <col min="15" max="15" width="80.421875" style="1" bestFit="1" customWidth="1"/>
    <col min="16" max="16" width="9.140625" style="1" customWidth="1"/>
    <col min="17" max="17" width="10.8515625" style="1" customWidth="1"/>
    <col min="18" max="16384" width="9.140625" style="1" customWidth="1"/>
  </cols>
  <sheetData>
    <row r="1" spans="2:14" s="2" customFormat="1" ht="12.75" customHeight="1">
      <c r="B1" s="214" t="s">
        <v>91</v>
      </c>
      <c r="C1" s="214"/>
      <c r="D1" s="214"/>
      <c r="E1" s="214"/>
      <c r="F1" s="214"/>
      <c r="G1" s="3"/>
      <c r="I1" s="3"/>
      <c r="J1" s="3"/>
      <c r="K1" s="3"/>
      <c r="L1" s="3"/>
      <c r="M1" s="3"/>
      <c r="N1" s="3"/>
    </row>
    <row r="2" spans="1:14" s="2" customFormat="1" ht="15.75">
      <c r="A2" s="214" t="s">
        <v>92</v>
      </c>
      <c r="B2" s="214"/>
      <c r="C2" s="214"/>
      <c r="D2" s="214"/>
      <c r="E2" s="214"/>
      <c r="F2" s="214"/>
      <c r="G2" s="214"/>
      <c r="H2" s="214"/>
      <c r="I2" s="3"/>
      <c r="J2" s="3"/>
      <c r="K2" s="3"/>
      <c r="L2" s="3"/>
      <c r="M2" s="3"/>
      <c r="N2" s="3"/>
    </row>
    <row r="3" spans="1:14" s="2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2.75"/>
    <row r="5" ht="12.75">
      <c r="A5" s="78"/>
    </row>
    <row r="6" ht="12.75">
      <c r="A6" s="78"/>
    </row>
    <row r="7" ht="12.75">
      <c r="A7" s="40"/>
    </row>
    <row r="8" ht="12.75">
      <c r="A8" s="4" t="s">
        <v>81</v>
      </c>
    </row>
    <row r="9" ht="13.5" thickBot="1">
      <c r="A9" s="5" t="s">
        <v>88</v>
      </c>
    </row>
    <row r="10" spans="1:4" ht="13.5" thickBot="1">
      <c r="A10" s="227" t="s">
        <v>54</v>
      </c>
      <c r="B10" s="228"/>
      <c r="C10" s="228"/>
      <c r="D10" s="229"/>
    </row>
    <row r="11" spans="1:15" ht="77.25" thickBot="1">
      <c r="A11" s="171" t="s">
        <v>0</v>
      </c>
      <c r="B11" s="121" t="s">
        <v>50</v>
      </c>
      <c r="C11" s="6" t="s">
        <v>49</v>
      </c>
      <c r="D11" s="7" t="s">
        <v>89</v>
      </c>
      <c r="E11" s="7" t="s">
        <v>93</v>
      </c>
      <c r="F11" s="122" t="s">
        <v>53</v>
      </c>
      <c r="G11" s="6" t="s">
        <v>51</v>
      </c>
      <c r="I11" s="49" t="s">
        <v>101</v>
      </c>
      <c r="J11" s="49" t="s">
        <v>102</v>
      </c>
      <c r="K11" s="49" t="s">
        <v>103</v>
      </c>
      <c r="L11" s="49" t="s">
        <v>104</v>
      </c>
      <c r="M11" s="49" t="s">
        <v>105</v>
      </c>
      <c r="N11" s="10" t="s">
        <v>106</v>
      </c>
      <c r="O11" s="10" t="s">
        <v>107</v>
      </c>
    </row>
    <row r="12" spans="1:15" ht="12.75">
      <c r="A12" s="172"/>
      <c r="B12" s="123" t="s">
        <v>16</v>
      </c>
      <c r="C12" s="12" t="s">
        <v>17</v>
      </c>
      <c r="D12" s="13" t="s">
        <v>18</v>
      </c>
      <c r="E12" s="13" t="s">
        <v>19</v>
      </c>
      <c r="F12" s="15" t="s">
        <v>20</v>
      </c>
      <c r="G12" s="16" t="s">
        <v>21</v>
      </c>
      <c r="I12" s="17"/>
      <c r="J12" s="17"/>
      <c r="K12" s="17"/>
      <c r="L12" s="17"/>
      <c r="M12" s="17"/>
      <c r="N12" s="17"/>
      <c r="O12" s="17"/>
    </row>
    <row r="13" spans="1:15" ht="12.75">
      <c r="A13" s="19" t="s">
        <v>126</v>
      </c>
      <c r="B13" s="20" t="s">
        <v>115</v>
      </c>
      <c r="C13" s="21" t="s">
        <v>119</v>
      </c>
      <c r="D13" s="92" t="s">
        <v>120</v>
      </c>
      <c r="E13" s="92" t="s">
        <v>121</v>
      </c>
      <c r="F13" s="21" t="s">
        <v>137</v>
      </c>
      <c r="G13" s="169">
        <v>-10000</v>
      </c>
      <c r="I13" s="57" t="str">
        <f>ELOLAP!$F$7</f>
        <v>R08</v>
      </c>
      <c r="J13" s="58">
        <f>ELOLAP!$G$7</f>
        <v>202001</v>
      </c>
      <c r="K13" s="59" t="str">
        <f>ELOLAP!$H$7</f>
        <v>00000000</v>
      </c>
      <c r="L13" s="60" t="str">
        <f>ELOLAP!$I$7</f>
        <v>20200214</v>
      </c>
      <c r="M13" s="17" t="s">
        <v>109</v>
      </c>
      <c r="N13" s="17" t="s">
        <v>166</v>
      </c>
      <c r="O13" s="18" t="str">
        <f>I13&amp;","&amp;J13&amp;","&amp;K13&amp;","&amp;L13&amp;","&amp;M13&amp;","&amp;N13&amp;","&amp;"@"&amp;N13&amp;"00"&amp;A13&amp;","&amp;B13&amp;","&amp;C13&amp;","&amp;D13&amp;","&amp;E13&amp;","&amp;F13&amp;","&amp;G13</f>
        <v>R08,202001,00000000,20200214,E,BEFK5DE,@BEFK5DE0001,EHITK,H,PL,USD,KOVEL,-10000</v>
      </c>
    </row>
    <row r="14" spans="1:15" ht="12.75">
      <c r="A14" s="19" t="s">
        <v>127</v>
      </c>
      <c r="B14" s="28" t="s">
        <v>132</v>
      </c>
      <c r="C14" s="90"/>
      <c r="D14" s="29" t="s">
        <v>117</v>
      </c>
      <c r="E14" s="31" t="s">
        <v>118</v>
      </c>
      <c r="F14" s="21" t="s">
        <v>138</v>
      </c>
      <c r="G14" s="169">
        <v>-10000</v>
      </c>
      <c r="I14" s="57" t="str">
        <f>ELOLAP!$F$7</f>
        <v>R08</v>
      </c>
      <c r="J14" s="58">
        <f>ELOLAP!$G$7</f>
        <v>202001</v>
      </c>
      <c r="K14" s="59" t="str">
        <f>ELOLAP!$H$7</f>
        <v>00000000</v>
      </c>
      <c r="L14" s="60" t="str">
        <f>ELOLAP!$I$7</f>
        <v>20200214</v>
      </c>
      <c r="M14" s="17" t="s">
        <v>109</v>
      </c>
      <c r="N14" s="17" t="s">
        <v>166</v>
      </c>
      <c r="O14" s="18" t="str">
        <f>I14&amp;","&amp;J14&amp;","&amp;K14&amp;","&amp;L14&amp;","&amp;M14&amp;","&amp;N14&amp;","&amp;"@"&amp;N14&amp;"00"&amp;A14&amp;","&amp;B14&amp;","&amp;C14&amp;","&amp;D14&amp;","&amp;E14&amp;","&amp;F14&amp;","&amp;G14</f>
        <v>R08,202001,00000000,20200214,E,BEFK5DE,@BEFK5DE0002,BFSZLAK,,DE,EUR,HIBA,-10000</v>
      </c>
    </row>
    <row r="15" spans="1:15" ht="12.75">
      <c r="A15" s="19" t="s">
        <v>128</v>
      </c>
      <c r="B15" s="124" t="s">
        <v>125</v>
      </c>
      <c r="C15" s="29" t="s">
        <v>116</v>
      </c>
      <c r="D15" s="29" t="s">
        <v>117</v>
      </c>
      <c r="E15" s="31" t="s">
        <v>118</v>
      </c>
      <c r="F15" s="21" t="s">
        <v>139</v>
      </c>
      <c r="G15" s="169">
        <v>-40000</v>
      </c>
      <c r="I15" s="57" t="str">
        <f>ELOLAP!$F$7</f>
        <v>R08</v>
      </c>
      <c r="J15" s="58">
        <f>ELOLAP!$G$7</f>
        <v>202001</v>
      </c>
      <c r="K15" s="59" t="str">
        <f>ELOLAP!$H$7</f>
        <v>00000000</v>
      </c>
      <c r="L15" s="60" t="str">
        <f>ELOLAP!$I$7</f>
        <v>20200214</v>
      </c>
      <c r="M15" s="17" t="s">
        <v>109</v>
      </c>
      <c r="N15" s="17" t="s">
        <v>166</v>
      </c>
      <c r="O15" s="18" t="str">
        <f>I15&amp;","&amp;J15&amp;","&amp;K15&amp;","&amp;L15&amp;","&amp;M15&amp;","&amp;N15&amp;","&amp;"@"&amp;N15&amp;"00"&amp;A15&amp;","&amp;B15&amp;","&amp;C15&amp;","&amp;D15&amp;","&amp;E15&amp;","&amp;F15&amp;","&amp;G15</f>
        <v>R08,202001,00000000,20200214,E,BEFK5DE,@BEFK5DE0003,KERHITK,R,DE,EUR,KLE,-40000</v>
      </c>
    </row>
    <row r="16" spans="1:15" ht="12.75">
      <c r="A16" s="19" t="s">
        <v>129</v>
      </c>
      <c r="B16" s="28" t="s">
        <v>135</v>
      </c>
      <c r="C16" s="29" t="s">
        <v>116</v>
      </c>
      <c r="D16" s="29" t="s">
        <v>117</v>
      </c>
      <c r="E16" s="29" t="s">
        <v>118</v>
      </c>
      <c r="F16" s="21" t="s">
        <v>140</v>
      </c>
      <c r="G16" s="169">
        <v>-5000</v>
      </c>
      <c r="I16" s="57" t="str">
        <f>ELOLAP!$F$7</f>
        <v>R08</v>
      </c>
      <c r="J16" s="58">
        <f>ELOLAP!$G$7</f>
        <v>202001</v>
      </c>
      <c r="K16" s="59" t="str">
        <f>ELOLAP!$H$7</f>
        <v>00000000</v>
      </c>
      <c r="L16" s="60" t="str">
        <f>ELOLAP!$I$7</f>
        <v>20200214</v>
      </c>
      <c r="M16" s="17" t="s">
        <v>109</v>
      </c>
      <c r="N16" s="17" t="s">
        <v>166</v>
      </c>
      <c r="O16" s="18" t="str">
        <f>I16&amp;","&amp;J16&amp;","&amp;K16&amp;","&amp;L16&amp;","&amp;M16&amp;","&amp;N16&amp;","&amp;"@"&amp;N16&amp;"00"&amp;A16&amp;","&amp;B16&amp;","&amp;C16&amp;","&amp;D16&amp;","&amp;E16&amp;","&amp;F16&amp;","&amp;G16</f>
        <v>R08,202001,00000000,20200214,E,BEFK5DE,@BEFK5DE0004,EK,R,DE,EUR,ATSO,-5000</v>
      </c>
    </row>
    <row r="17" spans="1:12" ht="13.5" thickBot="1">
      <c r="A17" s="173" t="s">
        <v>130</v>
      </c>
      <c r="B17" s="125"/>
      <c r="C17" s="37"/>
      <c r="D17" s="37"/>
      <c r="E17" s="37"/>
      <c r="F17" s="37"/>
      <c r="G17" s="38"/>
      <c r="J17" s="17"/>
      <c r="K17" s="60"/>
      <c r="L17" s="17"/>
    </row>
    <row r="18" spans="1:12" ht="12.75">
      <c r="A18" s="170"/>
      <c r="J18" s="17"/>
      <c r="K18" s="60"/>
      <c r="L18" s="17"/>
    </row>
    <row r="19" spans="10:12" ht="12.75">
      <c r="J19" s="17"/>
      <c r="K19" s="60"/>
      <c r="L19" s="17"/>
    </row>
    <row r="20" ht="12.75">
      <c r="L20" s="17"/>
    </row>
  </sheetData>
  <sheetProtection/>
  <mergeCells count="3">
    <mergeCell ref="A10:D10"/>
    <mergeCell ref="B1:F1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1"/>
  <sheetViews>
    <sheetView zoomScalePageLayoutView="0" workbookViewId="0" topLeftCell="A4">
      <selection activeCell="O18" sqref="O18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0.28125" style="1" customWidth="1"/>
    <col min="5" max="5" width="8.7109375" style="1" customWidth="1"/>
    <col min="6" max="6" width="10.421875" style="39" customWidth="1"/>
    <col min="7" max="7" width="16.00390625" style="1" customWidth="1"/>
    <col min="8" max="8" width="11.00390625" style="1" customWidth="1"/>
    <col min="9" max="9" width="10.28125" style="39" customWidth="1"/>
    <col min="10" max="10" width="12.7109375" style="39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18" width="12.421875" style="1" customWidth="1"/>
    <col min="19" max="20" width="9.140625" style="1" customWidth="1"/>
    <col min="21" max="21" width="11.7109375" style="1" customWidth="1"/>
    <col min="22" max="22" width="9.140625" style="1" customWidth="1"/>
    <col min="23" max="28" width="9.140625" style="39" customWidth="1"/>
    <col min="29" max="29" width="133.421875" style="39" bestFit="1" customWidth="1"/>
    <col min="30" max="16384" width="9.140625" style="1" customWidth="1"/>
  </cols>
  <sheetData>
    <row r="1" spans="2:29" s="2" customFormat="1" ht="12.75" customHeight="1">
      <c r="B1" s="214" t="s">
        <v>91</v>
      </c>
      <c r="C1" s="214"/>
      <c r="D1" s="214"/>
      <c r="E1" s="214"/>
      <c r="F1" s="214"/>
      <c r="I1" s="3"/>
      <c r="J1" s="3"/>
      <c r="W1" s="3"/>
      <c r="X1" s="3"/>
      <c r="Y1" s="3"/>
      <c r="Z1" s="3"/>
      <c r="AA1" s="3"/>
      <c r="AB1" s="3"/>
      <c r="AC1" s="3"/>
    </row>
    <row r="2" spans="1:29" s="2" customFormat="1" ht="15.75">
      <c r="A2" s="214" t="s">
        <v>92</v>
      </c>
      <c r="B2" s="214"/>
      <c r="C2" s="214"/>
      <c r="D2" s="214"/>
      <c r="E2" s="214"/>
      <c r="F2" s="214"/>
      <c r="G2" s="214"/>
      <c r="H2" s="214"/>
      <c r="I2" s="3"/>
      <c r="J2" s="3"/>
      <c r="W2" s="3"/>
      <c r="X2" s="3"/>
      <c r="Y2" s="3"/>
      <c r="Z2" s="3"/>
      <c r="AA2" s="3"/>
      <c r="AB2" s="3"/>
      <c r="AC2" s="3"/>
    </row>
    <row r="3" ht="12.75"/>
    <row r="4" ht="12.75"/>
    <row r="5" spans="1:16" ht="12.75">
      <c r="A5" s="43" t="s">
        <v>82</v>
      </c>
      <c r="B5" s="30"/>
      <c r="C5" s="30"/>
      <c r="D5" s="30"/>
      <c r="E5" s="30"/>
      <c r="F5" s="99"/>
      <c r="G5" s="30"/>
      <c r="H5" s="30"/>
      <c r="I5" s="99"/>
      <c r="J5" s="99"/>
      <c r="K5" s="30"/>
      <c r="L5" s="30"/>
      <c r="M5" s="30"/>
      <c r="N5" s="30"/>
      <c r="O5" s="30"/>
      <c r="P5" s="30"/>
    </row>
    <row r="6" spans="1:16" ht="13.5" thickBot="1">
      <c r="A6" s="100" t="s">
        <v>88</v>
      </c>
      <c r="B6" s="30"/>
      <c r="C6" s="30"/>
      <c r="D6" s="30"/>
      <c r="E6" s="30"/>
      <c r="F6" s="99"/>
      <c r="G6" s="30"/>
      <c r="H6" s="30"/>
      <c r="I6" s="99"/>
      <c r="J6" s="99"/>
      <c r="K6" s="30"/>
      <c r="L6" s="30"/>
      <c r="M6" s="30"/>
      <c r="N6" s="30"/>
      <c r="O6" s="30"/>
      <c r="P6" s="30"/>
    </row>
    <row r="7" spans="1:21" ht="13.5" thickBot="1">
      <c r="A7" s="227" t="s">
        <v>39</v>
      </c>
      <c r="B7" s="228"/>
      <c r="C7" s="228"/>
      <c r="D7" s="228"/>
      <c r="E7" s="229"/>
      <c r="F7" s="101"/>
      <c r="G7" s="80"/>
      <c r="H7" s="80"/>
      <c r="I7" s="101"/>
      <c r="J7" s="101"/>
      <c r="K7" s="80"/>
      <c r="L7" s="45"/>
      <c r="M7" s="45"/>
      <c r="N7" s="45"/>
      <c r="O7" s="45"/>
      <c r="P7" s="45"/>
      <c r="Q7" s="41"/>
      <c r="R7" s="41"/>
      <c r="U7" s="41"/>
    </row>
    <row r="8" spans="1:42" ht="15.75" customHeight="1">
      <c r="A8" s="209" t="s">
        <v>0</v>
      </c>
      <c r="B8" s="224" t="s">
        <v>46</v>
      </c>
      <c r="C8" s="224" t="s">
        <v>48</v>
      </c>
      <c r="D8" s="254" t="s">
        <v>90</v>
      </c>
      <c r="E8" s="218"/>
      <c r="F8" s="218" t="s">
        <v>93</v>
      </c>
      <c r="G8" s="223" t="s">
        <v>1</v>
      </c>
      <c r="H8" s="210" t="s">
        <v>2</v>
      </c>
      <c r="I8" s="259" t="s">
        <v>61</v>
      </c>
      <c r="J8" s="210" t="s">
        <v>3</v>
      </c>
      <c r="K8" s="210" t="s">
        <v>87</v>
      </c>
      <c r="L8" s="215" t="s">
        <v>4</v>
      </c>
      <c r="M8" s="216"/>
      <c r="N8" s="216"/>
      <c r="O8" s="216"/>
      <c r="P8" s="217"/>
      <c r="Q8" s="250" t="s">
        <v>5</v>
      </c>
      <c r="R8" s="251"/>
      <c r="S8" s="251"/>
      <c r="T8" s="251"/>
      <c r="U8" s="252"/>
      <c r="V8" s="102"/>
      <c r="W8" s="17"/>
      <c r="X8" s="17"/>
      <c r="Y8" s="17"/>
      <c r="Z8" s="17"/>
      <c r="AA8" s="17"/>
      <c r="AB8" s="17"/>
      <c r="AC8" s="17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</row>
    <row r="9" spans="1:42" ht="15.75" customHeight="1">
      <c r="A9" s="209"/>
      <c r="B9" s="224"/>
      <c r="C9" s="224"/>
      <c r="D9" s="255"/>
      <c r="E9" s="219"/>
      <c r="F9" s="219"/>
      <c r="G9" s="224"/>
      <c r="H9" s="211"/>
      <c r="I9" s="260"/>
      <c r="J9" s="211"/>
      <c r="K9" s="211"/>
      <c r="L9" s="230" t="s">
        <v>6</v>
      </c>
      <c r="M9" s="225" t="s">
        <v>7</v>
      </c>
      <c r="N9" s="226"/>
      <c r="O9" s="241"/>
      <c r="P9" s="233" t="s">
        <v>8</v>
      </c>
      <c r="Q9" s="230" t="s">
        <v>64</v>
      </c>
      <c r="R9" s="225" t="s">
        <v>7</v>
      </c>
      <c r="S9" s="226"/>
      <c r="T9" s="241"/>
      <c r="U9" s="236" t="s">
        <v>65</v>
      </c>
      <c r="V9" s="102"/>
      <c r="W9" s="17"/>
      <c r="X9" s="17"/>
      <c r="Y9" s="17"/>
      <c r="Z9" s="17"/>
      <c r="AA9" s="17"/>
      <c r="AB9" s="17"/>
      <c r="AC9" s="17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</row>
    <row r="10" spans="1:42" ht="13.5" thickBot="1">
      <c r="A10" s="209"/>
      <c r="B10" s="224"/>
      <c r="C10" s="224"/>
      <c r="D10" s="256"/>
      <c r="E10" s="257"/>
      <c r="F10" s="219"/>
      <c r="G10" s="224"/>
      <c r="H10" s="211"/>
      <c r="I10" s="260"/>
      <c r="J10" s="211"/>
      <c r="K10" s="211"/>
      <c r="L10" s="231"/>
      <c r="M10" s="220" t="s">
        <v>9</v>
      </c>
      <c r="N10" s="220"/>
      <c r="O10" s="212" t="s">
        <v>10</v>
      </c>
      <c r="P10" s="234"/>
      <c r="Q10" s="231"/>
      <c r="R10" s="225" t="s">
        <v>9</v>
      </c>
      <c r="S10" s="241"/>
      <c r="T10" s="221" t="s">
        <v>10</v>
      </c>
      <c r="U10" s="211"/>
      <c r="V10" s="102"/>
      <c r="W10" s="17"/>
      <c r="X10" s="17"/>
      <c r="Y10" s="17"/>
      <c r="Z10" s="17"/>
      <c r="AA10" s="17"/>
      <c r="AB10" s="17"/>
      <c r="AC10" s="17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</row>
    <row r="11" spans="1:42" ht="90" thickBot="1">
      <c r="A11" s="258"/>
      <c r="B11" s="224"/>
      <c r="C11" s="224"/>
      <c r="D11" s="7" t="s">
        <v>11</v>
      </c>
      <c r="E11" s="8" t="s">
        <v>62</v>
      </c>
      <c r="F11" s="219"/>
      <c r="G11" s="224"/>
      <c r="H11" s="211"/>
      <c r="I11" s="261"/>
      <c r="J11" s="211"/>
      <c r="K11" s="211"/>
      <c r="L11" s="231"/>
      <c r="M11" s="47" t="s">
        <v>12</v>
      </c>
      <c r="N11" s="47" t="s">
        <v>13</v>
      </c>
      <c r="O11" s="253"/>
      <c r="P11" s="234"/>
      <c r="Q11" s="232"/>
      <c r="R11" s="48" t="s">
        <v>63</v>
      </c>
      <c r="S11" s="48" t="s">
        <v>15</v>
      </c>
      <c r="T11" s="222"/>
      <c r="U11" s="237"/>
      <c r="V11" s="102"/>
      <c r="W11" s="49" t="s">
        <v>101</v>
      </c>
      <c r="X11" s="49" t="s">
        <v>102</v>
      </c>
      <c r="Y11" s="49" t="s">
        <v>103</v>
      </c>
      <c r="Z11" s="49" t="s">
        <v>104</v>
      </c>
      <c r="AA11" s="49" t="s">
        <v>105</v>
      </c>
      <c r="AB11" s="10" t="s">
        <v>106</v>
      </c>
      <c r="AC11" s="10" t="s">
        <v>107</v>
      </c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</row>
    <row r="12" spans="1:42" ht="12.75">
      <c r="A12" s="104"/>
      <c r="B12" s="11" t="s">
        <v>16</v>
      </c>
      <c r="C12" s="13" t="s">
        <v>17</v>
      </c>
      <c r="D12" s="13" t="s">
        <v>18</v>
      </c>
      <c r="E12" s="13" t="s">
        <v>19</v>
      </c>
      <c r="F12" s="12" t="s">
        <v>20</v>
      </c>
      <c r="G12" s="12" t="s">
        <v>21</v>
      </c>
      <c r="H12" s="12" t="s">
        <v>22</v>
      </c>
      <c r="I12" s="12" t="s">
        <v>23</v>
      </c>
      <c r="J12" s="12" t="s">
        <v>24</v>
      </c>
      <c r="K12" s="12" t="s">
        <v>25</v>
      </c>
      <c r="L12" s="13" t="s">
        <v>26</v>
      </c>
      <c r="M12" s="12" t="s">
        <v>27</v>
      </c>
      <c r="N12" s="12" t="s">
        <v>28</v>
      </c>
      <c r="O12" s="12" t="s">
        <v>29</v>
      </c>
      <c r="P12" s="12" t="s">
        <v>30</v>
      </c>
      <c r="Q12" s="12" t="s">
        <v>31</v>
      </c>
      <c r="R12" s="12" t="s">
        <v>32</v>
      </c>
      <c r="S12" s="13" t="s">
        <v>33</v>
      </c>
      <c r="T12" s="13" t="s">
        <v>37</v>
      </c>
      <c r="U12" s="52" t="s">
        <v>38</v>
      </c>
      <c r="V12" s="102"/>
      <c r="W12" s="17"/>
      <c r="X12" s="17"/>
      <c r="Y12" s="105"/>
      <c r="Z12" s="17"/>
      <c r="AA12" s="17"/>
      <c r="AB12" s="17"/>
      <c r="AC12" s="17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</row>
    <row r="13" spans="1:42" ht="21" customHeight="1">
      <c r="A13" s="19" t="s">
        <v>126</v>
      </c>
      <c r="B13" s="20" t="s">
        <v>141</v>
      </c>
      <c r="C13" s="21" t="s">
        <v>116</v>
      </c>
      <c r="D13" s="21" t="s">
        <v>117</v>
      </c>
      <c r="E13" s="21">
        <v>1</v>
      </c>
      <c r="F13" s="21" t="s">
        <v>118</v>
      </c>
      <c r="G13" s="21" t="s">
        <v>151</v>
      </c>
      <c r="H13" s="22">
        <v>20270909</v>
      </c>
      <c r="I13" s="21" t="s">
        <v>121</v>
      </c>
      <c r="J13" s="98">
        <v>1000000</v>
      </c>
      <c r="K13" s="106"/>
      <c r="L13" s="98">
        <v>900000</v>
      </c>
      <c r="M13" s="98"/>
      <c r="N13" s="98">
        <v>800000</v>
      </c>
      <c r="O13" s="98"/>
      <c r="P13" s="98">
        <v>100000</v>
      </c>
      <c r="Q13" s="98">
        <v>7700</v>
      </c>
      <c r="R13" s="98">
        <v>200</v>
      </c>
      <c r="S13" s="98"/>
      <c r="T13" s="98"/>
      <c r="U13" s="174">
        <v>7900</v>
      </c>
      <c r="V13" s="102"/>
      <c r="W13" s="57" t="str">
        <f>ELOLAP!$F$7</f>
        <v>R08</v>
      </c>
      <c r="X13" s="58">
        <f>ELOLAP!$G$7</f>
        <v>202001</v>
      </c>
      <c r="Y13" s="59" t="str">
        <f>ELOLAP!$H$7</f>
        <v>00000000</v>
      </c>
      <c r="Z13" s="60" t="str">
        <f>ELOLAP!$I$7</f>
        <v>20200214</v>
      </c>
      <c r="AA13" s="17" t="s">
        <v>109</v>
      </c>
      <c r="AB13" s="17" t="s">
        <v>161</v>
      </c>
      <c r="AC13" s="107" t="str">
        <f aca="true" t="shared" si="0" ref="AC13:AC19">W13&amp;","&amp;X13&amp;","&amp;Y13&amp;","&amp;Z13&amp;","&amp;AA13&amp;","&amp;AB13&amp;","&amp;"@"&amp;AB13&amp;"00"&amp;A13&amp;","&amp;B13&amp;","&amp;C13&amp;","&amp;D13&amp;","&amp;E13&amp;","&amp;F13&amp;","&amp;G13&amp;","&amp;H13&amp;","&amp;I13&amp;","&amp;J13&amp;","&amp;K13&amp;","&amp;L13&amp;","&amp;M13&amp;","&amp;N13&amp;","&amp;O13&amp;","&amp;P13&amp;","&amp;Q13&amp;","&amp;R13&amp;","&amp;S13&amp;","&amp;T13&amp;","&amp;U13</f>
        <v>R08,202001,00000000,20200214,E,BEFT1DE,@BEFT1DE0001,KHITT,R,DE,1,EUR,OTP,20270909,USD,1000000,,900000,,800000,,100000,7700,200,,,7900</v>
      </c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</row>
    <row r="14" spans="1:42" ht="21" customHeight="1">
      <c r="A14" s="19" t="s">
        <v>127</v>
      </c>
      <c r="B14" s="20" t="s">
        <v>141</v>
      </c>
      <c r="C14" s="21" t="s">
        <v>119</v>
      </c>
      <c r="D14" s="21" t="s">
        <v>120</v>
      </c>
      <c r="E14" s="21">
        <v>2</v>
      </c>
      <c r="F14" s="21" t="s">
        <v>118</v>
      </c>
      <c r="G14" s="21" t="s">
        <v>151</v>
      </c>
      <c r="H14" s="22">
        <v>20281231</v>
      </c>
      <c r="I14" s="21" t="s">
        <v>118</v>
      </c>
      <c r="J14" s="98">
        <v>500000</v>
      </c>
      <c r="K14" s="106"/>
      <c r="L14" s="98">
        <v>0</v>
      </c>
      <c r="M14" s="98">
        <v>400000</v>
      </c>
      <c r="N14" s="98"/>
      <c r="O14" s="98"/>
      <c r="P14" s="98">
        <v>400000</v>
      </c>
      <c r="Q14" s="98">
        <v>0</v>
      </c>
      <c r="R14" s="98">
        <v>1200</v>
      </c>
      <c r="S14" s="98"/>
      <c r="T14" s="98"/>
      <c r="U14" s="175">
        <v>1200</v>
      </c>
      <c r="V14" s="102"/>
      <c r="W14" s="57" t="str">
        <f>ELOLAP!$F$7</f>
        <v>R08</v>
      </c>
      <c r="X14" s="58">
        <f>ELOLAP!$G$7</f>
        <v>202001</v>
      </c>
      <c r="Y14" s="59" t="str">
        <f>ELOLAP!$H$7</f>
        <v>00000000</v>
      </c>
      <c r="Z14" s="60" t="str">
        <f>ELOLAP!$I$7</f>
        <v>20200214</v>
      </c>
      <c r="AA14" s="17" t="s">
        <v>109</v>
      </c>
      <c r="AB14" s="17" t="s">
        <v>161</v>
      </c>
      <c r="AC14" s="107" t="str">
        <f t="shared" si="0"/>
        <v>R08,202001,00000000,20200214,E,BEFT1DE,@BEFT1DE0002,KHITT,H,PL,2,EUR,OTP,20281231,EUR,500000,,0,400000,,,400000,0,1200,,,1200</v>
      </c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</row>
    <row r="15" spans="1:42" ht="21" customHeight="1">
      <c r="A15" s="19" t="s">
        <v>128</v>
      </c>
      <c r="B15" s="20" t="s">
        <v>142</v>
      </c>
      <c r="C15" s="21" t="s">
        <v>119</v>
      </c>
      <c r="D15" s="22" t="s">
        <v>123</v>
      </c>
      <c r="E15" s="21">
        <v>1</v>
      </c>
      <c r="F15" s="21" t="s">
        <v>118</v>
      </c>
      <c r="G15" s="106"/>
      <c r="H15" s="22">
        <v>20300914</v>
      </c>
      <c r="I15" s="21" t="s">
        <v>118</v>
      </c>
      <c r="J15" s="177">
        <v>50000</v>
      </c>
      <c r="K15" s="32" t="s">
        <v>152</v>
      </c>
      <c r="L15" s="176">
        <v>45000</v>
      </c>
      <c r="M15" s="176"/>
      <c r="N15" s="176"/>
      <c r="O15" s="176">
        <v>0</v>
      </c>
      <c r="P15" s="176">
        <v>45000</v>
      </c>
      <c r="Q15" s="98">
        <v>13000</v>
      </c>
      <c r="R15" s="98">
        <v>200</v>
      </c>
      <c r="S15" s="98">
        <v>300</v>
      </c>
      <c r="T15" s="98"/>
      <c r="U15" s="175">
        <v>12900</v>
      </c>
      <c r="V15" s="102"/>
      <c r="W15" s="57" t="str">
        <f>ELOLAP!$F$7</f>
        <v>R08</v>
      </c>
      <c r="X15" s="58">
        <f>ELOLAP!$G$7</f>
        <v>202001</v>
      </c>
      <c r="Y15" s="59" t="str">
        <f>ELOLAP!$H$7</f>
        <v>00000000</v>
      </c>
      <c r="Z15" s="60" t="str">
        <f>ELOLAP!$I$7</f>
        <v>20200214</v>
      </c>
      <c r="AA15" s="17" t="s">
        <v>109</v>
      </c>
      <c r="AB15" s="17" t="s">
        <v>161</v>
      </c>
      <c r="AC15" s="107" t="str">
        <f t="shared" si="0"/>
        <v>R08,202001,00000000,20200214,E,BEFT1DE,@BEFT1DE0003,AHITT,H,US,1,EUR,,20300914,EUR,50000,HITEL33,45000,,,0,45000,13000,200,300,,12900</v>
      </c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</row>
    <row r="16" spans="1:42" ht="21" customHeight="1">
      <c r="A16" s="19" t="s">
        <v>129</v>
      </c>
      <c r="B16" s="20" t="s">
        <v>142</v>
      </c>
      <c r="C16" s="21" t="s">
        <v>116</v>
      </c>
      <c r="D16" s="22" t="s">
        <v>123</v>
      </c>
      <c r="E16" s="21">
        <v>2</v>
      </c>
      <c r="F16" s="21" t="s">
        <v>124</v>
      </c>
      <c r="G16" s="106"/>
      <c r="H16" s="108"/>
      <c r="I16" s="109"/>
      <c r="J16" s="110"/>
      <c r="K16" s="106"/>
      <c r="L16" s="176">
        <v>9800000</v>
      </c>
      <c r="M16" s="176"/>
      <c r="N16" s="176">
        <v>800000</v>
      </c>
      <c r="O16" s="176">
        <v>0</v>
      </c>
      <c r="P16" s="176">
        <v>9000000</v>
      </c>
      <c r="Q16" s="98">
        <v>230000</v>
      </c>
      <c r="R16" s="98">
        <v>30000</v>
      </c>
      <c r="S16" s="98"/>
      <c r="T16" s="98"/>
      <c r="U16" s="175">
        <v>260000</v>
      </c>
      <c r="V16" s="102"/>
      <c r="W16" s="57" t="str">
        <f>ELOLAP!$F$7</f>
        <v>R08</v>
      </c>
      <c r="X16" s="58">
        <f>ELOLAP!$G$7</f>
        <v>202001</v>
      </c>
      <c r="Y16" s="59" t="str">
        <f>ELOLAP!$H$7</f>
        <v>00000000</v>
      </c>
      <c r="Z16" s="60" t="str">
        <f>ELOLAP!$I$7</f>
        <v>20200214</v>
      </c>
      <c r="AA16" s="17" t="s">
        <v>109</v>
      </c>
      <c r="AB16" s="17" t="s">
        <v>161</v>
      </c>
      <c r="AC16" s="107" t="str">
        <f t="shared" si="0"/>
        <v>R08,202001,00000000,20200214,E,BEFT1DE,@BEFT1DE0004,AHITT,R,US,2,HUF,,,,,,9800000,,800000,0,9000000,230000,30000,,,260000</v>
      </c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</row>
    <row r="17" spans="1:42" ht="21" customHeight="1">
      <c r="A17" s="19" t="s">
        <v>130</v>
      </c>
      <c r="B17" s="20" t="s">
        <v>149</v>
      </c>
      <c r="C17" s="21" t="s">
        <v>119</v>
      </c>
      <c r="D17" s="22" t="s">
        <v>117</v>
      </c>
      <c r="E17" s="21">
        <v>1</v>
      </c>
      <c r="F17" s="21" t="s">
        <v>118</v>
      </c>
      <c r="G17" s="106"/>
      <c r="H17" s="111"/>
      <c r="I17" s="109"/>
      <c r="J17" s="110"/>
      <c r="K17" s="106"/>
      <c r="L17" s="176">
        <v>700000</v>
      </c>
      <c r="M17" s="176">
        <v>50000</v>
      </c>
      <c r="N17" s="176"/>
      <c r="O17" s="176">
        <v>0</v>
      </c>
      <c r="P17" s="176">
        <v>750000</v>
      </c>
      <c r="Q17" s="98">
        <v>40</v>
      </c>
      <c r="R17" s="177">
        <v>42</v>
      </c>
      <c r="S17" s="98"/>
      <c r="T17" s="98">
        <v>18</v>
      </c>
      <c r="U17" s="177">
        <v>100</v>
      </c>
      <c r="V17" s="102"/>
      <c r="W17" s="57" t="str">
        <f>ELOLAP!$F$7</f>
        <v>R08</v>
      </c>
      <c r="X17" s="58">
        <f>ELOLAP!$G$7</f>
        <v>202001</v>
      </c>
      <c r="Y17" s="59" t="str">
        <f>ELOLAP!$H$7</f>
        <v>00000000</v>
      </c>
      <c r="Z17" s="60" t="str">
        <f>ELOLAP!$I$7</f>
        <v>20200214</v>
      </c>
      <c r="AA17" s="17" t="s">
        <v>109</v>
      </c>
      <c r="AB17" s="17" t="s">
        <v>161</v>
      </c>
      <c r="AC17" s="107" t="str">
        <f t="shared" si="0"/>
        <v>R08,202001,00000000,20200214,E,BEFT1DE,@BEFT1DE0005,PLIZT,H,DE,1,EUR,,,,,,700000,50000,,0,750000,40,42,,18,100</v>
      </c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</row>
    <row r="18" spans="1:42" ht="21" customHeight="1">
      <c r="A18" s="19" t="s">
        <v>131</v>
      </c>
      <c r="B18" s="20" t="s">
        <v>150</v>
      </c>
      <c r="C18" s="21" t="s">
        <v>116</v>
      </c>
      <c r="D18" s="22" t="s">
        <v>117</v>
      </c>
      <c r="E18" s="21">
        <v>1</v>
      </c>
      <c r="F18" s="21" t="s">
        <v>118</v>
      </c>
      <c r="G18" s="106"/>
      <c r="H18" s="108"/>
      <c r="I18" s="109"/>
      <c r="J18" s="110"/>
      <c r="K18" s="106"/>
      <c r="L18" s="176">
        <v>610000</v>
      </c>
      <c r="M18" s="176"/>
      <c r="N18" s="176">
        <v>200000</v>
      </c>
      <c r="O18" s="176">
        <v>-10000</v>
      </c>
      <c r="P18" s="176">
        <v>400000</v>
      </c>
      <c r="Q18" s="98">
        <v>43</v>
      </c>
      <c r="R18" s="177">
        <v>43</v>
      </c>
      <c r="S18" s="98"/>
      <c r="T18" s="98"/>
      <c r="U18" s="177">
        <v>86</v>
      </c>
      <c r="V18" s="102"/>
      <c r="W18" s="57" t="str">
        <f>ELOLAP!$F$7</f>
        <v>R08</v>
      </c>
      <c r="X18" s="58">
        <f>ELOLAP!$G$7</f>
        <v>202001</v>
      </c>
      <c r="Y18" s="59" t="str">
        <f>ELOLAP!$H$7</f>
        <v>00000000</v>
      </c>
      <c r="Z18" s="60" t="str">
        <f>ELOLAP!$I$7</f>
        <v>20200214</v>
      </c>
      <c r="AA18" s="17" t="s">
        <v>109</v>
      </c>
      <c r="AB18" s="17" t="s">
        <v>161</v>
      </c>
      <c r="AC18" s="107" t="str">
        <f t="shared" si="0"/>
        <v>R08,202001,00000000,20200214,E,BEFT1DE,@BEFT1DE0006,REPOT,R,DE,1,EUR,,,,,,610000,,200000,-10000,400000,43,43,,,86</v>
      </c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</row>
    <row r="19" spans="1:42" ht="21" customHeight="1">
      <c r="A19" s="19" t="s">
        <v>136</v>
      </c>
      <c r="B19" s="20" t="s">
        <v>143</v>
      </c>
      <c r="C19" s="21" t="s">
        <v>116</v>
      </c>
      <c r="D19" s="21" t="s">
        <v>117</v>
      </c>
      <c r="E19" s="21">
        <v>3</v>
      </c>
      <c r="F19" s="21" t="s">
        <v>121</v>
      </c>
      <c r="G19" s="106"/>
      <c r="H19" s="112"/>
      <c r="I19" s="113"/>
      <c r="J19" s="113"/>
      <c r="K19" s="106"/>
      <c r="L19" s="98">
        <v>30000</v>
      </c>
      <c r="M19" s="98"/>
      <c r="N19" s="98"/>
      <c r="O19" s="98">
        <v>0</v>
      </c>
      <c r="P19" s="98">
        <v>30000</v>
      </c>
      <c r="Q19" s="98">
        <v>600</v>
      </c>
      <c r="R19" s="98">
        <v>50</v>
      </c>
      <c r="S19" s="98">
        <v>50</v>
      </c>
      <c r="T19" s="98"/>
      <c r="U19" s="174">
        <v>600</v>
      </c>
      <c r="V19" s="102"/>
      <c r="W19" s="57" t="str">
        <f>ELOLAP!$F$7</f>
        <v>R08</v>
      </c>
      <c r="X19" s="58">
        <f>ELOLAP!$G$7</f>
        <v>202001</v>
      </c>
      <c r="Y19" s="59" t="str">
        <f>ELOLAP!$H$7</f>
        <v>00000000</v>
      </c>
      <c r="Z19" s="60" t="str">
        <f>ELOLAP!$I$7</f>
        <v>20200214</v>
      </c>
      <c r="AA19" s="17" t="s">
        <v>109</v>
      </c>
      <c r="AB19" s="17" t="s">
        <v>161</v>
      </c>
      <c r="AC19" s="107" t="str">
        <f t="shared" si="0"/>
        <v>R08,202001,00000000,20200214,E,BEFT1DE,@BEFT1DE0007,EHITT,R,DE,3,USD,,,,,,30000,,,0,30000,600,50,50,,600</v>
      </c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</row>
    <row r="20" spans="1:42" ht="19.5" customHeight="1">
      <c r="A20" s="19" t="s">
        <v>144</v>
      </c>
      <c r="B20" s="20" t="s">
        <v>143</v>
      </c>
      <c r="C20" s="21" t="s">
        <v>119</v>
      </c>
      <c r="D20" s="21" t="s">
        <v>117</v>
      </c>
      <c r="E20" s="21">
        <v>4</v>
      </c>
      <c r="F20" s="21" t="s">
        <v>121</v>
      </c>
      <c r="G20" s="106"/>
      <c r="H20" s="106"/>
      <c r="I20" s="109"/>
      <c r="J20" s="109"/>
      <c r="K20" s="106"/>
      <c r="L20" s="93">
        <v>560000</v>
      </c>
      <c r="M20" s="93">
        <v>40000</v>
      </c>
      <c r="N20" s="93"/>
      <c r="O20" s="93"/>
      <c r="P20" s="93">
        <v>600000</v>
      </c>
      <c r="Q20" s="93"/>
      <c r="R20" s="93">
        <v>10</v>
      </c>
      <c r="S20" s="93">
        <v>10</v>
      </c>
      <c r="T20" s="93"/>
      <c r="U20" s="178"/>
      <c r="V20" s="102"/>
      <c r="W20" s="57" t="str">
        <f>ELOLAP!$F$7</f>
        <v>R08</v>
      </c>
      <c r="X20" s="58">
        <f>ELOLAP!$G$7</f>
        <v>202001</v>
      </c>
      <c r="Y20" s="59" t="str">
        <f>ELOLAP!$H$7</f>
        <v>00000000</v>
      </c>
      <c r="Z20" s="60" t="str">
        <f>ELOLAP!$I$7</f>
        <v>20200214</v>
      </c>
      <c r="AA20" s="17" t="s">
        <v>109</v>
      </c>
      <c r="AB20" s="17" t="s">
        <v>161</v>
      </c>
      <c r="AC20" s="107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R08,202001,00000000,20200214,E,BEFT1DE,@BEFT1DE0008,EHITT,H,DE,4,USD,,,,,,560000,40000,,,600000,,10,10,,</v>
      </c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</row>
    <row r="21" spans="1:42" ht="12.75">
      <c r="A21" s="19" t="s">
        <v>145</v>
      </c>
      <c r="B21" s="114"/>
      <c r="C21" s="92"/>
      <c r="D21" s="115"/>
      <c r="E21" s="115"/>
      <c r="F21" s="92"/>
      <c r="G21" s="115"/>
      <c r="H21" s="115"/>
      <c r="I21" s="92"/>
      <c r="J21" s="92"/>
      <c r="K21" s="115"/>
      <c r="L21" s="64"/>
      <c r="M21" s="64"/>
      <c r="N21" s="64"/>
      <c r="O21" s="64"/>
      <c r="P21" s="64"/>
      <c r="Q21" s="64"/>
      <c r="R21" s="64"/>
      <c r="S21" s="64"/>
      <c r="T21" s="64"/>
      <c r="U21" s="66"/>
      <c r="V21" s="102"/>
      <c r="W21" s="17"/>
      <c r="X21" s="17"/>
      <c r="Y21" s="17"/>
      <c r="Z21" s="17"/>
      <c r="AA21" s="17"/>
      <c r="AB21" s="17"/>
      <c r="AC21" s="17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</row>
    <row r="22" spans="1:42" ht="12.75">
      <c r="A22" s="19" t="s">
        <v>146</v>
      </c>
      <c r="B22" s="114"/>
      <c r="C22" s="92"/>
      <c r="D22" s="115"/>
      <c r="E22" s="115"/>
      <c r="F22" s="92"/>
      <c r="G22" s="115"/>
      <c r="H22" s="115"/>
      <c r="I22" s="92"/>
      <c r="J22" s="92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02"/>
      <c r="W22" s="17"/>
      <c r="X22" s="17"/>
      <c r="Y22" s="17"/>
      <c r="Z22" s="17"/>
      <c r="AA22" s="17"/>
      <c r="AB22" s="17"/>
      <c r="AC22" s="17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</row>
    <row r="23" spans="1:42" ht="12.75">
      <c r="A23" s="19" t="s">
        <v>147</v>
      </c>
      <c r="B23" s="114"/>
      <c r="C23" s="92"/>
      <c r="D23" s="115"/>
      <c r="E23" s="115"/>
      <c r="F23" s="92"/>
      <c r="G23" s="115"/>
      <c r="H23" s="115"/>
      <c r="I23" s="92"/>
      <c r="J23" s="92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02"/>
      <c r="W23" s="17"/>
      <c r="X23" s="17"/>
      <c r="Y23" s="17"/>
      <c r="Z23" s="17"/>
      <c r="AA23" s="17"/>
      <c r="AB23" s="17"/>
      <c r="AC23" s="17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</row>
    <row r="24" spans="1:42" ht="12.75">
      <c r="A24" s="19" t="s">
        <v>148</v>
      </c>
      <c r="B24" s="117"/>
      <c r="C24" s="115"/>
      <c r="D24" s="115"/>
      <c r="E24" s="115"/>
      <c r="F24" s="92"/>
      <c r="G24" s="115"/>
      <c r="H24" s="115"/>
      <c r="I24" s="92"/>
      <c r="J24" s="92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V24" s="102"/>
      <c r="W24" s="17"/>
      <c r="X24" s="17"/>
      <c r="Y24" s="17"/>
      <c r="Z24" s="17"/>
      <c r="AA24" s="17"/>
      <c r="AB24" s="17"/>
      <c r="AC24" s="17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</row>
    <row r="25" spans="1:42" ht="12.75">
      <c r="A25" s="118" t="s">
        <v>35</v>
      </c>
      <c r="B25" s="117"/>
      <c r="C25" s="115"/>
      <c r="D25" s="115"/>
      <c r="E25" s="115"/>
      <c r="F25" s="92"/>
      <c r="G25" s="115"/>
      <c r="H25" s="115"/>
      <c r="I25" s="92"/>
      <c r="J25" s="92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02"/>
      <c r="W25" s="17"/>
      <c r="X25" s="17"/>
      <c r="Y25" s="17"/>
      <c r="Z25" s="17"/>
      <c r="AA25" s="17"/>
      <c r="AB25" s="17"/>
      <c r="AC25" s="17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</row>
    <row r="26" spans="1:42" ht="13.5" thickBot="1">
      <c r="A26" s="119" t="s">
        <v>36</v>
      </c>
      <c r="B26" s="82"/>
      <c r="C26" s="36"/>
      <c r="D26" s="36"/>
      <c r="E26" s="36"/>
      <c r="F26" s="37"/>
      <c r="G26" s="36"/>
      <c r="H26" s="36"/>
      <c r="I26" s="37"/>
      <c r="J26" s="37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120"/>
      <c r="V26" s="102"/>
      <c r="W26" s="17"/>
      <c r="X26" s="17"/>
      <c r="Y26" s="17"/>
      <c r="Z26" s="17"/>
      <c r="AA26" s="17"/>
      <c r="AB26" s="17"/>
      <c r="AC26" s="17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</row>
    <row r="27" spans="1:4" ht="12.75">
      <c r="A27" s="78"/>
      <c r="B27" s="41"/>
      <c r="C27" s="41"/>
      <c r="D27" s="41"/>
    </row>
    <row r="28" ht="12.75">
      <c r="A28" s="40"/>
    </row>
    <row r="29" ht="12.75">
      <c r="A29" s="40"/>
    </row>
    <row r="30" ht="12.75">
      <c r="A30" s="40"/>
    </row>
    <row r="31" ht="12.75">
      <c r="A31" s="40"/>
    </row>
  </sheetData>
  <sheetProtection/>
  <mergeCells count="25">
    <mergeCell ref="B1:F1"/>
    <mergeCell ref="A2:H2"/>
    <mergeCell ref="A7:E7"/>
    <mergeCell ref="A8:A11"/>
    <mergeCell ref="B8:B11"/>
    <mergeCell ref="I8:I11"/>
    <mergeCell ref="Q9:Q11"/>
    <mergeCell ref="J8:J11"/>
    <mergeCell ref="K8:K11"/>
    <mergeCell ref="C8:C11"/>
    <mergeCell ref="D8:E10"/>
    <mergeCell ref="F8:F11"/>
    <mergeCell ref="G8:G11"/>
    <mergeCell ref="H8:H11"/>
    <mergeCell ref="L8:P8"/>
    <mergeCell ref="R9:T9"/>
    <mergeCell ref="T10:T11"/>
    <mergeCell ref="L9:L11"/>
    <mergeCell ref="M9:O9"/>
    <mergeCell ref="P9:P11"/>
    <mergeCell ref="Q8:U8"/>
    <mergeCell ref="U9:U11"/>
    <mergeCell ref="M10:N10"/>
    <mergeCell ref="O10:O11"/>
    <mergeCell ref="R10:S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39" customWidth="1"/>
    <col min="5" max="5" width="10.57421875" style="39" customWidth="1"/>
    <col min="6" max="6" width="12.28125" style="1" customWidth="1"/>
    <col min="7" max="7" width="12.421875" style="83" customWidth="1"/>
    <col min="8" max="8" width="12.42187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39" customWidth="1"/>
    <col min="17" max="17" width="11.421875" style="39" customWidth="1"/>
    <col min="18" max="20" width="9.140625" style="39" customWidth="1"/>
    <col min="21" max="21" width="11.140625" style="39" customWidth="1"/>
    <col min="22" max="22" width="98.28125" style="1" bestFit="1" customWidth="1"/>
    <col min="23" max="16384" width="9.140625" style="1" customWidth="1"/>
  </cols>
  <sheetData>
    <row r="1" spans="2:21" s="2" customFormat="1" ht="12.75" customHeight="1">
      <c r="B1" s="214" t="s">
        <v>91</v>
      </c>
      <c r="C1" s="214"/>
      <c r="D1" s="214"/>
      <c r="E1" s="214"/>
      <c r="F1" s="214"/>
      <c r="G1" s="84"/>
      <c r="P1" s="3"/>
      <c r="Q1" s="3"/>
      <c r="R1" s="3"/>
      <c r="S1" s="3"/>
      <c r="T1" s="3"/>
      <c r="U1" s="3"/>
    </row>
    <row r="2" spans="1:21" s="2" customFormat="1" ht="15.75">
      <c r="A2" s="214" t="s">
        <v>92</v>
      </c>
      <c r="B2" s="214"/>
      <c r="C2" s="214"/>
      <c r="D2" s="214"/>
      <c r="E2" s="214"/>
      <c r="F2" s="214"/>
      <c r="G2" s="214"/>
      <c r="H2" s="214"/>
      <c r="P2" s="3"/>
      <c r="Q2" s="3"/>
      <c r="R2" s="3"/>
      <c r="S2" s="3"/>
      <c r="T2" s="3"/>
      <c r="U2" s="3"/>
    </row>
    <row r="3" ht="12.75"/>
    <row r="4" ht="12.75"/>
    <row r="5" ht="12.75">
      <c r="A5" s="4" t="s">
        <v>83</v>
      </c>
    </row>
    <row r="6" ht="13.5" thickBot="1">
      <c r="A6" s="5" t="s">
        <v>88</v>
      </c>
    </row>
    <row r="7" spans="1:14" ht="13.5" thickBot="1">
      <c r="A7" s="227" t="s">
        <v>76</v>
      </c>
      <c r="B7" s="228"/>
      <c r="C7" s="228"/>
      <c r="D7" s="228"/>
      <c r="E7" s="229"/>
      <c r="F7" s="85"/>
      <c r="G7" s="86"/>
      <c r="H7" s="85"/>
      <c r="I7" s="85"/>
      <c r="J7" s="85"/>
      <c r="K7" s="45"/>
      <c r="M7" s="45"/>
      <c r="N7" s="45"/>
    </row>
    <row r="8" spans="1:14" ht="12.75">
      <c r="A8" s="208" t="s">
        <v>0</v>
      </c>
      <c r="B8" s="223" t="s">
        <v>46</v>
      </c>
      <c r="C8" s="223" t="s">
        <v>34</v>
      </c>
      <c r="D8" s="210" t="s">
        <v>89</v>
      </c>
      <c r="E8" s="242" t="s">
        <v>93</v>
      </c>
      <c r="F8" s="215" t="s">
        <v>4</v>
      </c>
      <c r="G8" s="216"/>
      <c r="H8" s="216"/>
      <c r="I8" s="216"/>
      <c r="J8" s="238" t="s">
        <v>5</v>
      </c>
      <c r="K8" s="239"/>
      <c r="L8" s="239"/>
      <c r="M8" s="239"/>
      <c r="N8" s="240"/>
    </row>
    <row r="9" spans="1:14" ht="12.75">
      <c r="A9" s="209"/>
      <c r="B9" s="224"/>
      <c r="C9" s="224"/>
      <c r="D9" s="211"/>
      <c r="E9" s="234"/>
      <c r="F9" s="230" t="s">
        <v>6</v>
      </c>
      <c r="G9" s="243" t="s">
        <v>7</v>
      </c>
      <c r="H9" s="241"/>
      <c r="I9" s="233" t="s">
        <v>8</v>
      </c>
      <c r="J9" s="230" t="s">
        <v>71</v>
      </c>
      <c r="K9" s="225" t="s">
        <v>7</v>
      </c>
      <c r="L9" s="226"/>
      <c r="M9" s="241"/>
      <c r="N9" s="236" t="s">
        <v>65</v>
      </c>
    </row>
    <row r="10" spans="1:14" ht="12.75">
      <c r="A10" s="209"/>
      <c r="B10" s="224"/>
      <c r="C10" s="224"/>
      <c r="D10" s="211"/>
      <c r="E10" s="234"/>
      <c r="F10" s="255"/>
      <c r="G10" s="262" t="s">
        <v>9</v>
      </c>
      <c r="H10" s="212" t="s">
        <v>10</v>
      </c>
      <c r="I10" s="234"/>
      <c r="J10" s="231"/>
      <c r="K10" s="225" t="s">
        <v>9</v>
      </c>
      <c r="L10" s="241"/>
      <c r="M10" s="221" t="s">
        <v>10</v>
      </c>
      <c r="N10" s="211"/>
    </row>
    <row r="11" spans="1:22" ht="90" thickBot="1">
      <c r="A11" s="209"/>
      <c r="B11" s="224"/>
      <c r="C11" s="224"/>
      <c r="D11" s="211"/>
      <c r="E11" s="234"/>
      <c r="F11" s="256"/>
      <c r="G11" s="263"/>
      <c r="H11" s="213"/>
      <c r="I11" s="235"/>
      <c r="J11" s="232"/>
      <c r="K11" s="48" t="s">
        <v>63</v>
      </c>
      <c r="L11" s="48" t="s">
        <v>15</v>
      </c>
      <c r="M11" s="222"/>
      <c r="N11" s="237"/>
      <c r="P11" s="49" t="s">
        <v>101</v>
      </c>
      <c r="Q11" s="49" t="s">
        <v>102</v>
      </c>
      <c r="R11" s="49" t="s">
        <v>103</v>
      </c>
      <c r="S11" s="49" t="s">
        <v>104</v>
      </c>
      <c r="T11" s="49" t="s">
        <v>105</v>
      </c>
      <c r="U11" s="10" t="s">
        <v>106</v>
      </c>
      <c r="V11" s="10" t="s">
        <v>107</v>
      </c>
    </row>
    <row r="12" spans="1:22" ht="12.75">
      <c r="A12" s="87"/>
      <c r="B12" s="11" t="s">
        <v>16</v>
      </c>
      <c r="C12" s="13" t="s">
        <v>17</v>
      </c>
      <c r="D12" s="13" t="s">
        <v>18</v>
      </c>
      <c r="E12" s="13" t="s">
        <v>19</v>
      </c>
      <c r="F12" s="13" t="s">
        <v>45</v>
      </c>
      <c r="G12" s="88" t="s">
        <v>21</v>
      </c>
      <c r="H12" s="13" t="s">
        <v>22</v>
      </c>
      <c r="I12" s="13" t="s">
        <v>23</v>
      </c>
      <c r="J12" s="13" t="s">
        <v>40</v>
      </c>
      <c r="K12" s="13" t="s">
        <v>25</v>
      </c>
      <c r="L12" s="13" t="s">
        <v>26</v>
      </c>
      <c r="M12" s="15" t="s">
        <v>27</v>
      </c>
      <c r="N12" s="16" t="s">
        <v>28</v>
      </c>
      <c r="P12" s="17"/>
      <c r="Q12" s="17"/>
      <c r="R12" s="17"/>
      <c r="S12" s="17"/>
      <c r="T12" s="17"/>
      <c r="U12" s="17"/>
      <c r="V12" s="17"/>
    </row>
    <row r="13" spans="1:22" ht="12.75">
      <c r="A13" s="19" t="s">
        <v>126</v>
      </c>
      <c r="B13" s="89" t="s">
        <v>153</v>
      </c>
      <c r="C13" s="90"/>
      <c r="D13" s="91" t="s">
        <v>117</v>
      </c>
      <c r="E13" s="92" t="s">
        <v>118</v>
      </c>
      <c r="F13" s="64">
        <v>0</v>
      </c>
      <c r="G13" s="93">
        <v>1200000</v>
      </c>
      <c r="H13" s="64"/>
      <c r="I13" s="64">
        <v>1200000</v>
      </c>
      <c r="J13" s="94"/>
      <c r="K13" s="94"/>
      <c r="L13" s="69"/>
      <c r="M13" s="95"/>
      <c r="N13" s="94"/>
      <c r="P13" s="57" t="str">
        <f>ELOLAP!$F$7</f>
        <v>R08</v>
      </c>
      <c r="Q13" s="58">
        <f>ELOLAP!$G$7</f>
        <v>202001</v>
      </c>
      <c r="R13" s="59" t="str">
        <f>ELOLAP!$H$7</f>
        <v>00000000</v>
      </c>
      <c r="S13" s="60" t="str">
        <f>ELOLAP!$I$7</f>
        <v>20200214</v>
      </c>
      <c r="T13" s="17" t="s">
        <v>109</v>
      </c>
      <c r="U13" s="17" t="s">
        <v>162</v>
      </c>
      <c r="V13" s="18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R08,202001,00000000,20200214,E,BEFT2DE,@BEFT2DE0001,NBFSZLAT,,DE,EUR,0,1200000,,1200000,,,,,</v>
      </c>
    </row>
    <row r="14" spans="1:22" ht="12.75">
      <c r="A14" s="19" t="s">
        <v>127</v>
      </c>
      <c r="B14" s="89" t="s">
        <v>153</v>
      </c>
      <c r="C14" s="90"/>
      <c r="D14" s="29" t="s">
        <v>120</v>
      </c>
      <c r="E14" s="31" t="s">
        <v>124</v>
      </c>
      <c r="F14" s="69">
        <v>-340000</v>
      </c>
      <c r="G14" s="96">
        <v>560000</v>
      </c>
      <c r="H14" s="69"/>
      <c r="I14" s="69">
        <v>220000</v>
      </c>
      <c r="J14" s="95"/>
      <c r="K14" s="95"/>
      <c r="L14" s="69"/>
      <c r="M14" s="95"/>
      <c r="N14" s="95"/>
      <c r="P14" s="57" t="str">
        <f>ELOLAP!$F$7</f>
        <v>R08</v>
      </c>
      <c r="Q14" s="58">
        <f>ELOLAP!$G$7</f>
        <v>202001</v>
      </c>
      <c r="R14" s="59" t="str">
        <f>ELOLAP!$H$7</f>
        <v>00000000</v>
      </c>
      <c r="S14" s="60" t="str">
        <f>ELOLAP!$I$7</f>
        <v>20200214</v>
      </c>
      <c r="T14" s="17" t="s">
        <v>109</v>
      </c>
      <c r="U14" s="17" t="s">
        <v>162</v>
      </c>
      <c r="V14" s="18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R08,202001,00000000,20200214,E,BEFT2DE,@BEFT2DE0002,NBFSZLAT,,PL,HUF,-340000,560000,,220000,,,,,</v>
      </c>
    </row>
    <row r="15" spans="1:22" ht="12.75">
      <c r="A15" s="19" t="s">
        <v>128</v>
      </c>
      <c r="B15" s="89" t="s">
        <v>153</v>
      </c>
      <c r="C15" s="90"/>
      <c r="D15" s="29" t="s">
        <v>123</v>
      </c>
      <c r="E15" s="31" t="s">
        <v>121</v>
      </c>
      <c r="F15" s="69">
        <v>5600000</v>
      </c>
      <c r="G15" s="96">
        <v>-600000</v>
      </c>
      <c r="H15" s="69"/>
      <c r="I15" s="69">
        <v>5000000</v>
      </c>
      <c r="J15" s="95"/>
      <c r="K15" s="95"/>
      <c r="L15" s="69"/>
      <c r="M15" s="95"/>
      <c r="N15" s="95"/>
      <c r="P15" s="57" t="str">
        <f>ELOLAP!$F$7</f>
        <v>R08</v>
      </c>
      <c r="Q15" s="58">
        <f>ELOLAP!$G$7</f>
        <v>202001</v>
      </c>
      <c r="R15" s="59" t="str">
        <f>ELOLAP!$H$7</f>
        <v>00000000</v>
      </c>
      <c r="S15" s="60" t="str">
        <f>ELOLAP!$I$7</f>
        <v>20200214</v>
      </c>
      <c r="T15" s="17" t="s">
        <v>109</v>
      </c>
      <c r="U15" s="17" t="s">
        <v>162</v>
      </c>
      <c r="V15" s="18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R08,202001,00000000,20200214,E,BEFT2DE,@BEFT2DE0003,NBFSZLAT,,US,USD,5600000,-600000,,5000000,,,,,</v>
      </c>
    </row>
    <row r="16" spans="1:22" ht="12.75">
      <c r="A16" s="19" t="s">
        <v>129</v>
      </c>
      <c r="B16" s="89" t="s">
        <v>153</v>
      </c>
      <c r="C16" s="90"/>
      <c r="D16" s="29" t="s">
        <v>123</v>
      </c>
      <c r="E16" s="31" t="s">
        <v>118</v>
      </c>
      <c r="F16" s="97">
        <v>760000</v>
      </c>
      <c r="G16" s="98">
        <v>-800000</v>
      </c>
      <c r="H16" s="97"/>
      <c r="I16" s="97">
        <v>-40000</v>
      </c>
      <c r="J16" s="95"/>
      <c r="K16" s="95"/>
      <c r="L16" s="69"/>
      <c r="M16" s="95"/>
      <c r="N16" s="95"/>
      <c r="P16" s="57" t="str">
        <f>ELOLAP!$F$7</f>
        <v>R08</v>
      </c>
      <c r="Q16" s="58">
        <f>ELOLAP!$G$7</f>
        <v>202001</v>
      </c>
      <c r="R16" s="59" t="str">
        <f>ELOLAP!$H$7</f>
        <v>00000000</v>
      </c>
      <c r="S16" s="60" t="str">
        <f>ELOLAP!$I$7</f>
        <v>20200214</v>
      </c>
      <c r="T16" s="17" t="s">
        <v>109</v>
      </c>
      <c r="U16" s="17" t="s">
        <v>162</v>
      </c>
      <c r="V16" s="18" t="str">
        <f>P16&amp;","&amp;Q16&amp;","&amp;R16&amp;","&amp;S16&amp;","&amp;T16&amp;","&amp;U16&amp;","&amp;"@"&amp;U16&amp;"00"&amp;A16&amp;","&amp;B16&amp;","&amp;C16&amp;","&amp;D16&amp;","&amp;E16&amp;","&amp;F16&amp;","&amp;G16&amp;","&amp;H16&amp;","&amp;I16&amp;","&amp;J16&amp;","&amp;K16&amp;","&amp;L16&amp;","&amp;M16&amp;","&amp;N16</f>
        <v>R08,202001,00000000,20200214,E,BEFT2DE,@BEFT2DE0004,NBFSZLAT,,US,EUR,760000,-800000,,-40000,,,,,</v>
      </c>
    </row>
    <row r="17" spans="1:22" ht="12.75">
      <c r="A17" s="19" t="s">
        <v>130</v>
      </c>
      <c r="B17" s="89" t="s">
        <v>153</v>
      </c>
      <c r="C17" s="90"/>
      <c r="D17" s="29" t="s">
        <v>117</v>
      </c>
      <c r="E17" s="31" t="s">
        <v>124</v>
      </c>
      <c r="F17" s="97">
        <v>120000</v>
      </c>
      <c r="G17" s="98">
        <v>-100000</v>
      </c>
      <c r="H17" s="97"/>
      <c r="I17" s="97">
        <v>20000</v>
      </c>
      <c r="J17" s="95"/>
      <c r="K17" s="95"/>
      <c r="L17" s="69"/>
      <c r="M17" s="95"/>
      <c r="N17" s="95"/>
      <c r="P17" s="57" t="str">
        <f>ELOLAP!$F$7</f>
        <v>R08</v>
      </c>
      <c r="Q17" s="58">
        <f>ELOLAP!$G$7</f>
        <v>202001</v>
      </c>
      <c r="R17" s="59" t="str">
        <f>ELOLAP!$H$7</f>
        <v>00000000</v>
      </c>
      <c r="S17" s="60" t="str">
        <f>ELOLAP!$I$7</f>
        <v>20200214</v>
      </c>
      <c r="T17" s="17" t="s">
        <v>109</v>
      </c>
      <c r="U17" s="17" t="s">
        <v>162</v>
      </c>
      <c r="V17" s="18" t="str">
        <f>P17&amp;","&amp;Q17&amp;","&amp;R17&amp;","&amp;S17&amp;","&amp;T17&amp;","&amp;U17&amp;","&amp;"@"&amp;U17&amp;"00"&amp;A17&amp;","&amp;B17&amp;","&amp;C17&amp;","&amp;D17&amp;","&amp;E17&amp;","&amp;F17&amp;","&amp;G17&amp;","&amp;H17&amp;","&amp;I17&amp;","&amp;J17&amp;","&amp;K17&amp;","&amp;L17&amp;","&amp;M17&amp;","&amp;N17</f>
        <v>R08,202001,00000000,20200214,E,BEFT2DE,@BEFT2DE0005,NBFSZLAT,,DE,HUF,120000,-100000,,20000,,,,,</v>
      </c>
    </row>
    <row r="18" spans="1:18" ht="12.75">
      <c r="A18" s="78"/>
      <c r="Q18" s="17"/>
      <c r="R18" s="60"/>
    </row>
    <row r="19" spans="1:18" ht="12.75">
      <c r="A19" s="78"/>
      <c r="Q19" s="17"/>
      <c r="R19" s="60"/>
    </row>
    <row r="20" ht="12.75"/>
    <row r="21" ht="12.75"/>
  </sheetData>
  <sheetProtection/>
  <mergeCells count="20">
    <mergeCell ref="F8:I8"/>
    <mergeCell ref="J8:N8"/>
    <mergeCell ref="F9:F11"/>
    <mergeCell ref="B1:F1"/>
    <mergeCell ref="A2:H2"/>
    <mergeCell ref="A7:E7"/>
    <mergeCell ref="A8:A11"/>
    <mergeCell ref="B8:B11"/>
    <mergeCell ref="C8:C11"/>
    <mergeCell ref="D8:D11"/>
    <mergeCell ref="E8:E11"/>
    <mergeCell ref="N9:N11"/>
    <mergeCell ref="G10:G11"/>
    <mergeCell ref="H10:H11"/>
    <mergeCell ref="K10:L10"/>
    <mergeCell ref="M10:M11"/>
    <mergeCell ref="G9:H9"/>
    <mergeCell ref="I9:I11"/>
    <mergeCell ref="J9:J11"/>
    <mergeCell ref="K9:M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2007-01-29T15:59:04Z</cp:lastPrinted>
  <dcterms:created xsi:type="dcterms:W3CDTF">2005-11-09T14:27:23Z</dcterms:created>
  <dcterms:modified xsi:type="dcterms:W3CDTF">2020-01-23T08:50:55Z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-1722847629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725433084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2018-12-03T16:31:45.7319374+01:00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