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/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yyyyNx formátumban a vonatkozási időt! Ez mindenhol felülírja a fájlban.</t>
        </r>
      </text>
    </comment>
    <comment ref="H7" authorId="0">
      <text>
        <r>
          <rPr>
            <sz val="8"/>
            <rFont val="Tahoma"/>
            <family val="2"/>
          </rPr>
          <t>Ide írja társaságuk törzsszámát (adószám első nyolc számjegye)!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0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<sst xmlns="http://schemas.openxmlformats.org/spreadsheetml/2006/main" count="151" uniqueCount="89">
  <si>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</si>
  <si>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</si>
  <si>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</si>
  <si>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</si>
  <si>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</si>
  <si>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</si>
  <si>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</si>
  <si>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</si>
  <si>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</si>
  <si>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</si>
  <si>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</si>
  <si>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</si>
  <si>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</si>
  <si>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</si>
  <si>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</si>
  <si>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</si>
  <si>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</si>
  <si>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</si>
  <si>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</si>
  <si>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</si>
  <si>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</si>
  <si>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</si>
  <si>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</si>
  <si>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</si>
  <si>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</si>
  <si>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</si>
  <si>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</si>
  <si>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</si>
  <si>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</si>
  <si>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</si>
  <si>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</si>
  <si>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</si>
  <si>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</si>
  <si>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</si>
  <si>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</si>
  <si>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</si>
  <si>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</si>
  <si>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</si>
  <si>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</si>
  <si>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</si>
  <si>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</si>
  <si>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</si>
  <si>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</si>
  <si>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</si>
  <si>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</si>
  <si>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</si>
  <si>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</si>
  <si>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</si>
  <si>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</si>
  <si>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</si>
  <si>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</si>
  <si>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</si>
  <si>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</si>
  <si>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</si>
  <si>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</si>
  <si>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</si>
  <si>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</si>
  <si>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</si>
  <si>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</si>
  <si>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</si>
  <si>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</si>
  <si>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</si>
  <si>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>Viszonzatlan átutalások és eszmei, szellemi javak
negyedéves adatszolgáltatása</t>
  </si>
  <si>
    <t>05</t>
  </si>
  <si>
    <t>ESZAU</t>
  </si>
  <si>
    <t>06</t>
  </si>
  <si>
    <t>ESZFR</t>
  </si>
  <si>
    <t>07</t>
  </si>
  <si>
    <t>ESZKV</t>
  </si>
  <si>
    <t>08</t>
  </si>
  <si>
    <t>ESZKF</t>
  </si>
  <si>
    <t>09</t>
  </si>
  <si>
    <t>VTD</t>
  </si>
  <si>
    <t>10</t>
  </si>
  <si>
    <t>VBT</t>
  </si>
  <si>
    <t>VJA</t>
  </si>
  <si>
    <t>ESZSZ</t>
  </si>
  <si>
    <t>ELŐLAP</t>
  </si>
  <si>
    <t>2018N1</t>
  </si>
  <si>
    <t>20180416</t>
  </si>
  <si>
    <t>Minta Mária</t>
  </si>
  <si>
    <t xml:space="preserve">   telefonszáma:</t>
  </si>
  <si>
    <t xml:space="preserve">   e-mail címe:</t>
  </si>
  <si>
    <t>maria.minta@jelentes.hu</t>
  </si>
  <si>
    <t>Az MNB felé kapcsolattartással megbízott vezető, ennek hiányában a szervezet ügyvezetését/vezetését ellátó személy neve:</t>
  </si>
  <si>
    <t>Minta Miklós</t>
  </si>
  <si>
    <t>miklos.minta@adatszolgaltatas.hu</t>
  </si>
  <si>
    <t>Az adatszolgáltatás kitöltésének dátuma:</t>
  </si>
  <si>
    <t>2) vonatkozási időszak utolsó számjegye: 8 és a negyedév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</si>
</sst>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12" fillId="0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33" fillId="0" borderId="26" xfId="53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IV16384"/>
    </sheetView>
  </sheetViews>
  <sheetFormatPr defaultColWidth="59.140625" defaultRowHeight="12.75"/>
  <cols>
    <col min="1" max="16384" width="59.140625" style="29" customWidth="1"/>
  </cols>
  <sheetData>
    <row r="1" ht="15">
      <c r="A1" s="29" t="str">
        <f>ELOLAP!L7</f>
        <v>R18,2018N1,00000000,20180416,E,ELOLAP,@ELOLAP01,Minta Mária</v>
      </c>
    </row>
    <row r="2" ht="15">
      <c r="A2" s="29" t="str">
        <f>ELOLAP!L8</f>
        <v>R18,2018N1,00000000,20180416,E,ELOLAP,@ELOLAP02,3612345678</v>
      </c>
    </row>
    <row r="3" ht="15">
      <c r="A3" s="29" t="str">
        <f>ELOLAP!L9</f>
        <v>R18,2018N1,00000000,20180416,E,ELOLAP,@ELOLAP03,maria.minta@jelentes.hu</v>
      </c>
    </row>
    <row r="4" ht="15">
      <c r="A4" s="29" t="str">
        <f>ELOLAP!L10</f>
        <v>R18,2018N1,00000000,20180416,E,ELOLAP,@ELOLAP04,Minta Miklós</v>
      </c>
    </row>
    <row r="5" ht="15">
      <c r="A5" s="29" t="str">
        <f>ELOLAP!L11</f>
        <v>R18,2018N1,00000000,20180416,E,ELOLAP,@ELOLAP05,3612345678</v>
      </c>
    </row>
    <row r="6" ht="15">
      <c r="A6" s="29" t="str">
        <f>ELOLAP!L12</f>
        <v>R18,2018N1,00000000,20180416,E,ELOLAP,@ELOLAP06,miklos.minta@adatszolgaltatas.hu</v>
      </c>
    </row>
    <row r="7" ht="15">
      <c r="A7" s="29" t="str">
        <f>ELOLAP!L13</f>
        <v>R18,2018N1,00000000,20180416,E,ELOLAP,@ELOLAP07,20180416</v>
      </c>
    </row>
    <row r="8" ht="15">
      <c r="A8" s="29" t="str">
        <f>VISZ!N10</f>
        <v>R18,2018N1,00000000,20180416,E,VISZ,@VISZ001,VEVA,US,USD,,</v>
      </c>
    </row>
    <row r="9" ht="15">
      <c r="A9" s="29" t="str">
        <f>VISZ!N11</f>
        <v>R18,2018N1,00000000,20180416,E,VISZ,@VISZ002,VJA,PL,USD,,</v>
      </c>
    </row>
    <row r="10" ht="15">
      <c r="A10" s="29" t="str">
        <f>VISZ!N12</f>
        <v>R18,2018N1,00000000,20180416,E,VISZ,@VISZ003,VETT,DE,HUF,,</v>
      </c>
    </row>
    <row r="11" ht="15">
      <c r="A11" s="29" t="str">
        <f>VISZ!N13</f>
        <v>R18,2018N1,00000000,20180416,E,VISZ,@VISZ004,ESZSZ,DE,EUR,,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7.28125" style="3" customWidth="1"/>
    <col min="2" max="2" width="13.28125" style="3" customWidth="1"/>
    <col min="3" max="3" width="28.7109375" style="3" customWidth="1"/>
    <col min="4" max="4" width="18.00390625" style="3" customWidth="1"/>
    <col min="5" max="5" width="6.421875" style="1" customWidth="1"/>
    <col min="6" max="6" width="9.140625" style="3" customWidth="1"/>
    <col min="7" max="7" width="11.140625" style="3" customWidth="1"/>
    <col min="8" max="8" width="10.57421875" style="3" customWidth="1"/>
    <col min="9" max="11" width="9.140625" style="3" customWidth="1"/>
    <col min="12" max="12" width="58.140625" style="1" bestFit="1" customWidth="1"/>
    <col min="13" max="16384" width="9.140625" style="1" customWidth="1"/>
  </cols>
  <sheetData>
    <row r="1" spans="1:4" ht="21.75" thickTop="1">
      <c r="A1" s="30" t="s">
        <v>77</v>
      </c>
      <c r="B1" s="31"/>
      <c r="C1" s="31"/>
      <c r="D1" s="32"/>
    </row>
    <row r="2" spans="1:4" ht="16.5" thickBot="1">
      <c r="A2" s="33" t="s">
        <v>23</v>
      </c>
      <c r="B2" s="34"/>
      <c r="C2" s="34"/>
      <c r="D2" s="35"/>
    </row>
    <row r="3" spans="1:4" ht="14.25" thickBot="1" thickTop="1">
      <c r="A3" s="18"/>
      <c r="B3" s="18"/>
      <c r="C3" s="18"/>
      <c r="D3" s="18"/>
    </row>
    <row r="4" spans="1:4" ht="14.25" thickBot="1" thickTop="1">
      <c r="A4" s="36" t="s">
        <v>24</v>
      </c>
      <c r="B4" s="36" t="s">
        <v>25</v>
      </c>
      <c r="C4" s="36" t="s">
        <v>26</v>
      </c>
      <c r="D4" s="19" t="s">
        <v>27</v>
      </c>
    </row>
    <row r="5" spans="1:12" ht="65.25" thickBot="1" thickTop="1">
      <c r="A5" s="37"/>
      <c r="B5" s="37"/>
      <c r="C5" s="37"/>
      <c r="D5" s="19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8" t="s">
        <v>34</v>
      </c>
      <c r="L5" s="4" t="s">
        <v>35</v>
      </c>
    </row>
    <row r="6" spans="1:12" ht="14.25" thickBot="1" thickTop="1">
      <c r="A6" s="38"/>
      <c r="B6" s="38"/>
      <c r="C6" s="38"/>
      <c r="D6" s="19" t="s">
        <v>1</v>
      </c>
      <c r="L6" s="3"/>
    </row>
    <row r="7" spans="1:12" ht="26.25" thickTop="1">
      <c r="A7" s="20" t="s">
        <v>28</v>
      </c>
      <c r="B7" s="26" t="s">
        <v>36</v>
      </c>
      <c r="C7" s="43" t="s">
        <v>37</v>
      </c>
      <c r="D7" s="44" t="s">
        <v>80</v>
      </c>
      <c r="F7" s="3" t="s">
        <v>57</v>
      </c>
      <c r="G7" s="21" t="s">
        <v>78</v>
      </c>
      <c r="H7" s="22" t="s">
        <v>56</v>
      </c>
      <c r="I7" s="17" t="str">
        <f>D13</f>
        <v>20180416</v>
      </c>
      <c r="J7" s="3" t="s">
        <v>38</v>
      </c>
      <c r="K7" s="3" t="s">
        <v>22</v>
      </c>
      <c r="L7" s="1" t="str">
        <f aca="true" t="shared" si="0" ref="L7:L13">F7&amp;","&amp;G7&amp;","&amp;H7&amp;","&amp;I7&amp;","&amp;J7&amp;","&amp;K7&amp;","&amp;"@"&amp;K7&amp;"0"&amp;A7&amp;","&amp;D7</f>
        <v>R18,2018N1,00000000,20180416,E,ELOLAP,@ELOLAP01,Minta Mária</v>
      </c>
    </row>
    <row r="8" spans="1:12" ht="12.75">
      <c r="A8" s="20" t="s">
        <v>39</v>
      </c>
      <c r="B8" s="26" t="s">
        <v>40</v>
      </c>
      <c r="C8" s="43" t="s">
        <v>81</v>
      </c>
      <c r="D8" s="45">
        <v>3612345678</v>
      </c>
      <c r="F8" s="3" t="s">
        <v>57</v>
      </c>
      <c r="G8" s="3" t="str">
        <f aca="true" t="shared" si="1" ref="G8:I13">G7</f>
        <v>2018N1</v>
      </c>
      <c r="H8" s="17" t="str">
        <f t="shared" si="1"/>
        <v>00000000</v>
      </c>
      <c r="I8" s="17" t="str">
        <f t="shared" si="1"/>
        <v>20180416</v>
      </c>
      <c r="J8" s="3" t="s">
        <v>38</v>
      </c>
      <c r="K8" s="3" t="s">
        <v>22</v>
      </c>
      <c r="L8" s="1" t="str">
        <f t="shared" si="0"/>
        <v>R18,2018N1,00000000,20180416,E,ELOLAP,@ELOLAP02,3612345678</v>
      </c>
    </row>
    <row r="9" spans="1:12" ht="25.5">
      <c r="A9" s="20" t="s">
        <v>41</v>
      </c>
      <c r="B9" s="26" t="s">
        <v>42</v>
      </c>
      <c r="C9" s="43" t="s">
        <v>82</v>
      </c>
      <c r="D9" s="46" t="s">
        <v>83</v>
      </c>
      <c r="F9" s="3" t="s">
        <v>57</v>
      </c>
      <c r="G9" s="3" t="str">
        <f t="shared" si="1"/>
        <v>2018N1</v>
      </c>
      <c r="H9" s="17" t="str">
        <f t="shared" si="1"/>
        <v>00000000</v>
      </c>
      <c r="I9" s="17" t="str">
        <f t="shared" si="1"/>
        <v>20180416</v>
      </c>
      <c r="J9" s="3" t="s">
        <v>38</v>
      </c>
      <c r="K9" s="3" t="s">
        <v>22</v>
      </c>
      <c r="L9" s="1" t="str">
        <f t="shared" si="0"/>
        <v>R18,2018N1,00000000,20180416,E,ELOLAP,@ELOLAP03,maria.minta@jelentes.hu</v>
      </c>
    </row>
    <row r="10" spans="1:12" ht="51">
      <c r="A10" s="20" t="s">
        <v>43</v>
      </c>
      <c r="B10" s="26" t="s">
        <v>44</v>
      </c>
      <c r="C10" s="43" t="s">
        <v>84</v>
      </c>
      <c r="D10" s="44" t="s">
        <v>85</v>
      </c>
      <c r="F10" s="3" t="s">
        <v>57</v>
      </c>
      <c r="G10" s="3" t="str">
        <f t="shared" si="1"/>
        <v>2018N1</v>
      </c>
      <c r="H10" s="17" t="str">
        <f t="shared" si="1"/>
        <v>00000000</v>
      </c>
      <c r="I10" s="17" t="str">
        <f t="shared" si="1"/>
        <v>20180416</v>
      </c>
      <c r="J10" s="3" t="s">
        <v>38</v>
      </c>
      <c r="K10" s="3" t="s">
        <v>22</v>
      </c>
      <c r="L10" s="1" t="str">
        <f t="shared" si="0"/>
        <v>R18,2018N1,00000000,20180416,E,ELOLAP,@ELOLAP04,Minta Miklós</v>
      </c>
    </row>
    <row r="11" spans="1:12" ht="12.75">
      <c r="A11" s="20" t="s">
        <v>45</v>
      </c>
      <c r="B11" s="26" t="s">
        <v>46</v>
      </c>
      <c r="C11" s="43" t="s">
        <v>81</v>
      </c>
      <c r="D11" s="45">
        <v>3612345678</v>
      </c>
      <c r="F11" s="3" t="s">
        <v>57</v>
      </c>
      <c r="G11" s="3" t="str">
        <f t="shared" si="1"/>
        <v>2018N1</v>
      </c>
      <c r="H11" s="17" t="str">
        <f t="shared" si="1"/>
        <v>00000000</v>
      </c>
      <c r="I11" s="17" t="str">
        <f t="shared" si="1"/>
        <v>20180416</v>
      </c>
      <c r="J11" s="3" t="s">
        <v>38</v>
      </c>
      <c r="K11" s="3" t="s">
        <v>22</v>
      </c>
      <c r="L11" s="1" t="str">
        <f t="shared" si="0"/>
        <v>R18,2018N1,00000000,20180416,E,ELOLAP,@ELOLAP05,3612345678</v>
      </c>
    </row>
    <row r="12" spans="1:12" ht="25.5">
      <c r="A12" s="20" t="s">
        <v>47</v>
      </c>
      <c r="B12" s="26" t="s">
        <v>48</v>
      </c>
      <c r="C12" s="43" t="s">
        <v>82</v>
      </c>
      <c r="D12" s="46" t="s">
        <v>86</v>
      </c>
      <c r="F12" s="3" t="s">
        <v>57</v>
      </c>
      <c r="G12" s="3" t="str">
        <f t="shared" si="1"/>
        <v>2018N1</v>
      </c>
      <c r="H12" s="17" t="str">
        <f t="shared" si="1"/>
        <v>00000000</v>
      </c>
      <c r="I12" s="17" t="str">
        <f t="shared" si="1"/>
        <v>20180416</v>
      </c>
      <c r="J12" s="3" t="s">
        <v>38</v>
      </c>
      <c r="K12" s="3" t="s">
        <v>22</v>
      </c>
      <c r="L12" s="1" t="str">
        <f t="shared" si="0"/>
        <v>R18,2018N1,00000000,20180416,E,ELOLAP,@ELOLAP06,miklos.minta@adatszolgaltatas.hu</v>
      </c>
    </row>
    <row r="13" spans="1:12" ht="26.25" thickBot="1">
      <c r="A13" s="23" t="s">
        <v>49</v>
      </c>
      <c r="B13" s="27" t="s">
        <v>50</v>
      </c>
      <c r="C13" s="47" t="s">
        <v>87</v>
      </c>
      <c r="D13" s="24" t="s">
        <v>79</v>
      </c>
      <c r="F13" s="3" t="s">
        <v>57</v>
      </c>
      <c r="G13" s="3" t="str">
        <f t="shared" si="1"/>
        <v>2018N1</v>
      </c>
      <c r="H13" s="17" t="str">
        <f t="shared" si="1"/>
        <v>00000000</v>
      </c>
      <c r="I13" s="17" t="str">
        <f t="shared" si="1"/>
        <v>20180416</v>
      </c>
      <c r="J13" s="3" t="s">
        <v>38</v>
      </c>
      <c r="K13" s="3" t="s">
        <v>22</v>
      </c>
      <c r="L13" s="1" t="str">
        <f t="shared" si="0"/>
        <v>R18,2018N1,00000000,20180416,E,ELOLAP,@ELOLAP07,20180416</v>
      </c>
    </row>
    <row r="14" ht="13.5" thickTop="1"/>
    <row r="17" spans="2:4" ht="12.75">
      <c r="B17" s="28" t="s">
        <v>58</v>
      </c>
      <c r="C17" s="3" t="str">
        <f>+F7&amp;MID(G7,4,5)&amp;H7</f>
        <v>R188N100000000</v>
      </c>
      <c r="D17" s="25" t="s">
        <v>59</v>
      </c>
    </row>
    <row r="18" ht="12.75">
      <c r="D18" s="25" t="s">
        <v>61</v>
      </c>
    </row>
    <row r="19" ht="12.75">
      <c r="D19" s="25" t="s">
        <v>88</v>
      </c>
    </row>
    <row r="20" ht="12.75">
      <c r="D20" s="25" t="s">
        <v>60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9.7109375" style="1" customWidth="1"/>
    <col min="2" max="3" width="13.28125" style="1" customWidth="1"/>
    <col min="4" max="4" width="12.00390625" style="1" customWidth="1"/>
    <col min="5" max="6" width="20.7109375" style="1" customWidth="1"/>
    <col min="7" max="7" width="9.140625" style="1" customWidth="1"/>
    <col min="8" max="8" width="9.140625" style="3" customWidth="1"/>
    <col min="9" max="9" width="12.28125" style="3" customWidth="1"/>
    <col min="10" max="10" width="14.57421875" style="3" bestFit="1" customWidth="1"/>
    <col min="11" max="13" width="9.140625" style="3" customWidth="1"/>
    <col min="14" max="14" width="68.57421875" style="1" bestFit="1" customWidth="1"/>
    <col min="15" max="16384" width="9.140625" style="1" customWidth="1"/>
  </cols>
  <sheetData>
    <row r="1" spans="1:6" ht="36.75" customHeight="1">
      <c r="A1" s="39" t="s">
        <v>62</v>
      </c>
      <c r="B1" s="40"/>
      <c r="C1" s="40"/>
      <c r="D1" s="40"/>
      <c r="E1" s="40"/>
      <c r="F1" s="40"/>
    </row>
    <row r="2" spans="1:6" ht="15.75">
      <c r="A2" s="40"/>
      <c r="B2" s="40"/>
      <c r="C2" s="40"/>
      <c r="D2" s="40"/>
      <c r="E2" s="40"/>
      <c r="F2" s="40"/>
    </row>
    <row r="3" spans="1:6" ht="15.75">
      <c r="A3" s="2"/>
      <c r="B3" s="2"/>
      <c r="C3" s="2"/>
      <c r="D3" s="2"/>
      <c r="E3" s="2"/>
      <c r="F3" s="2"/>
    </row>
    <row r="4" spans="1:2" ht="12.75">
      <c r="A4" s="4" t="s">
        <v>10</v>
      </c>
      <c r="B4" s="4"/>
    </row>
    <row r="5" spans="1:2" ht="12.75">
      <c r="A5" s="4" t="s">
        <v>13</v>
      </c>
      <c r="B5" s="4"/>
    </row>
    <row r="6" ht="12.75">
      <c r="F6" s="5"/>
    </row>
    <row r="7" spans="1:6" ht="12.75">
      <c r="A7" s="42" t="s">
        <v>6</v>
      </c>
      <c r="B7" s="42" t="s">
        <v>9</v>
      </c>
      <c r="C7" s="42" t="s">
        <v>12</v>
      </c>
      <c r="D7" s="42" t="s">
        <v>5</v>
      </c>
      <c r="E7" s="41" t="s">
        <v>0</v>
      </c>
      <c r="F7" s="41"/>
    </row>
    <row r="8" spans="1:14" ht="45.75" customHeight="1">
      <c r="A8" s="42"/>
      <c r="B8" s="42"/>
      <c r="C8" s="42"/>
      <c r="D8" s="42"/>
      <c r="E8" s="6" t="s">
        <v>7</v>
      </c>
      <c r="F8" s="6" t="s">
        <v>8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33</v>
      </c>
      <c r="M8" s="8" t="s">
        <v>34</v>
      </c>
      <c r="N8" s="4" t="s">
        <v>35</v>
      </c>
    </row>
    <row r="9" spans="1:14" ht="12.75">
      <c r="A9" s="9"/>
      <c r="B9" s="10" t="s">
        <v>1</v>
      </c>
      <c r="C9" s="10" t="s">
        <v>2</v>
      </c>
      <c r="D9" s="10" t="s">
        <v>3</v>
      </c>
      <c r="E9" s="11" t="s">
        <v>4</v>
      </c>
      <c r="F9" s="11" t="s">
        <v>11</v>
      </c>
      <c r="N9" s="3"/>
    </row>
    <row r="10" spans="1:14" ht="12.75">
      <c r="A10" s="12" t="s">
        <v>52</v>
      </c>
      <c r="B10" s="13" t="s">
        <v>14</v>
      </c>
      <c r="C10" s="14" t="s">
        <v>18</v>
      </c>
      <c r="D10" s="14" t="s">
        <v>20</v>
      </c>
      <c r="E10" s="15"/>
      <c r="F10" s="15"/>
      <c r="H10" s="16" t="str">
        <f>ELOLAP!$F$7</f>
        <v>R18</v>
      </c>
      <c r="I10" s="16" t="str">
        <f>ELOLAP!$G$7</f>
        <v>2018N1</v>
      </c>
      <c r="J10" s="17" t="str">
        <f>ELOLAP!$H$7</f>
        <v>00000000</v>
      </c>
      <c r="K10" s="17" t="str">
        <f>ELOLAP!$I$7</f>
        <v>20180416</v>
      </c>
      <c r="L10" s="3" t="s">
        <v>38</v>
      </c>
      <c r="M10" s="3" t="s">
        <v>51</v>
      </c>
      <c r="N10" s="1" t="str">
        <f>H10&amp;","&amp;I10&amp;","&amp;J10&amp;","&amp;K10&amp;","&amp;L10&amp;","&amp;M10&amp;","&amp;"@"&amp;M10&amp;"0"&amp;A10&amp;","&amp;B10&amp;","&amp;C10&amp;","&amp;D10&amp;","&amp;E10&amp;","&amp;F10</f>
        <v>R18,2018N1,00000000,20180416,E,VISZ,@VISZ001,VEVA,US,USD,,</v>
      </c>
    </row>
    <row r="11" spans="1:14" ht="12.75">
      <c r="A11" s="12" t="s">
        <v>53</v>
      </c>
      <c r="B11" s="14" t="s">
        <v>75</v>
      </c>
      <c r="C11" s="14" t="s">
        <v>17</v>
      </c>
      <c r="D11" s="14" t="s">
        <v>20</v>
      </c>
      <c r="E11" s="15"/>
      <c r="F11" s="15"/>
      <c r="H11" s="16" t="str">
        <f>ELOLAP!$F$7</f>
        <v>R18</v>
      </c>
      <c r="I11" s="16" t="str">
        <f>ELOLAP!$G$7</f>
        <v>2018N1</v>
      </c>
      <c r="J11" s="17" t="str">
        <f>ELOLAP!$H$7</f>
        <v>00000000</v>
      </c>
      <c r="K11" s="17" t="str">
        <f>ELOLAP!$I$7</f>
        <v>20180416</v>
      </c>
      <c r="L11" s="3" t="s">
        <v>38</v>
      </c>
      <c r="M11" s="3" t="s">
        <v>51</v>
      </c>
      <c r="N11" s="1" t="str">
        <f>H11&amp;","&amp;I11&amp;","&amp;J11&amp;","&amp;K11&amp;","&amp;L11&amp;","&amp;M11&amp;","&amp;"@"&amp;M11&amp;"0"&amp;A11&amp;","&amp;B11&amp;","&amp;C11&amp;","&amp;D11&amp;","&amp;E11&amp;","&amp;F11</f>
        <v>R18,2018N1,00000000,20180416,E,VISZ,@VISZ002,VJA,PL,USD,,</v>
      </c>
    </row>
    <row r="12" spans="1:14" ht="12.75">
      <c r="A12" s="12" t="s">
        <v>54</v>
      </c>
      <c r="B12" s="14" t="s">
        <v>15</v>
      </c>
      <c r="C12" s="14" t="s">
        <v>16</v>
      </c>
      <c r="D12" s="14" t="s">
        <v>21</v>
      </c>
      <c r="E12" s="15"/>
      <c r="F12" s="15"/>
      <c r="H12" s="16" t="str">
        <f>ELOLAP!$F$7</f>
        <v>R18</v>
      </c>
      <c r="I12" s="16" t="str">
        <f>ELOLAP!$G$7</f>
        <v>2018N1</v>
      </c>
      <c r="J12" s="17" t="str">
        <f>ELOLAP!$H$7</f>
        <v>00000000</v>
      </c>
      <c r="K12" s="17" t="str">
        <f>ELOLAP!$I$7</f>
        <v>20180416</v>
      </c>
      <c r="L12" s="3" t="s">
        <v>38</v>
      </c>
      <c r="M12" s="3" t="s">
        <v>51</v>
      </c>
      <c r="N12" s="1" t="str">
        <f>H12&amp;","&amp;I12&amp;","&amp;J12&amp;","&amp;K12&amp;","&amp;L12&amp;","&amp;M12&amp;","&amp;"@"&amp;M12&amp;"0"&amp;A12&amp;","&amp;B12&amp;","&amp;C12&amp;","&amp;D12&amp;","&amp;E12&amp;","&amp;F12</f>
        <v>R18,2018N1,00000000,20180416,E,VISZ,@VISZ003,VETT,DE,HUF,,</v>
      </c>
    </row>
    <row r="13" spans="1:14" ht="12.75">
      <c r="A13" s="12" t="s">
        <v>55</v>
      </c>
      <c r="B13" s="14" t="s">
        <v>76</v>
      </c>
      <c r="C13" s="14" t="s">
        <v>16</v>
      </c>
      <c r="D13" s="14" t="s">
        <v>19</v>
      </c>
      <c r="E13" s="15"/>
      <c r="F13" s="15"/>
      <c r="H13" s="16" t="str">
        <f>ELOLAP!$F$7</f>
        <v>R18</v>
      </c>
      <c r="I13" s="16" t="str">
        <f>ELOLAP!$G$7</f>
        <v>2018N1</v>
      </c>
      <c r="J13" s="17" t="str">
        <f>ELOLAP!$H$7</f>
        <v>00000000</v>
      </c>
      <c r="K13" s="17" t="str">
        <f>ELOLAP!$I$7</f>
        <v>20180416</v>
      </c>
      <c r="L13" s="3" t="s">
        <v>38</v>
      </c>
      <c r="M13" s="3" t="s">
        <v>51</v>
      </c>
      <c r="N13" s="1" t="str">
        <f>H13&amp;","&amp;I13&amp;","&amp;J13&amp;","&amp;K13&amp;","&amp;L13&amp;","&amp;M13&amp;","&amp;"@"&amp;M13&amp;"0"&amp;A13&amp;","&amp;B13&amp;","&amp;C13&amp;","&amp;D13&amp;","&amp;E13&amp;","&amp;F13</f>
        <v>R18,2018N1,00000000,20180416,E,VISZ,@VISZ004,ESZSZ,DE,EUR,,</v>
      </c>
    </row>
    <row r="14" spans="1:14" ht="12.75">
      <c r="A14" s="12" t="s">
        <v>63</v>
      </c>
      <c r="B14" s="14" t="s">
        <v>64</v>
      </c>
      <c r="C14" s="14" t="s">
        <v>18</v>
      </c>
      <c r="D14" s="14" t="s">
        <v>20</v>
      </c>
      <c r="E14" s="15"/>
      <c r="F14" s="15"/>
      <c r="H14" s="16" t="str">
        <f>ELOLAP!$F$7</f>
        <v>R18</v>
      </c>
      <c r="I14" s="16" t="str">
        <f>ELOLAP!$G$7</f>
        <v>2018N1</v>
      </c>
      <c r="J14" s="17" t="str">
        <f>ELOLAP!$H$7</f>
        <v>00000000</v>
      </c>
      <c r="K14" s="17" t="str">
        <f>ELOLAP!$I$7</f>
        <v>20180416</v>
      </c>
      <c r="L14" s="3" t="s">
        <v>38</v>
      </c>
      <c r="M14" s="3" t="s">
        <v>51</v>
      </c>
      <c r="N14" s="1" t="str">
        <f aca="true" t="shared" si="0" ref="N14:N19">H14&amp;","&amp;I14&amp;","&amp;J14&amp;","&amp;K14&amp;","&amp;L14&amp;","&amp;M14&amp;","&amp;"@"&amp;M14&amp;"0"&amp;A14&amp;","&amp;B14&amp;","&amp;C14&amp;","&amp;D14&amp;","&amp;E14&amp;","&amp;F14</f>
        <v>R18,2018N1,00000000,20180416,E,VISZ,@VISZ005,ESZAU,US,USD,,</v>
      </c>
    </row>
    <row r="15" spans="1:14" ht="12.75">
      <c r="A15" s="12" t="s">
        <v>65</v>
      </c>
      <c r="B15" s="14" t="s">
        <v>66</v>
      </c>
      <c r="C15" s="14" t="s">
        <v>16</v>
      </c>
      <c r="D15" s="14" t="s">
        <v>19</v>
      </c>
      <c r="E15" s="15"/>
      <c r="F15" s="15"/>
      <c r="H15" s="16" t="str">
        <f>ELOLAP!$F$7</f>
        <v>R18</v>
      </c>
      <c r="I15" s="16" t="str">
        <f>ELOLAP!$G$7</f>
        <v>2018N1</v>
      </c>
      <c r="J15" s="17" t="str">
        <f>ELOLAP!$H$7</f>
        <v>00000000</v>
      </c>
      <c r="K15" s="17" t="str">
        <f>ELOLAP!$I$7</f>
        <v>20180416</v>
      </c>
      <c r="L15" s="3" t="s">
        <v>38</v>
      </c>
      <c r="M15" s="3" t="s">
        <v>51</v>
      </c>
      <c r="N15" s="1" t="str">
        <f t="shared" si="0"/>
        <v>R18,2018N1,00000000,20180416,E,VISZ,@VISZ006,ESZFR,DE,EUR,,</v>
      </c>
    </row>
    <row r="16" spans="1:14" ht="12.75">
      <c r="A16" s="12" t="s">
        <v>67</v>
      </c>
      <c r="B16" s="14" t="s">
        <v>68</v>
      </c>
      <c r="C16" s="14" t="s">
        <v>17</v>
      </c>
      <c r="D16" s="14" t="s">
        <v>21</v>
      </c>
      <c r="E16" s="15"/>
      <c r="F16" s="15"/>
      <c r="H16" s="16" t="str">
        <f>ELOLAP!$F$7</f>
        <v>R18</v>
      </c>
      <c r="I16" s="16" t="str">
        <f>ELOLAP!$G$7</f>
        <v>2018N1</v>
      </c>
      <c r="J16" s="17" t="str">
        <f>ELOLAP!$H$7</f>
        <v>00000000</v>
      </c>
      <c r="K16" s="17" t="str">
        <f>ELOLAP!$I$7</f>
        <v>20180416</v>
      </c>
      <c r="L16" s="3" t="s">
        <v>38</v>
      </c>
      <c r="M16" s="3" t="s">
        <v>51</v>
      </c>
      <c r="N16" s="1" t="str">
        <f t="shared" si="0"/>
        <v>R18,2018N1,00000000,20180416,E,VISZ,@VISZ007,ESZKV,PL,HUF,,</v>
      </c>
    </row>
    <row r="17" spans="1:14" ht="12.75">
      <c r="A17" s="12" t="s">
        <v>69</v>
      </c>
      <c r="B17" s="14" t="s">
        <v>70</v>
      </c>
      <c r="C17" s="14" t="s">
        <v>18</v>
      </c>
      <c r="D17" s="14" t="s">
        <v>20</v>
      </c>
      <c r="E17" s="15"/>
      <c r="F17" s="15"/>
      <c r="H17" s="16" t="str">
        <f>ELOLAP!$F$7</f>
        <v>R18</v>
      </c>
      <c r="I17" s="16" t="str">
        <f>ELOLAP!$G$7</f>
        <v>2018N1</v>
      </c>
      <c r="J17" s="17" t="str">
        <f>ELOLAP!$H$7</f>
        <v>00000000</v>
      </c>
      <c r="K17" s="17" t="str">
        <f>ELOLAP!$I$7</f>
        <v>20180416</v>
      </c>
      <c r="L17" s="3" t="s">
        <v>38</v>
      </c>
      <c r="M17" s="3" t="s">
        <v>51</v>
      </c>
      <c r="N17" s="1" t="str">
        <f t="shared" si="0"/>
        <v>R18,2018N1,00000000,20180416,E,VISZ,@VISZ008,ESZKF,US,USD,,</v>
      </c>
    </row>
    <row r="18" spans="1:14" ht="12.75">
      <c r="A18" s="12" t="s">
        <v>71</v>
      </c>
      <c r="B18" s="12" t="s">
        <v>72</v>
      </c>
      <c r="C18" s="14" t="s">
        <v>16</v>
      </c>
      <c r="D18" s="14" t="s">
        <v>19</v>
      </c>
      <c r="E18" s="14"/>
      <c r="F18" s="15"/>
      <c r="H18" s="16" t="str">
        <f>ELOLAP!$F$7</f>
        <v>R18</v>
      </c>
      <c r="I18" s="16" t="str">
        <f>ELOLAP!$G$7</f>
        <v>2018N1</v>
      </c>
      <c r="J18" s="17" t="str">
        <f>ELOLAP!$H$7</f>
        <v>00000000</v>
      </c>
      <c r="K18" s="17" t="str">
        <f>ELOLAP!$I$7</f>
        <v>20180416</v>
      </c>
      <c r="L18" s="3" t="s">
        <v>38</v>
      </c>
      <c r="M18" s="3" t="s">
        <v>51</v>
      </c>
      <c r="N18" s="1" t="str">
        <f t="shared" si="0"/>
        <v>R18,2018N1,00000000,20180416,E,VISZ,@VISZ009,VTD,DE,EUR,,</v>
      </c>
    </row>
    <row r="19" spans="1:14" ht="12.75">
      <c r="A19" s="12" t="s">
        <v>73</v>
      </c>
      <c r="B19" s="12" t="s">
        <v>74</v>
      </c>
      <c r="C19" s="14" t="s">
        <v>18</v>
      </c>
      <c r="D19" s="14" t="s">
        <v>20</v>
      </c>
      <c r="E19" s="14"/>
      <c r="F19" s="15"/>
      <c r="H19" s="16" t="str">
        <f>ELOLAP!$F$7</f>
        <v>R18</v>
      </c>
      <c r="I19" s="16" t="str">
        <f>ELOLAP!$G$7</f>
        <v>2018N1</v>
      </c>
      <c r="J19" s="17" t="str">
        <f>ELOLAP!$H$7</f>
        <v>00000000</v>
      </c>
      <c r="K19" s="17" t="str">
        <f>ELOLAP!$I$7</f>
        <v>20180416</v>
      </c>
      <c r="L19" s="3" t="s">
        <v>38</v>
      </c>
      <c r="M19" s="3" t="s">
        <v>51</v>
      </c>
      <c r="N19" s="1" t="str">
        <f t="shared" si="0"/>
        <v>R18,2018N1,00000000,20180416,E,VISZ,@VISZ010,VBT,US,USD,,</v>
      </c>
    </row>
  </sheetData>
  <sheetProtection/>
  <mergeCells count="7">
    <mergeCell ref="A1:F1"/>
    <mergeCell ref="A2:F2"/>
    <mergeCell ref="E7:F7"/>
    <mergeCell ref="A7:A8"/>
    <mergeCell ref="C7:C8"/>
    <mergeCell ref="D7:D8"/>
    <mergeCell ref="B7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2018-01-29T10:24:49Z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