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1"/>
  </bookViews>
  <sheets>
    <sheet name="TXT" sheetId="1" r:id="rId1"/>
    <sheet name="ELOLAP" sheetId="2" r:id="rId2"/>
    <sheet name="TAJ" sheetId="3" r:id="rId3"/>
    <sheet name="MAFA" sheetId="4" r:id="rId4"/>
    <sheet name="KAFA" sheetId="5" r:id="rId5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felülírja mindenhol a fájlban.
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4.xml><?xml version="1.0" encoding="utf-8"?>
<comments xmlns="http://schemas.openxmlformats.org/spreadsheetml/2006/main">
  <authors>
    <author>kuranzne</author>
  </authors>
  <commentList>
    <comment ref="I11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<sst xmlns="http://schemas.openxmlformats.org/spreadsheetml/2006/main" count="228" uniqueCount="122">
  <si>
    <t>01</t>
  </si>
  <si>
    <t>02</t>
  </si>
  <si>
    <t>03</t>
  </si>
  <si>
    <t>04</t>
  </si>
  <si>
    <t>05</t>
  </si>
  <si>
    <t>06</t>
  </si>
  <si>
    <t>07</t>
  </si>
  <si>
    <t>Jegyzett tőke</t>
  </si>
  <si>
    <t>Tőketartalék</t>
  </si>
  <si>
    <t>Eredménytartalék</t>
  </si>
  <si>
    <t>08</t>
  </si>
  <si>
    <t>09</t>
  </si>
  <si>
    <t>Egyéb tartalékok és tőkeelemek</t>
  </si>
  <si>
    <t>10</t>
  </si>
  <si>
    <t>11</t>
  </si>
  <si>
    <t>12</t>
  </si>
  <si>
    <t>13</t>
  </si>
  <si>
    <t>a</t>
  </si>
  <si>
    <t>Megnevezés</t>
  </si>
  <si>
    <t>Adatok a tárgynegyedév végén</t>
  </si>
  <si>
    <t>Nem pénzügyi vállalatok tájékoztató mérlegadatai</t>
  </si>
  <si>
    <t>ELOLAP</t>
  </si>
  <si>
    <t>Az elektronikusan küldött adatszolgáltatások előlapja</t>
  </si>
  <si>
    <t>Sorszám</t>
  </si>
  <si>
    <t>Sorkód</t>
  </si>
  <si>
    <t>Adatok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</si>
  <si>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</si>
  <si>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</si>
  <si>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</si>
  <si>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</si>
  <si>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</si>
  <si>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</si>
  <si>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</si>
  <si>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</si>
  <si>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00000000</t>
  </si>
  <si>
    <t>E</t>
  </si>
  <si>
    <t>ELOLAP02</t>
  </si>
  <si>
    <t>ELOLAP03</t>
  </si>
  <si>
    <t>R19</t>
  </si>
  <si>
    <t>TAJ</t>
  </si>
  <si>
    <t>Szabványos fájlnév:</t>
  </si>
  <si>
    <t xml:space="preserve"> Fájlnév összetétele: </t>
  </si>
  <si>
    <t>3) adatszolgáltató 8 jegyű törzsszáma</t>
  </si>
  <si>
    <t>1) adatgyűjtés jele: R19</t>
  </si>
  <si>
    <t>Évközi (előzetes) eredmény (éven belül halmozott, osztalékkal együtt)</t>
  </si>
  <si>
    <t>14</t>
  </si>
  <si>
    <t>**  cégcsoportba tartozó nem rezidens vállalkozás, akivel szemben keletkezett forgalmat az adatszolgáltató  könyveiben nyilvántartja, de a KSH-nak nem a saját nevében jelentette</t>
  </si>
  <si>
    <t>* ideértve az adatszolgáltató cégcsoportba tartozó  nem rezidens vállalkozásokkal szemben keletkezett, a KSH-nak nem jelentett, de a könyveiben nyilvántartott forgalmat</t>
  </si>
  <si>
    <t>nn</t>
  </si>
  <si>
    <t>..</t>
  </si>
  <si>
    <t>f</t>
  </si>
  <si>
    <t>e</t>
  </si>
  <si>
    <t>d</t>
  </si>
  <si>
    <t>c</t>
  </si>
  <si>
    <t>b</t>
  </si>
  <si>
    <t>termék</t>
  </si>
  <si>
    <t>ebből bérmunkadíj</t>
  </si>
  <si>
    <t>Beszerzés</t>
  </si>
  <si>
    <t>Értékesítés</t>
  </si>
  <si>
    <t>Nem rezidens vállalkozás hazai áfa-regisztrációjának vagy a nem rezidens vállalkozás ** R01-ben jelentett neve</t>
  </si>
  <si>
    <t xml:space="preserve">Nem rezidens vállalkozás ** R01-ben jelentett azonosítója </t>
  </si>
  <si>
    <t xml:space="preserve">Nem rezidens vállalkozás hazai áfa-regisztrációjának adószámának első nyolc karaktere </t>
  </si>
  <si>
    <t>Millió forintban</t>
  </si>
  <si>
    <t>Nem rezidens vállalkozás hazai áfa-regisztrációjával kapcsolatos forgalom *</t>
  </si>
  <si>
    <t>MAFA tábla</t>
  </si>
  <si>
    <t>KAFA tábla</t>
  </si>
  <si>
    <t>Az adatszolgáltató külföldön bejegyzett áfa-regisztrációival kapcsolatos forgalom</t>
  </si>
  <si>
    <t>Rezidens vállalkozás külföldön bejegyzett áfa-regisztrációjának adószáma</t>
  </si>
  <si>
    <t>Rezidens vállalkozás külföldön bejegyzett áfa-regisztrációjának neve</t>
  </si>
  <si>
    <t>Rezidens vállalkozás külföldön bejegyzett áfa-regisztrációjának országkódja</t>
  </si>
  <si>
    <t>Magyarországról induló termék nem rezidens vevőnek történő értékesítése</t>
  </si>
  <si>
    <t>Nem rezidens vevőtől külföldön történt beszerzések</t>
  </si>
  <si>
    <t xml:space="preserve"> </t>
  </si>
  <si>
    <t>MAFA</t>
  </si>
  <si>
    <t>KAFA</t>
  </si>
  <si>
    <r>
      <t xml:space="preserve">MNB azonosító: </t>
    </r>
    <r>
      <rPr>
        <b/>
        <sz val="12"/>
        <rFont val="Calibri"/>
        <family val="2"/>
      </rPr>
      <t>R19</t>
    </r>
  </si>
  <si>
    <t>ELŐLAP</t>
  </si>
  <si>
    <t>MNB azonosító: R19</t>
  </si>
  <si>
    <t>TAJ tábla: Általános, nem konszolidált, külföldi fióktelepekkel együttes mérlegadatok</t>
  </si>
  <si>
    <t>adatok millió forintban</t>
  </si>
  <si>
    <t>Befektetett pénzügyi eszközök összesen</t>
  </si>
  <si>
    <t xml:space="preserve"> Tartós részesedések (részesedési viszonyban lévő vállalkozásokban is)</t>
  </si>
  <si>
    <t xml:space="preserve"> Tartósan adott kölcsönök (részesedési viszonyban álló vállalkozásokkal szemben is)</t>
  </si>
  <si>
    <t xml:space="preserve">   ebből külfölddel kapcsolatos tartósan adott kölcsönök</t>
  </si>
  <si>
    <t>Követelések összesen</t>
  </si>
  <si>
    <t xml:space="preserve"> Követelésként elszámolt adott előlegek</t>
  </si>
  <si>
    <t xml:space="preserve"> Követelések áruszállításból és szolgáltatásnyújtásból (részesedési viszonyban álló vállalkozásokkal szemben is)</t>
  </si>
  <si>
    <t xml:space="preserve"> Rövid lejáratra adott kölcsönök (részesedési viszonyban álló vállalkozásokkal szemben is)</t>
  </si>
  <si>
    <t xml:space="preserve">   ebből külföldre nyújtott rövid lejáratú kölcsönök</t>
  </si>
  <si>
    <t>Pénzeszközök összesen</t>
  </si>
  <si>
    <t xml:space="preserve"> Pénztári készpénz állománya (forint, valuta együtt)</t>
  </si>
  <si>
    <t>Hátrasorolt kötelezettségek összesen</t>
  </si>
  <si>
    <t>Hosszú lejáratú kötelezettségek összesen</t>
  </si>
  <si>
    <t>15</t>
  </si>
  <si>
    <t xml:space="preserve"> Külföldről felvett hosszú lejáratú hitelek, kölcsönök</t>
  </si>
  <si>
    <t>16</t>
  </si>
  <si>
    <t>Rövid lejáratú kötelezettségek összesen</t>
  </si>
  <si>
    <t xml:space="preserve"> Vevőktől kapott előlegek</t>
  </si>
  <si>
    <t xml:space="preserve"> Kötelezettségek áruszállításból és szolgáltatásnyújtásból (részesedési viszonyban álló vállalkozásokkal szemben is)</t>
  </si>
  <si>
    <t>19</t>
  </si>
  <si>
    <t>Visszavásárolt saját részvény, részesedés névértéken</t>
  </si>
  <si>
    <t>N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</si>
  <si>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</si>
  <si>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</si>
  <si>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</si>
  <si>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</si>
  <si>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</si>
  <si>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</si>
  <si>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</si>
  <si>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</si>
  <si>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</si>
  <si>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2) vonatkozási időszak: az év utolsó számjegye és a negyedév</t>
  </si>
  <si>
    <t>Kapcsolattartásért felelős szervezeti egység megnevezése:</t>
  </si>
  <si>
    <t xml:space="preserve">       telefonszáma:</t>
  </si>
  <si>
    <t xml:space="preserve">        email címe:</t>
  </si>
  <si>
    <t>20190430</t>
  </si>
  <si>
    <t>2019N1</t>
  </si>
  <si>
    <r>
      <t xml:space="preserve">   ebből külfölddel kapcsolatos</t>
    </r>
    <r>
      <rPr>
        <sz val="10"/>
        <color indexed="8"/>
        <rFont val="Calibri"/>
        <family val="2"/>
      </rPr>
      <t xml:space="preserve"> vevő</t>
    </r>
    <r>
      <rPr>
        <sz val="13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követelések</t>
    </r>
  </si>
  <si>
    <r>
      <t xml:space="preserve">   ebből külfölddel kapcsolatos </t>
    </r>
    <r>
      <rPr>
        <sz val="10"/>
        <color indexed="8"/>
        <rFont val="Calibri"/>
        <family val="2"/>
      </rPr>
      <t>szállítói kötelezettségek</t>
    </r>
  </si>
  <si>
    <r>
      <t xml:space="preserve">Évközi (előzetes) saját tőke </t>
    </r>
    <r>
      <rPr>
        <b/>
        <sz val="10"/>
        <color indexed="8"/>
        <rFont val="Calibri"/>
        <family val="2"/>
      </rPr>
      <t>(20+22+23+24+25)</t>
    </r>
  </si>
  <si>
    <t>Kontrolling</t>
  </si>
  <si>
    <t>controlling@penzugy.hu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</si>
</sst>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Trebuchet MS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3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58" applyFont="1" applyFill="1">
      <alignment/>
      <protection/>
    </xf>
    <xf numFmtId="0" fontId="7" fillId="0" borderId="0" xfId="58" applyFont="1" applyFill="1">
      <alignment/>
      <protection/>
    </xf>
    <xf numFmtId="0" fontId="6" fillId="0" borderId="0" xfId="58" applyFont="1" applyFill="1" applyAlignment="1">
      <alignment horizontal="center"/>
      <protection/>
    </xf>
    <xf numFmtId="49" fontId="9" fillId="0" borderId="0" xfId="58" applyNumberFormat="1" applyFont="1" applyFill="1" applyAlignment="1">
      <alignment vertical="center"/>
      <protection/>
    </xf>
    <xf numFmtId="49" fontId="9" fillId="0" borderId="0" xfId="58" applyNumberFormat="1" applyFont="1" applyFill="1" applyAlignment="1">
      <alignment horizontal="center" vertical="center"/>
      <protection/>
    </xf>
    <xf numFmtId="49" fontId="10" fillId="0" borderId="0" xfId="58" applyNumberFormat="1" applyFont="1" applyFill="1">
      <alignment/>
      <protection/>
    </xf>
    <xf numFmtId="0" fontId="6" fillId="0" borderId="0" xfId="58" applyFont="1" applyFill="1" applyAlignment="1">
      <alignment horizontal="right"/>
      <protection/>
    </xf>
    <xf numFmtId="49" fontId="6" fillId="0" borderId="0" xfId="58" applyNumberFormat="1" applyFont="1" applyFill="1">
      <alignment/>
      <protection/>
    </xf>
    <xf numFmtId="0" fontId="11" fillId="0" borderId="0" xfId="58" applyFont="1" applyFill="1" applyAlignment="1">
      <alignment horizontal="left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10" fillId="0" borderId="0" xfId="55" applyFont="1" applyAlignment="1">
      <alignment horizontal="center" wrapText="1"/>
      <protection/>
    </xf>
    <xf numFmtId="0" fontId="10" fillId="0" borderId="0" xfId="55" applyFont="1" applyAlignment="1">
      <alignment horizontal="center"/>
      <protection/>
    </xf>
    <xf numFmtId="49" fontId="6" fillId="0" borderId="11" xfId="58" applyNumberFormat="1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49" fontId="6" fillId="0" borderId="13" xfId="58" applyNumberFormat="1" applyFont="1" applyFill="1" applyBorder="1" applyAlignment="1">
      <alignment horizontal="center" vertical="center"/>
      <protection/>
    </xf>
    <xf numFmtId="3" fontId="6" fillId="0" borderId="14" xfId="58" applyNumberFormat="1" applyFont="1" applyFill="1" applyBorder="1" applyAlignment="1">
      <alignment horizontal="center"/>
      <protection/>
    </xf>
    <xf numFmtId="49" fontId="6" fillId="0" borderId="0" xfId="58" applyNumberFormat="1" applyFont="1" applyFill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49" fontId="6" fillId="0" borderId="15" xfId="58" applyNumberFormat="1" applyFont="1" applyFill="1" applyBorder="1" applyAlignment="1">
      <alignment horizontal="center" vertical="center"/>
      <protection/>
    </xf>
    <xf numFmtId="49" fontId="6" fillId="0" borderId="16" xfId="58" applyNumberFormat="1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left" vertical="center" wrapText="1"/>
      <protection/>
    </xf>
    <xf numFmtId="3" fontId="6" fillId="0" borderId="18" xfId="58" applyNumberFormat="1" applyFont="1" applyFill="1" applyBorder="1">
      <alignment/>
      <protection/>
    </xf>
    <xf numFmtId="49" fontId="9" fillId="0" borderId="0" xfId="58" applyNumberFormat="1" applyFont="1" applyFill="1" applyAlignment="1">
      <alignment horizontal="left" vertical="center"/>
      <protection/>
    </xf>
    <xf numFmtId="49" fontId="6" fillId="0" borderId="19" xfId="58" applyNumberFormat="1" applyFont="1" applyFill="1" applyBorder="1" applyAlignment="1">
      <alignment horizontal="center" vertical="center" wrapText="1"/>
      <protection/>
    </xf>
    <xf numFmtId="0" fontId="10" fillId="0" borderId="0" xfId="55" applyFont="1">
      <alignment/>
      <protection/>
    </xf>
    <xf numFmtId="49" fontId="6" fillId="0" borderId="12" xfId="58" applyNumberFormat="1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0" xfId="55" applyFont="1">
      <alignment/>
      <protection/>
    </xf>
    <xf numFmtId="49" fontId="11" fillId="0" borderId="0" xfId="58" applyNumberFormat="1" applyFont="1" applyFill="1">
      <alignment/>
      <protection/>
    </xf>
    <xf numFmtId="0" fontId="11" fillId="0" borderId="0" xfId="58" applyFont="1" applyFill="1">
      <alignment/>
      <protection/>
    </xf>
    <xf numFmtId="0" fontId="6" fillId="0" borderId="0" xfId="0" applyFont="1" applyAlignment="1">
      <alignment horizontal="center"/>
    </xf>
    <xf numFmtId="0" fontId="10" fillId="0" borderId="0" xfId="55" applyFont="1" applyAlignment="1">
      <alignment wrapText="1"/>
      <protection/>
    </xf>
    <xf numFmtId="0" fontId="13" fillId="0" borderId="0" xfId="55" applyFont="1" applyAlignment="1">
      <alignment/>
      <protection/>
    </xf>
    <xf numFmtId="49" fontId="6" fillId="0" borderId="20" xfId="58" applyNumberFormat="1" applyFont="1" applyFill="1" applyBorder="1" applyAlignment="1">
      <alignment horizontal="center" vertical="center"/>
      <protection/>
    </xf>
    <xf numFmtId="49" fontId="6" fillId="0" borderId="21" xfId="58" applyNumberFormat="1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3" fontId="6" fillId="0" borderId="23" xfId="58" applyNumberFormat="1" applyFont="1" applyFill="1" applyBorder="1">
      <alignment/>
      <protection/>
    </xf>
    <xf numFmtId="49" fontId="6" fillId="0" borderId="24" xfId="58" applyNumberFormat="1" applyFont="1" applyFill="1" applyBorder="1" applyAlignment="1">
      <alignment horizontal="center" vertical="center"/>
      <protection/>
    </xf>
    <xf numFmtId="49" fontId="6" fillId="0" borderId="25" xfId="58" applyNumberFormat="1" applyFont="1" applyFill="1" applyBorder="1" applyAlignment="1">
      <alignment horizontal="center" vertical="center"/>
      <protection/>
    </xf>
    <xf numFmtId="0" fontId="6" fillId="0" borderId="26" xfId="58" applyFont="1" applyFill="1" applyBorder="1" applyAlignment="1">
      <alignment horizontal="left" vertical="center" wrapText="1"/>
      <protection/>
    </xf>
    <xf numFmtId="3" fontId="6" fillId="0" borderId="27" xfId="58" applyNumberFormat="1" applyFont="1" applyFill="1" applyBorder="1">
      <alignment/>
      <protection/>
    </xf>
    <xf numFmtId="0" fontId="17" fillId="0" borderId="0" xfId="0" applyFont="1" applyAlignment="1">
      <alignment/>
    </xf>
    <xf numFmtId="0" fontId="16" fillId="0" borderId="0" xfId="55" applyFont="1" applyAlignment="1">
      <alignment horizontal="center"/>
      <protection/>
    </xf>
    <xf numFmtId="3" fontId="6" fillId="0" borderId="28" xfId="58" applyNumberFormat="1" applyFont="1" applyFill="1" applyBorder="1">
      <alignment/>
      <protection/>
    </xf>
    <xf numFmtId="49" fontId="6" fillId="0" borderId="19" xfId="58" applyNumberFormat="1" applyFont="1" applyFill="1" applyBorder="1" applyAlignment="1">
      <alignment horizontal="center" vertical="center"/>
      <protection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0" fillId="0" borderId="0" xfId="55" applyFont="1" applyAlignment="1">
      <alignment horizontal="center" wrapText="1"/>
      <protection/>
    </xf>
    <xf numFmtId="0" fontId="10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6" fillId="0" borderId="0" xfId="55" applyFont="1">
      <alignment/>
      <protection/>
    </xf>
    <xf numFmtId="49" fontId="6" fillId="0" borderId="0" xfId="0" applyNumberFormat="1" applyFont="1" applyAlignment="1">
      <alignment/>
    </xf>
    <xf numFmtId="0" fontId="6" fillId="0" borderId="0" xfId="55" applyFont="1" applyAlignment="1">
      <alignment horizontal="center"/>
      <protection/>
    </xf>
    <xf numFmtId="0" fontId="10" fillId="0" borderId="23" xfId="0" applyFont="1" applyBorder="1" applyAlignment="1">
      <alignment horizontal="center" vertical="center" wrapText="1"/>
    </xf>
    <xf numFmtId="0" fontId="6" fillId="0" borderId="0" xfId="55" applyNumberFormat="1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10" fillId="0" borderId="27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0" fontId="6" fillId="0" borderId="0" xfId="0" applyFont="1" applyFill="1" applyAlignment="1">
      <alignment/>
    </xf>
    <xf numFmtId="3" fontId="6" fillId="0" borderId="18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6" fillId="0" borderId="0" xfId="55" applyFont="1" applyAlignment="1">
      <alignment/>
      <protection/>
    </xf>
    <xf numFmtId="0" fontId="6" fillId="34" borderId="0" xfId="55" applyFont="1" applyFill="1" applyAlignment="1">
      <alignment/>
      <protection/>
    </xf>
    <xf numFmtId="49" fontId="6" fillId="34" borderId="0" xfId="55" applyNumberFormat="1" applyFont="1" applyFill="1" applyAlignment="1">
      <alignment/>
      <protection/>
    </xf>
    <xf numFmtId="0" fontId="6" fillId="0" borderId="0" xfId="55" applyNumberFormat="1" applyFont="1" applyAlignment="1">
      <alignment/>
      <protection/>
    </xf>
    <xf numFmtId="0" fontId="6" fillId="0" borderId="0" xfId="55" applyNumberFormat="1" applyFont="1" applyAlignment="1">
      <alignment/>
      <protection/>
    </xf>
    <xf numFmtId="49" fontId="6" fillId="0" borderId="0" xfId="55" applyNumberFormat="1" applyFont="1" applyAlignment="1">
      <alignment/>
      <protection/>
    </xf>
    <xf numFmtId="0" fontId="6" fillId="0" borderId="0" xfId="55" applyFont="1" applyAlignment="1">
      <alignment/>
      <protection/>
    </xf>
    <xf numFmtId="0" fontId="10" fillId="0" borderId="0" xfId="55" applyNumberFormat="1" applyFont="1" applyAlignment="1">
      <alignment/>
      <protection/>
    </xf>
    <xf numFmtId="49" fontId="10" fillId="0" borderId="0" xfId="55" applyNumberFormat="1" applyFont="1" applyAlignment="1">
      <alignment/>
      <protection/>
    </xf>
    <xf numFmtId="0" fontId="10" fillId="0" borderId="0" xfId="55" applyFont="1" applyAlignment="1">
      <alignment/>
      <protection/>
    </xf>
    <xf numFmtId="0" fontId="6" fillId="0" borderId="0" xfId="58" applyFont="1" applyFill="1" applyAlignment="1">
      <alignment/>
      <protection/>
    </xf>
    <xf numFmtId="49" fontId="6" fillId="0" borderId="0" xfId="58" applyNumberFormat="1" applyFont="1" applyFill="1" applyAlignment="1">
      <alignment/>
      <protection/>
    </xf>
    <xf numFmtId="0" fontId="18" fillId="35" borderId="0" xfId="0" applyNumberFormat="1" applyFont="1" applyFill="1" applyBorder="1" applyAlignment="1">
      <alignment horizontal="left" vertical="center" wrapText="1"/>
    </xf>
    <xf numFmtId="0" fontId="18" fillId="35" borderId="0" xfId="0" applyNumberFormat="1" applyFont="1" applyFill="1" applyBorder="1" applyAlignment="1">
      <alignment horizontal="center" vertical="center" wrapText="1"/>
    </xf>
    <xf numFmtId="0" fontId="19" fillId="0" borderId="29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 vertical="center" wrapText="1"/>
    </xf>
    <xf numFmtId="0" fontId="19" fillId="0" borderId="31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>
      <alignment horizontal="center" vertical="center" wrapText="1"/>
    </xf>
    <xf numFmtId="0" fontId="15" fillId="0" borderId="33" xfId="0" applyNumberFormat="1" applyFont="1" applyFill="1" applyBorder="1" applyAlignment="1">
      <alignment horizontal="left" vertical="center" wrapText="1"/>
    </xf>
    <xf numFmtId="0" fontId="12" fillId="0" borderId="34" xfId="0" applyNumberFormat="1" applyFont="1" applyFill="1" applyBorder="1" applyAlignment="1">
      <alignment horizontal="left" vertical="center" wrapText="1"/>
    </xf>
    <xf numFmtId="0" fontId="12" fillId="0" borderId="35" xfId="0" applyNumberFormat="1" applyFont="1" applyFill="1" applyBorder="1" applyAlignment="1">
      <alignment horizontal="left" vertical="center"/>
    </xf>
    <xf numFmtId="0" fontId="12" fillId="0" borderId="36" xfId="0" applyNumberFormat="1" applyFont="1" applyFill="1" applyBorder="1" applyAlignment="1">
      <alignment vertical="center" wrapText="1"/>
    </xf>
    <xf numFmtId="0" fontId="12" fillId="0" borderId="37" xfId="0" applyNumberFormat="1" applyFont="1" applyFill="1" applyBorder="1" applyAlignment="1">
      <alignment horizontal="left" vertical="center" wrapText="1"/>
    </xf>
    <xf numFmtId="0" fontId="12" fillId="0" borderId="36" xfId="0" applyNumberFormat="1" applyFont="1" applyFill="1" applyBorder="1" applyAlignment="1">
      <alignment horizontal="left" vertical="center" wrapText="1"/>
    </xf>
    <xf numFmtId="0" fontId="15" fillId="0" borderId="38" xfId="0" applyNumberFormat="1" applyFont="1" applyFill="1" applyBorder="1" applyAlignment="1">
      <alignment horizontal="left" vertical="center" wrapText="1"/>
    </xf>
    <xf numFmtId="0" fontId="12" fillId="0" borderId="39" xfId="0" applyNumberFormat="1" applyFont="1" applyFill="1" applyBorder="1" applyAlignment="1">
      <alignment horizontal="left" vertical="center" wrapText="1"/>
    </xf>
    <xf numFmtId="0" fontId="12" fillId="0" borderId="40" xfId="0" applyNumberFormat="1" applyFont="1" applyFill="1" applyBorder="1" applyAlignment="1">
      <alignment horizontal="left" vertical="center"/>
    </xf>
    <xf numFmtId="0" fontId="38" fillId="0" borderId="41" xfId="53" applyNumberFormat="1" applyFont="1" applyFill="1" applyBorder="1" applyAlignment="1" applyProtection="1">
      <alignment vertical="center" wrapText="1"/>
      <protection/>
    </xf>
    <xf numFmtId="0" fontId="56" fillId="0" borderId="17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/>
    </xf>
    <xf numFmtId="49" fontId="56" fillId="0" borderId="15" xfId="0" applyNumberFormat="1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/>
    </xf>
    <xf numFmtId="49" fontId="6" fillId="36" borderId="0" xfId="55" applyNumberFormat="1" applyFont="1" applyFill="1" applyAlignment="1">
      <alignment/>
      <protection/>
    </xf>
    <xf numFmtId="0" fontId="14" fillId="0" borderId="42" xfId="0" applyNumberFormat="1" applyFont="1" applyFill="1" applyBorder="1" applyAlignment="1">
      <alignment horizontal="center" vertical="center" wrapText="1"/>
    </xf>
    <xf numFmtId="0" fontId="14" fillId="0" borderId="43" xfId="0" applyNumberFormat="1" applyFont="1" applyFill="1" applyBorder="1" applyAlignment="1">
      <alignment horizontal="center" vertical="center" wrapText="1"/>
    </xf>
    <xf numFmtId="0" fontId="14" fillId="0" borderId="44" xfId="0" applyNumberFormat="1" applyFont="1" applyFill="1" applyBorder="1" applyAlignment="1">
      <alignment horizontal="center" vertical="center" wrapText="1"/>
    </xf>
    <xf numFmtId="0" fontId="20" fillId="0" borderId="45" xfId="0" applyNumberFormat="1" applyFont="1" applyFill="1" applyBorder="1" applyAlignment="1">
      <alignment horizontal="center" vertical="center" wrapText="1"/>
    </xf>
    <xf numFmtId="0" fontId="20" fillId="0" borderId="46" xfId="0" applyNumberFormat="1" applyFont="1" applyFill="1" applyBorder="1" applyAlignment="1">
      <alignment horizontal="center" vertical="center" wrapText="1"/>
    </xf>
    <xf numFmtId="0" fontId="20" fillId="0" borderId="4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9" fontId="6" fillId="0" borderId="48" xfId="58" applyNumberFormat="1" applyFont="1" applyFill="1" applyBorder="1" applyAlignment="1">
      <alignment horizontal="center" vertical="center" wrapText="1"/>
      <protection/>
    </xf>
    <xf numFmtId="49" fontId="6" fillId="0" borderId="49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49" fontId="6" fillId="0" borderId="11" xfId="58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á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54.28125" style="46" bestFit="1" customWidth="1"/>
    <col min="2" max="16384" width="9.140625" style="46" customWidth="1"/>
  </cols>
  <sheetData>
    <row r="1" ht="15">
      <c r="A1" s="46" t="str">
        <f>ELOLAP!L7</f>
        <v>R19,2019N1,00000000,20190430,E,ELOLAP,@ELOLAP01,Kontrolling</v>
      </c>
    </row>
    <row r="2" ht="15">
      <c r="A2" s="46" t="str">
        <f>ELOLAP!L8</f>
        <v>R19,2019N1,00000000,20190430,E,ELOLAP,@ELOLAP02,3612345678</v>
      </c>
    </row>
    <row r="3" ht="15">
      <c r="A3" s="46" t="str">
        <f>ELOLAP!L9</f>
        <v>R19,2019N1,00000000,20190430,E,ELOLAP,@ELOLAP03,controlling@penzugy.hu</v>
      </c>
    </row>
    <row r="4" ht="15">
      <c r="A4" s="46" t="str">
        <f>TAJ!K10</f>
        <v>R19,2019N1,00000000,20190430,E,TAJ,@TAJ01,</v>
      </c>
    </row>
    <row r="5" ht="15">
      <c r="A5" s="46" t="str">
        <f>TAJ!K11</f>
        <v>R19,2019N1,00000000,20190430,E,TAJ,@TAJ02,</v>
      </c>
    </row>
    <row r="6" ht="15">
      <c r="A6" s="46" t="str">
        <f>TAJ!K12</f>
        <v>R19,2019N1,00000000,20190430,E,TAJ,@TAJ03,</v>
      </c>
    </row>
    <row r="7" ht="15">
      <c r="A7" s="46" t="str">
        <f>TAJ!K13</f>
        <v>R19,2019N1,00000000,20190430,E,TAJ,@TAJ04,</v>
      </c>
    </row>
    <row r="8" ht="15">
      <c r="A8" s="46" t="str">
        <f>TAJ!K14</f>
        <v>R19,2019N1,00000000,20190430,E,TAJ,@TAJ05,</v>
      </c>
    </row>
    <row r="9" ht="15">
      <c r="A9" s="46" t="str">
        <f>TAJ!K15</f>
        <v>R19,2019N1,00000000,20190430,E,TAJ,@TAJ06,</v>
      </c>
    </row>
    <row r="10" ht="15">
      <c r="A10" s="46" t="str">
        <f>TAJ!K16</f>
        <v>R19,2019N1,00000000,20190430,E,TAJ,@TAJ07,</v>
      </c>
    </row>
    <row r="11" ht="15">
      <c r="A11" s="46" t="str">
        <f>TAJ!K17</f>
        <v>R19,2019N1,00000000,20190430,E,TAJ,@TAJ08,</v>
      </c>
    </row>
    <row r="12" ht="15">
      <c r="A12" s="46" t="str">
        <f>TAJ!K18</f>
        <v>R19,2019N1,00000000,20190430,E,TAJ,@TAJ09,</v>
      </c>
    </row>
    <row r="13" ht="15">
      <c r="A13" s="46" t="str">
        <f>TAJ!K19</f>
        <v>R19,2019N1,00000000,20190430,E,TAJ,@TAJ10,</v>
      </c>
    </row>
    <row r="14" ht="15">
      <c r="A14" s="46" t="str">
        <f>TAJ!K20</f>
        <v>R19,2019N1,00000000,20190430,E,TAJ,@TAJ11,</v>
      </c>
    </row>
    <row r="15" ht="15">
      <c r="A15" s="46" t="str">
        <f>TAJ!K21</f>
        <v>R19,2019N1,00000000,20190430,E,TAJ,@TAJ12,</v>
      </c>
    </row>
    <row r="16" ht="15">
      <c r="A16" s="46" t="str">
        <f>TAJ!K22</f>
        <v>R19,2019N1,00000000,20190430,E,TAJ,@TAJ13,</v>
      </c>
    </row>
    <row r="17" ht="15">
      <c r="A17" s="46" t="str">
        <f>TAJ!K23</f>
        <v>R19,2019N1,00000000,20190430,E,TAJ,@TAJ14,</v>
      </c>
    </row>
    <row r="18" ht="15">
      <c r="A18" s="46" t="str">
        <f>TAJ!K24</f>
        <v>R19,2019N1,00000000,20190430,E,TAJ,@TAJ15,</v>
      </c>
    </row>
    <row r="19" ht="15">
      <c r="A19" s="46" t="str">
        <f>TAJ!K25</f>
        <v>R19,2019N1,00000000,20190430,E,TAJ,@TAJ16,</v>
      </c>
    </row>
    <row r="20" ht="15">
      <c r="A20" s="46" t="str">
        <f>TAJ!K26</f>
        <v>R19,2019N1,00000000,20190430,E,TAJ,@TAJ17,</v>
      </c>
    </row>
    <row r="21" ht="15">
      <c r="A21" s="46" t="str">
        <f>TAJ!K27</f>
        <v>R19,2019N1,00000000,20190430,E,TAJ,@TAJ18,</v>
      </c>
    </row>
    <row r="22" ht="15">
      <c r="A22" s="46" t="str">
        <f>TAJ!K28</f>
        <v>R19,2019N1,00000000,20190430,E,TAJ,@TAJ19,</v>
      </c>
    </row>
    <row r="23" ht="15">
      <c r="A23" s="46" t="str">
        <f>TAJ!K29</f>
        <v>R19,2019N1,00000000,20190430,E,TAJ,@TAJ20,</v>
      </c>
    </row>
    <row r="24" ht="15">
      <c r="A24" s="46" t="str">
        <f>TAJ!K30</f>
        <v>R19,2019N1,00000000,20190430,E,TAJ,@TAJ21,</v>
      </c>
    </row>
    <row r="25" ht="15">
      <c r="A25" s="46" t="str">
        <f>TAJ!K31</f>
        <v>R19,2019N1,00000000,20190430,E,TAJ,@TAJ22,</v>
      </c>
    </row>
    <row r="26" ht="15">
      <c r="A26" s="46" t="str">
        <f>TAJ!K32</f>
        <v>R19,2019N1,00000000,20190430,E,TAJ,@TAJ23,</v>
      </c>
    </row>
    <row r="27" ht="15">
      <c r="A27" s="46" t="str">
        <f>TAJ!K33</f>
        <v>R19,2019N1,00000000,20190430,E,TAJ,@TAJ24,</v>
      </c>
    </row>
    <row r="28" ht="15">
      <c r="A28" s="46" t="str">
        <f>TAJ!K34</f>
        <v>R19,2019N1,00000000,20190430,E,TAJ,@TAJ25,</v>
      </c>
    </row>
    <row r="29" ht="15">
      <c r="A29" s="46" t="str">
        <f>TAJ!K35</f>
        <v>R19,2019N1,00000000,20190430,E,TAJ,@TAJ26,</v>
      </c>
    </row>
    <row r="30" ht="15">
      <c r="A30" s="46" t="str">
        <f>MAFA!O9</f>
        <v>R19,2019N1,00000000,20190430,N,MAFA</v>
      </c>
    </row>
    <row r="31" ht="15">
      <c r="A31" s="46" t="str">
        <f>KAFA!O9</f>
        <v>R19,2019N1,00000000,20190430,N,KAFA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7.421875" style="2" bestFit="1" customWidth="1"/>
    <col min="2" max="2" width="12.00390625" style="35" customWidth="1"/>
    <col min="3" max="3" width="32.28125" style="35" customWidth="1"/>
    <col min="4" max="4" width="25.00390625" style="35" customWidth="1"/>
    <col min="5" max="5" width="6.00390625" style="2" customWidth="1"/>
    <col min="6" max="6" width="5.00390625" style="35" bestFit="1" customWidth="1"/>
    <col min="7" max="7" width="9.140625" style="35" customWidth="1"/>
    <col min="8" max="9" width="9.140625" style="2" customWidth="1"/>
    <col min="10" max="10" width="7.7109375" style="2" customWidth="1"/>
    <col min="11" max="11" width="9.140625" style="35" customWidth="1"/>
    <col min="12" max="12" width="58.140625" style="2" bestFit="1" customWidth="1"/>
    <col min="13" max="16384" width="9.140625" style="2" customWidth="1"/>
  </cols>
  <sheetData>
    <row r="1" spans="1:4" ht="21.75" customHeight="1" thickTop="1">
      <c r="A1" s="103" t="s">
        <v>76</v>
      </c>
      <c r="B1" s="104"/>
      <c r="C1" s="104"/>
      <c r="D1" s="105"/>
    </row>
    <row r="2" spans="1:4" ht="26.25" customHeight="1" thickBot="1">
      <c r="A2" s="106" t="s">
        <v>22</v>
      </c>
      <c r="B2" s="107"/>
      <c r="C2" s="107"/>
      <c r="D2" s="108"/>
    </row>
    <row r="3" spans="1:4" ht="16.5" thickBot="1" thickTop="1">
      <c r="A3" s="82"/>
      <c r="B3" s="82"/>
      <c r="C3" s="82"/>
      <c r="D3" s="83"/>
    </row>
    <row r="4" spans="1:4" ht="30" customHeight="1" thickBot="1" thickTop="1">
      <c r="A4" s="84" t="s">
        <v>23</v>
      </c>
      <c r="B4" s="84" t="s">
        <v>24</v>
      </c>
      <c r="C4" s="84" t="s">
        <v>18</v>
      </c>
      <c r="D4" s="85" t="s">
        <v>25</v>
      </c>
    </row>
    <row r="5" spans="1:13" ht="78" thickBot="1" thickTop="1">
      <c r="A5" s="86"/>
      <c r="B5" s="86"/>
      <c r="C5" s="86"/>
      <c r="D5" s="85">
        <v>1</v>
      </c>
      <c r="F5" s="13" t="s">
        <v>26</v>
      </c>
      <c r="G5" s="13" t="s">
        <v>27</v>
      </c>
      <c r="H5" s="36" t="s">
        <v>28</v>
      </c>
      <c r="I5" s="36" t="s">
        <v>29</v>
      </c>
      <c r="J5" s="36" t="s">
        <v>30</v>
      </c>
      <c r="K5" s="14" t="s">
        <v>31</v>
      </c>
      <c r="L5" s="28" t="s">
        <v>32</v>
      </c>
      <c r="M5" s="32"/>
    </row>
    <row r="6" spans="1:13" ht="16.5" thickBot="1" thickTop="1">
      <c r="A6" s="87"/>
      <c r="B6" s="87"/>
      <c r="C6" s="87"/>
      <c r="D6" s="85" t="s">
        <v>17</v>
      </c>
      <c r="F6" s="21"/>
      <c r="G6" s="21"/>
      <c r="H6" s="32"/>
      <c r="I6" s="32"/>
      <c r="J6" s="32"/>
      <c r="K6" s="21"/>
      <c r="L6" s="21"/>
      <c r="M6" s="32"/>
    </row>
    <row r="7" spans="1:13" ht="18.75" customHeight="1" thickTop="1">
      <c r="A7" s="88">
        <v>1</v>
      </c>
      <c r="B7" s="89" t="s">
        <v>33</v>
      </c>
      <c r="C7" s="90" t="s">
        <v>112</v>
      </c>
      <c r="D7" s="91" t="s">
        <v>120</v>
      </c>
      <c r="F7" s="70" t="s">
        <v>38</v>
      </c>
      <c r="G7" s="71" t="s">
        <v>116</v>
      </c>
      <c r="H7" s="72" t="s">
        <v>34</v>
      </c>
      <c r="I7" s="102" t="s">
        <v>115</v>
      </c>
      <c r="J7" s="70" t="s">
        <v>35</v>
      </c>
      <c r="K7" s="70" t="s">
        <v>21</v>
      </c>
      <c r="L7" s="70" t="str">
        <f>F7&amp;","&amp;G7&amp;","&amp;H7&amp;","&amp;I7&amp;","&amp;J7&amp;","&amp;K7&amp;","&amp;"@"&amp;K7&amp;"0"&amp;A7&amp;","&amp;D7</f>
        <v>R19,2019N1,00000000,20190430,E,ELOLAP,@ELOLAP01,Kontrolling</v>
      </c>
      <c r="M7" s="32"/>
    </row>
    <row r="8" spans="1:13" ht="15" customHeight="1">
      <c r="A8" s="88">
        <v>2</v>
      </c>
      <c r="B8" s="92" t="s">
        <v>36</v>
      </c>
      <c r="C8" s="90" t="s">
        <v>113</v>
      </c>
      <c r="D8" s="93">
        <v>3612345678</v>
      </c>
      <c r="F8" s="70" t="s">
        <v>38</v>
      </c>
      <c r="G8" s="70" t="str">
        <f aca="true" t="shared" si="0" ref="G8:I9">G7</f>
        <v>2019N1</v>
      </c>
      <c r="H8" s="73" t="str">
        <f t="shared" si="0"/>
        <v>00000000</v>
      </c>
      <c r="I8" s="73" t="str">
        <f t="shared" si="0"/>
        <v>20190430</v>
      </c>
      <c r="J8" s="70" t="s">
        <v>35</v>
      </c>
      <c r="K8" s="70" t="s">
        <v>21</v>
      </c>
      <c r="L8" s="70" t="str">
        <f>F8&amp;","&amp;G8&amp;","&amp;H8&amp;","&amp;I8&amp;","&amp;J8&amp;","&amp;K8&amp;","&amp;"@"&amp;K8&amp;"0"&amp;A8&amp;","&amp;D8</f>
        <v>R19,2019N1,00000000,20190430,E,ELOLAP,@ELOLAP02,3612345678</v>
      </c>
      <c r="M8" s="32"/>
    </row>
    <row r="9" spans="1:13" ht="15" customHeight="1" thickBot="1">
      <c r="A9" s="94">
        <v>3</v>
      </c>
      <c r="B9" s="95" t="s">
        <v>37</v>
      </c>
      <c r="C9" s="96" t="s">
        <v>114</v>
      </c>
      <c r="D9" s="97" t="s">
        <v>121</v>
      </c>
      <c r="F9" s="70" t="s">
        <v>38</v>
      </c>
      <c r="G9" s="70" t="str">
        <f t="shared" si="0"/>
        <v>2019N1</v>
      </c>
      <c r="H9" s="73" t="str">
        <f t="shared" si="0"/>
        <v>00000000</v>
      </c>
      <c r="I9" s="73" t="str">
        <f t="shared" si="0"/>
        <v>20190430</v>
      </c>
      <c r="J9" s="70" t="s">
        <v>35</v>
      </c>
      <c r="K9" s="70" t="s">
        <v>21</v>
      </c>
      <c r="L9" s="70" t="str">
        <f>F9&amp;","&amp;G9&amp;","&amp;H9&amp;","&amp;I9&amp;","&amp;J9&amp;","&amp;K9&amp;","&amp;"@"&amp;K9&amp;"0"&amp;A9&amp;","&amp;D9</f>
        <v>R19,2019N1,00000000,20190430,E,ELOLAP,@ELOLAP03,controlling@penzugy.hu</v>
      </c>
      <c r="M9" s="32"/>
    </row>
    <row r="12" spans="2:4" ht="12.75">
      <c r="B12" s="47" t="s">
        <v>40</v>
      </c>
      <c r="C12" s="53" t="str">
        <f>+F7&amp;MID(G7,4,5)&amp;H7</f>
        <v>R199N100000000</v>
      </c>
      <c r="D12" s="37" t="s">
        <v>41</v>
      </c>
    </row>
    <row r="13" ht="12.75">
      <c r="D13" s="37" t="s">
        <v>43</v>
      </c>
    </row>
    <row r="14" ht="12.75">
      <c r="D14" s="37" t="s">
        <v>111</v>
      </c>
    </row>
    <row r="15" ht="12.75">
      <c r="D15" s="37" t="s">
        <v>42</v>
      </c>
    </row>
    <row r="18" ht="15">
      <c r="G18" s="1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6">
      <selection activeCell="B38" sqref="B38"/>
    </sheetView>
  </sheetViews>
  <sheetFormatPr defaultColWidth="9.140625" defaultRowHeight="12.75"/>
  <cols>
    <col min="1" max="1" width="10.7109375" style="60" customWidth="1"/>
    <col min="2" max="2" width="61.421875" style="52" customWidth="1"/>
    <col min="3" max="3" width="15.421875" style="52" customWidth="1"/>
    <col min="4" max="4" width="6.421875" style="52" customWidth="1"/>
    <col min="5" max="8" width="9.140625" style="53" customWidth="1"/>
    <col min="9" max="9" width="7.28125" style="53" customWidth="1"/>
    <col min="10" max="10" width="7.57421875" style="53" customWidth="1"/>
    <col min="11" max="11" width="47.28125" style="52" bestFit="1" customWidth="1"/>
    <col min="12" max="16384" width="9.140625" style="52" customWidth="1"/>
  </cols>
  <sheetData>
    <row r="1" spans="1:3" ht="34.5" customHeight="1">
      <c r="A1" s="50" t="s">
        <v>77</v>
      </c>
      <c r="B1" s="51"/>
      <c r="C1" s="51"/>
    </row>
    <row r="2" spans="1:3" ht="36.75" customHeight="1">
      <c r="A2" s="50"/>
      <c r="B2" s="51"/>
      <c r="C2" s="51"/>
    </row>
    <row r="3" spans="1:3" ht="12.75">
      <c r="A3" s="50"/>
      <c r="B3" s="51"/>
      <c r="C3" s="51"/>
    </row>
    <row r="4" spans="1:3" ht="12.75">
      <c r="A4" s="109" t="s">
        <v>20</v>
      </c>
      <c r="B4" s="109"/>
      <c r="C4" s="109"/>
    </row>
    <row r="5" ht="12.75">
      <c r="A5" s="54"/>
    </row>
    <row r="6" spans="1:15" ht="12.75">
      <c r="A6" s="54" t="s">
        <v>78</v>
      </c>
      <c r="C6" s="55"/>
      <c r="L6" s="59"/>
      <c r="M6" s="59"/>
      <c r="N6" s="59"/>
      <c r="O6" s="59"/>
    </row>
    <row r="7" spans="3:15" ht="13.5" thickBot="1">
      <c r="C7" s="55" t="s">
        <v>79</v>
      </c>
      <c r="E7" s="61"/>
      <c r="F7" s="61"/>
      <c r="G7" s="61"/>
      <c r="H7" s="61"/>
      <c r="I7" s="61"/>
      <c r="J7" s="61"/>
      <c r="K7" s="59"/>
      <c r="L7" s="59"/>
      <c r="M7" s="59"/>
      <c r="N7" s="59"/>
      <c r="O7" s="59"/>
    </row>
    <row r="8" spans="1:15" ht="38.25">
      <c r="A8" s="110" t="s">
        <v>23</v>
      </c>
      <c r="B8" s="112" t="s">
        <v>18</v>
      </c>
      <c r="C8" s="62" t="s">
        <v>19</v>
      </c>
      <c r="E8" s="56" t="s">
        <v>26</v>
      </c>
      <c r="F8" s="56" t="s">
        <v>27</v>
      </c>
      <c r="G8" s="56" t="s">
        <v>28</v>
      </c>
      <c r="H8" s="56" t="s">
        <v>29</v>
      </c>
      <c r="I8" s="56" t="s">
        <v>30</v>
      </c>
      <c r="J8" s="57" t="s">
        <v>31</v>
      </c>
      <c r="K8" s="58" t="s">
        <v>32</v>
      </c>
      <c r="L8" s="59"/>
      <c r="M8" s="59"/>
      <c r="N8" s="59"/>
      <c r="O8" s="59"/>
    </row>
    <row r="9" spans="1:15" ht="13.5" thickBot="1">
      <c r="A9" s="111"/>
      <c r="B9" s="113"/>
      <c r="C9" s="65" t="s">
        <v>17</v>
      </c>
      <c r="E9" s="63"/>
      <c r="F9" s="63"/>
      <c r="G9" s="63"/>
      <c r="H9" s="64"/>
      <c r="I9" s="61"/>
      <c r="J9" s="61"/>
      <c r="K9" s="59"/>
      <c r="L9" s="59"/>
      <c r="M9" s="59"/>
      <c r="N9" s="59"/>
      <c r="O9" s="59"/>
    </row>
    <row r="10" spans="1:15" ht="12.75">
      <c r="A10" s="100" t="s">
        <v>0</v>
      </c>
      <c r="B10" s="98" t="s">
        <v>80</v>
      </c>
      <c r="C10" s="66"/>
      <c r="E10" s="74" t="str">
        <f>ELOLAP!$F$7</f>
        <v>R19</v>
      </c>
      <c r="F10" s="74" t="str">
        <f>ELOLAP!$G$7</f>
        <v>2019N1</v>
      </c>
      <c r="G10" s="74" t="str">
        <f>ELOLAP!$H$7</f>
        <v>00000000</v>
      </c>
      <c r="H10" s="75" t="str">
        <f>ELOLAP!$I$7</f>
        <v>20190430</v>
      </c>
      <c r="I10" s="76" t="s">
        <v>35</v>
      </c>
      <c r="J10" s="76" t="s">
        <v>39</v>
      </c>
      <c r="K10" s="76" t="str">
        <f aca="true" t="shared" si="0" ref="K10:K20">E10&amp;","&amp;F10&amp;","&amp;G10&amp;","&amp;H10&amp;","&amp;I10&amp;","&amp;J10&amp;","&amp;"@"&amp;J10&amp;A10&amp;","&amp;C10</f>
        <v>R19,2019N1,00000000,20190430,E,TAJ,@TAJ01,</v>
      </c>
      <c r="L10" s="59"/>
      <c r="M10" s="59"/>
      <c r="N10" s="59"/>
      <c r="O10" s="59"/>
    </row>
    <row r="11" spans="1:15" ht="12.75">
      <c r="A11" s="100" t="s">
        <v>1</v>
      </c>
      <c r="B11" s="98" t="s">
        <v>81</v>
      </c>
      <c r="C11" s="66"/>
      <c r="E11" s="74" t="str">
        <f>ELOLAP!$F$7</f>
        <v>R19</v>
      </c>
      <c r="F11" s="74" t="str">
        <f>ELOLAP!$G$7</f>
        <v>2019N1</v>
      </c>
      <c r="G11" s="74" t="str">
        <f>ELOLAP!$H$7</f>
        <v>00000000</v>
      </c>
      <c r="H11" s="75" t="str">
        <f>ELOLAP!$I$7</f>
        <v>20190430</v>
      </c>
      <c r="I11" s="76" t="s">
        <v>35</v>
      </c>
      <c r="J11" s="76" t="s">
        <v>39</v>
      </c>
      <c r="K11" s="76" t="str">
        <f t="shared" si="0"/>
        <v>R19,2019N1,00000000,20190430,E,TAJ,@TAJ02,</v>
      </c>
      <c r="L11" s="59"/>
      <c r="M11" s="59"/>
      <c r="N11" s="59"/>
      <c r="O11" s="59"/>
    </row>
    <row r="12" spans="1:15" s="67" customFormat="1" ht="21" customHeight="1">
      <c r="A12" s="100" t="s">
        <v>2</v>
      </c>
      <c r="B12" s="98" t="s">
        <v>82</v>
      </c>
      <c r="C12" s="66"/>
      <c r="E12" s="74" t="str">
        <f>ELOLAP!$F$7</f>
        <v>R19</v>
      </c>
      <c r="F12" s="74" t="str">
        <f>ELOLAP!$G$7</f>
        <v>2019N1</v>
      </c>
      <c r="G12" s="74" t="str">
        <f>ELOLAP!$H$7</f>
        <v>00000000</v>
      </c>
      <c r="H12" s="75" t="str">
        <f>ELOLAP!$I$7</f>
        <v>20190430</v>
      </c>
      <c r="I12" s="76" t="s">
        <v>35</v>
      </c>
      <c r="J12" s="76" t="s">
        <v>39</v>
      </c>
      <c r="K12" s="76" t="str">
        <f t="shared" si="0"/>
        <v>R19,2019N1,00000000,20190430,E,TAJ,@TAJ03,</v>
      </c>
      <c r="L12" s="59"/>
      <c r="M12" s="59"/>
      <c r="N12" s="59"/>
      <c r="O12" s="59"/>
    </row>
    <row r="13" spans="1:15" s="67" customFormat="1" ht="22.5" customHeight="1">
      <c r="A13" s="100" t="s">
        <v>3</v>
      </c>
      <c r="B13" s="98" t="s">
        <v>83</v>
      </c>
      <c r="C13" s="66"/>
      <c r="E13" s="74" t="str">
        <f>ELOLAP!$F$7</f>
        <v>R19</v>
      </c>
      <c r="F13" s="74" t="str">
        <f>ELOLAP!$G$7</f>
        <v>2019N1</v>
      </c>
      <c r="G13" s="74" t="str">
        <f>ELOLAP!$H$7</f>
        <v>00000000</v>
      </c>
      <c r="H13" s="75" t="str">
        <f>ELOLAP!$I$7</f>
        <v>20190430</v>
      </c>
      <c r="I13" s="76" t="s">
        <v>35</v>
      </c>
      <c r="J13" s="76" t="s">
        <v>39</v>
      </c>
      <c r="K13" s="76" t="str">
        <f t="shared" si="0"/>
        <v>R19,2019N1,00000000,20190430,E,TAJ,@TAJ04,</v>
      </c>
      <c r="L13" s="59"/>
      <c r="M13" s="59"/>
      <c r="N13" s="59"/>
      <c r="O13" s="59"/>
    </row>
    <row r="14" spans="1:15" s="67" customFormat="1" ht="12.75">
      <c r="A14" s="100" t="s">
        <v>4</v>
      </c>
      <c r="B14" s="98" t="s">
        <v>84</v>
      </c>
      <c r="C14" s="66"/>
      <c r="E14" s="74" t="str">
        <f>ELOLAP!$F$7</f>
        <v>R19</v>
      </c>
      <c r="F14" s="74" t="str">
        <f>ELOLAP!$G$7</f>
        <v>2019N1</v>
      </c>
      <c r="G14" s="74" t="str">
        <f>ELOLAP!$H$7</f>
        <v>00000000</v>
      </c>
      <c r="H14" s="75" t="str">
        <f>ELOLAP!$I$7</f>
        <v>20190430</v>
      </c>
      <c r="I14" s="76" t="s">
        <v>35</v>
      </c>
      <c r="J14" s="76" t="s">
        <v>39</v>
      </c>
      <c r="K14" s="76" t="str">
        <f t="shared" si="0"/>
        <v>R19,2019N1,00000000,20190430,E,TAJ,@TAJ05,</v>
      </c>
      <c r="L14" s="59"/>
      <c r="M14" s="59"/>
      <c r="N14" s="59"/>
      <c r="O14" s="59"/>
    </row>
    <row r="15" spans="1:15" s="67" customFormat="1" ht="12.75">
      <c r="A15" s="100" t="s">
        <v>5</v>
      </c>
      <c r="B15" s="98" t="s">
        <v>85</v>
      </c>
      <c r="C15" s="66"/>
      <c r="E15" s="74" t="str">
        <f>ELOLAP!$F$7</f>
        <v>R19</v>
      </c>
      <c r="F15" s="74" t="str">
        <f>ELOLAP!$G$7</f>
        <v>2019N1</v>
      </c>
      <c r="G15" s="74" t="str">
        <f>ELOLAP!$H$7</f>
        <v>00000000</v>
      </c>
      <c r="H15" s="75" t="str">
        <f>ELOLAP!$I$7</f>
        <v>20190430</v>
      </c>
      <c r="I15" s="76" t="s">
        <v>35</v>
      </c>
      <c r="J15" s="76" t="s">
        <v>39</v>
      </c>
      <c r="K15" s="76" t="str">
        <f t="shared" si="0"/>
        <v>R19,2019N1,00000000,20190430,E,TAJ,@TAJ06,</v>
      </c>
      <c r="L15" s="59"/>
      <c r="M15" s="59"/>
      <c r="N15" s="59"/>
      <c r="O15" s="59"/>
    </row>
    <row r="16" spans="1:15" s="67" customFormat="1" ht="29.25" customHeight="1">
      <c r="A16" s="100" t="s">
        <v>6</v>
      </c>
      <c r="B16" s="98" t="s">
        <v>86</v>
      </c>
      <c r="C16" s="66"/>
      <c r="E16" s="74" t="str">
        <f>ELOLAP!$F$7</f>
        <v>R19</v>
      </c>
      <c r="F16" s="74" t="str">
        <f>ELOLAP!$G$7</f>
        <v>2019N1</v>
      </c>
      <c r="G16" s="74" t="str">
        <f>ELOLAP!$H$7</f>
        <v>00000000</v>
      </c>
      <c r="H16" s="75" t="str">
        <f>ELOLAP!$I$7</f>
        <v>20190430</v>
      </c>
      <c r="I16" s="76" t="s">
        <v>35</v>
      </c>
      <c r="J16" s="76" t="s">
        <v>39</v>
      </c>
      <c r="K16" s="76" t="str">
        <f t="shared" si="0"/>
        <v>R19,2019N1,00000000,20190430,E,TAJ,@TAJ07,</v>
      </c>
      <c r="L16" s="59"/>
      <c r="M16" s="59"/>
      <c r="N16" s="59"/>
      <c r="O16" s="59"/>
    </row>
    <row r="17" spans="1:15" s="67" customFormat="1" ht="17.25">
      <c r="A17" s="100" t="s">
        <v>10</v>
      </c>
      <c r="B17" s="98" t="s">
        <v>117</v>
      </c>
      <c r="C17" s="66"/>
      <c r="E17" s="74" t="str">
        <f>ELOLAP!$F$7</f>
        <v>R19</v>
      </c>
      <c r="F17" s="74" t="str">
        <f>ELOLAP!$G$7</f>
        <v>2019N1</v>
      </c>
      <c r="G17" s="74" t="str">
        <f>ELOLAP!$H$7</f>
        <v>00000000</v>
      </c>
      <c r="H17" s="75" t="str">
        <f>ELOLAP!$I$7</f>
        <v>20190430</v>
      </c>
      <c r="I17" s="76" t="s">
        <v>35</v>
      </c>
      <c r="J17" s="76" t="s">
        <v>39</v>
      </c>
      <c r="K17" s="76" t="str">
        <f t="shared" si="0"/>
        <v>R19,2019N1,00000000,20190430,E,TAJ,@TAJ08,</v>
      </c>
      <c r="L17" s="59"/>
      <c r="M17" s="59"/>
      <c r="N17" s="59"/>
      <c r="O17" s="59"/>
    </row>
    <row r="18" spans="1:15" s="67" customFormat="1" ht="25.5" customHeight="1">
      <c r="A18" s="100" t="s">
        <v>11</v>
      </c>
      <c r="B18" s="98" t="s">
        <v>87</v>
      </c>
      <c r="C18" s="66"/>
      <c r="E18" s="74" t="str">
        <f>ELOLAP!$F$7</f>
        <v>R19</v>
      </c>
      <c r="F18" s="74" t="str">
        <f>ELOLAP!$G$7</f>
        <v>2019N1</v>
      </c>
      <c r="G18" s="74" t="str">
        <f>ELOLAP!$H$7</f>
        <v>00000000</v>
      </c>
      <c r="H18" s="75" t="str">
        <f>ELOLAP!$I$7</f>
        <v>20190430</v>
      </c>
      <c r="I18" s="76" t="s">
        <v>35</v>
      </c>
      <c r="J18" s="76" t="s">
        <v>39</v>
      </c>
      <c r="K18" s="76" t="str">
        <f t="shared" si="0"/>
        <v>R19,2019N1,00000000,20190430,E,TAJ,@TAJ09,</v>
      </c>
      <c r="L18" s="59"/>
      <c r="M18" s="59"/>
      <c r="N18" s="59"/>
      <c r="O18" s="59"/>
    </row>
    <row r="19" spans="1:15" s="67" customFormat="1" ht="12.75">
      <c r="A19" s="100" t="s">
        <v>13</v>
      </c>
      <c r="B19" s="98" t="s">
        <v>88</v>
      </c>
      <c r="C19" s="66"/>
      <c r="E19" s="74" t="str">
        <f>ELOLAP!$F$7</f>
        <v>R19</v>
      </c>
      <c r="F19" s="74" t="str">
        <f>ELOLAP!$G$7</f>
        <v>2019N1</v>
      </c>
      <c r="G19" s="74" t="str">
        <f>ELOLAP!$H$7</f>
        <v>00000000</v>
      </c>
      <c r="H19" s="75" t="str">
        <f>ELOLAP!$I$7</f>
        <v>20190430</v>
      </c>
      <c r="I19" s="76" t="s">
        <v>35</v>
      </c>
      <c r="J19" s="76" t="s">
        <v>39</v>
      </c>
      <c r="K19" s="76" t="str">
        <f t="shared" si="0"/>
        <v>R19,2019N1,00000000,20190430,E,TAJ,@TAJ10,</v>
      </c>
      <c r="L19" s="59"/>
      <c r="M19" s="59"/>
      <c r="N19" s="59"/>
      <c r="O19" s="59"/>
    </row>
    <row r="20" spans="1:15" s="67" customFormat="1" ht="12.75">
      <c r="A20" s="100" t="s">
        <v>14</v>
      </c>
      <c r="B20" s="98" t="s">
        <v>89</v>
      </c>
      <c r="C20" s="68"/>
      <c r="E20" s="74" t="str">
        <f>ELOLAP!$F$7</f>
        <v>R19</v>
      </c>
      <c r="F20" s="74" t="str">
        <f>ELOLAP!$G$7</f>
        <v>2019N1</v>
      </c>
      <c r="G20" s="74" t="str">
        <f>ELOLAP!$H$7</f>
        <v>00000000</v>
      </c>
      <c r="H20" s="75" t="str">
        <f>ELOLAP!$I$7</f>
        <v>20190430</v>
      </c>
      <c r="I20" s="76" t="s">
        <v>35</v>
      </c>
      <c r="J20" s="76" t="s">
        <v>39</v>
      </c>
      <c r="K20" s="76" t="str">
        <f t="shared" si="0"/>
        <v>R19,2019N1,00000000,20190430,E,TAJ,@TAJ11,</v>
      </c>
      <c r="L20" s="59"/>
      <c r="M20" s="59"/>
      <c r="N20" s="59"/>
      <c r="O20" s="59"/>
    </row>
    <row r="21" spans="1:14" s="67" customFormat="1" ht="12.75">
      <c r="A21" s="100" t="s">
        <v>15</v>
      </c>
      <c r="B21" s="98" t="s">
        <v>90</v>
      </c>
      <c r="C21" s="68"/>
      <c r="E21" s="74" t="str">
        <f>ELOLAP!$F$7</f>
        <v>R19</v>
      </c>
      <c r="F21" s="74" t="str">
        <f>ELOLAP!$G$7</f>
        <v>2019N1</v>
      </c>
      <c r="G21" s="74" t="str">
        <f>ELOLAP!$H$7</f>
        <v>00000000</v>
      </c>
      <c r="H21" s="75" t="str">
        <f>ELOLAP!$I$7</f>
        <v>20190430</v>
      </c>
      <c r="I21" s="76" t="s">
        <v>35</v>
      </c>
      <c r="J21" s="76" t="s">
        <v>39</v>
      </c>
      <c r="K21" s="76" t="str">
        <f>E21&amp;","&amp;F21&amp;","&amp;G21&amp;","&amp;H21&amp;","&amp;I21&amp;","&amp;J21&amp;","&amp;"@"&amp;J21&amp;A21&amp;","&amp;C21</f>
        <v>R19,2019N1,00000000,20190430,E,TAJ,@TAJ12,</v>
      </c>
      <c r="L21" s="59"/>
      <c r="M21" s="59"/>
      <c r="N21" s="59"/>
    </row>
    <row r="22" spans="1:11" ht="12.75">
      <c r="A22" s="100" t="s">
        <v>16</v>
      </c>
      <c r="B22" s="98" t="s">
        <v>91</v>
      </c>
      <c r="C22" s="68"/>
      <c r="E22" s="74" t="str">
        <f>ELOLAP!$F$7</f>
        <v>R19</v>
      </c>
      <c r="F22" s="74" t="str">
        <f>ELOLAP!$G$7</f>
        <v>2019N1</v>
      </c>
      <c r="G22" s="74" t="str">
        <f>ELOLAP!$H$7</f>
        <v>00000000</v>
      </c>
      <c r="H22" s="75" t="str">
        <f>ELOLAP!$I$7</f>
        <v>20190430</v>
      </c>
      <c r="I22" s="76" t="s">
        <v>35</v>
      </c>
      <c r="J22" s="76" t="s">
        <v>39</v>
      </c>
      <c r="K22" s="76" t="str">
        <f aca="true" t="shared" si="1" ref="K22:K35">E22&amp;","&amp;F22&amp;","&amp;G22&amp;","&amp;H22&amp;","&amp;I22&amp;","&amp;J22&amp;","&amp;"@"&amp;J22&amp;A22&amp;","&amp;C22</f>
        <v>R19,2019N1,00000000,20190430,E,TAJ,@TAJ13,</v>
      </c>
    </row>
    <row r="23" spans="1:11" ht="12.75">
      <c r="A23" s="100" t="s">
        <v>45</v>
      </c>
      <c r="B23" s="98" t="s">
        <v>92</v>
      </c>
      <c r="C23" s="68"/>
      <c r="E23" s="74" t="str">
        <f>ELOLAP!$F$7</f>
        <v>R19</v>
      </c>
      <c r="F23" s="74" t="str">
        <f>ELOLAP!$G$7</f>
        <v>2019N1</v>
      </c>
      <c r="G23" s="74" t="str">
        <f>ELOLAP!$H$7</f>
        <v>00000000</v>
      </c>
      <c r="H23" s="75" t="str">
        <f>ELOLAP!$I$7</f>
        <v>20190430</v>
      </c>
      <c r="I23" s="76" t="s">
        <v>35</v>
      </c>
      <c r="J23" s="76" t="s">
        <v>39</v>
      </c>
      <c r="K23" s="76" t="str">
        <f t="shared" si="1"/>
        <v>R19,2019N1,00000000,20190430,E,TAJ,@TAJ14,</v>
      </c>
    </row>
    <row r="24" spans="1:11" ht="12.75">
      <c r="A24" s="100" t="s">
        <v>93</v>
      </c>
      <c r="B24" s="98" t="s">
        <v>94</v>
      </c>
      <c r="C24" s="68"/>
      <c r="E24" s="74" t="str">
        <f>ELOLAP!$F$7</f>
        <v>R19</v>
      </c>
      <c r="F24" s="74" t="str">
        <f>ELOLAP!$G$7</f>
        <v>2019N1</v>
      </c>
      <c r="G24" s="74" t="str">
        <f>ELOLAP!$H$7</f>
        <v>00000000</v>
      </c>
      <c r="H24" s="75" t="str">
        <f>ELOLAP!$I$7</f>
        <v>20190430</v>
      </c>
      <c r="I24" s="76" t="s">
        <v>35</v>
      </c>
      <c r="J24" s="76" t="s">
        <v>39</v>
      </c>
      <c r="K24" s="76" t="str">
        <f t="shared" si="1"/>
        <v>R19,2019N1,00000000,20190430,E,TAJ,@TAJ15,</v>
      </c>
    </row>
    <row r="25" spans="1:11" ht="12.75">
      <c r="A25" s="100" t="s">
        <v>95</v>
      </c>
      <c r="B25" s="98" t="s">
        <v>96</v>
      </c>
      <c r="C25" s="68"/>
      <c r="E25" s="74" t="str">
        <f>ELOLAP!$F$7</f>
        <v>R19</v>
      </c>
      <c r="F25" s="74" t="str">
        <f>ELOLAP!$G$7</f>
        <v>2019N1</v>
      </c>
      <c r="G25" s="74" t="str">
        <f>ELOLAP!$H$7</f>
        <v>00000000</v>
      </c>
      <c r="H25" s="75" t="str">
        <f>ELOLAP!$I$7</f>
        <v>20190430</v>
      </c>
      <c r="I25" s="76" t="s">
        <v>35</v>
      </c>
      <c r="J25" s="76" t="s">
        <v>39</v>
      </c>
      <c r="K25" s="76" t="str">
        <f t="shared" si="1"/>
        <v>R19,2019N1,00000000,20190430,E,TAJ,@TAJ16,</v>
      </c>
    </row>
    <row r="26" spans="1:11" ht="12.75">
      <c r="A26" s="100" t="s">
        <v>102</v>
      </c>
      <c r="B26" s="98" t="s">
        <v>97</v>
      </c>
      <c r="C26" s="68"/>
      <c r="E26" s="74" t="str">
        <f>ELOLAP!$F$7</f>
        <v>R19</v>
      </c>
      <c r="F26" s="74" t="str">
        <f>ELOLAP!$G$7</f>
        <v>2019N1</v>
      </c>
      <c r="G26" s="74" t="str">
        <f>ELOLAP!$H$7</f>
        <v>00000000</v>
      </c>
      <c r="H26" s="75" t="str">
        <f>ELOLAP!$I$7</f>
        <v>20190430</v>
      </c>
      <c r="I26" s="76" t="s">
        <v>35</v>
      </c>
      <c r="J26" s="76" t="s">
        <v>39</v>
      </c>
      <c r="K26" s="76" t="str">
        <f t="shared" si="1"/>
        <v>R19,2019N1,00000000,20190430,E,TAJ,@TAJ17,</v>
      </c>
    </row>
    <row r="27" spans="1:11" ht="12.75" customHeight="1">
      <c r="A27" s="100" t="s">
        <v>103</v>
      </c>
      <c r="B27" s="98" t="s">
        <v>98</v>
      </c>
      <c r="C27" s="68"/>
      <c r="E27" s="74" t="str">
        <f>ELOLAP!$F$7</f>
        <v>R19</v>
      </c>
      <c r="F27" s="74" t="str">
        <f>ELOLAP!$G$7</f>
        <v>2019N1</v>
      </c>
      <c r="G27" s="74" t="str">
        <f>ELOLAP!$H$7</f>
        <v>00000000</v>
      </c>
      <c r="H27" s="75" t="str">
        <f>ELOLAP!$I$7</f>
        <v>20190430</v>
      </c>
      <c r="I27" s="76" t="s">
        <v>35</v>
      </c>
      <c r="J27" s="76" t="s">
        <v>39</v>
      </c>
      <c r="K27" s="76" t="str">
        <f t="shared" si="1"/>
        <v>R19,2019N1,00000000,20190430,E,TAJ,@TAJ18,</v>
      </c>
    </row>
    <row r="28" spans="1:11" ht="12.75">
      <c r="A28" s="100" t="s">
        <v>99</v>
      </c>
      <c r="B28" s="98" t="s">
        <v>118</v>
      </c>
      <c r="C28" s="68"/>
      <c r="E28" s="74" t="str">
        <f>ELOLAP!$F$7</f>
        <v>R19</v>
      </c>
      <c r="F28" s="74" t="str">
        <f>ELOLAP!$G$7</f>
        <v>2019N1</v>
      </c>
      <c r="G28" s="74" t="str">
        <f>ELOLAP!$H$7</f>
        <v>00000000</v>
      </c>
      <c r="H28" s="75" t="str">
        <f>ELOLAP!$I$7</f>
        <v>20190430</v>
      </c>
      <c r="I28" s="76" t="s">
        <v>35</v>
      </c>
      <c r="J28" s="76" t="s">
        <v>39</v>
      </c>
      <c r="K28" s="76" t="str">
        <f t="shared" si="1"/>
        <v>R19,2019N1,00000000,20190430,E,TAJ,@TAJ19,</v>
      </c>
    </row>
    <row r="29" spans="1:11" ht="12.75">
      <c r="A29" s="100" t="s">
        <v>104</v>
      </c>
      <c r="B29" s="99" t="s">
        <v>7</v>
      </c>
      <c r="C29" s="68"/>
      <c r="E29" s="74" t="str">
        <f>ELOLAP!$F$7</f>
        <v>R19</v>
      </c>
      <c r="F29" s="74" t="str">
        <f>ELOLAP!$G$7</f>
        <v>2019N1</v>
      </c>
      <c r="G29" s="74" t="str">
        <f>ELOLAP!$H$7</f>
        <v>00000000</v>
      </c>
      <c r="H29" s="75" t="str">
        <f>ELOLAP!$I$7</f>
        <v>20190430</v>
      </c>
      <c r="I29" s="76" t="s">
        <v>35</v>
      </c>
      <c r="J29" s="76" t="s">
        <v>39</v>
      </c>
      <c r="K29" s="76" t="str">
        <f t="shared" si="1"/>
        <v>R19,2019N1,00000000,20190430,E,TAJ,@TAJ20,</v>
      </c>
    </row>
    <row r="30" spans="1:11" ht="12.75">
      <c r="A30" s="100" t="s">
        <v>105</v>
      </c>
      <c r="B30" s="99" t="s">
        <v>100</v>
      </c>
      <c r="C30" s="68"/>
      <c r="E30" s="74" t="str">
        <f>ELOLAP!$F$7</f>
        <v>R19</v>
      </c>
      <c r="F30" s="74" t="str">
        <f>ELOLAP!$G$7</f>
        <v>2019N1</v>
      </c>
      <c r="G30" s="74" t="str">
        <f>ELOLAP!$H$7</f>
        <v>00000000</v>
      </c>
      <c r="H30" s="75" t="str">
        <f>ELOLAP!$I$7</f>
        <v>20190430</v>
      </c>
      <c r="I30" s="76" t="s">
        <v>35</v>
      </c>
      <c r="J30" s="76" t="s">
        <v>39</v>
      </c>
      <c r="K30" s="76" t="str">
        <f t="shared" si="1"/>
        <v>R19,2019N1,00000000,20190430,E,TAJ,@TAJ21,</v>
      </c>
    </row>
    <row r="31" spans="1:11" ht="12.75">
      <c r="A31" s="100" t="s">
        <v>106</v>
      </c>
      <c r="B31" s="99" t="s">
        <v>8</v>
      </c>
      <c r="C31" s="68"/>
      <c r="E31" s="74" t="str">
        <f>ELOLAP!$F$7</f>
        <v>R19</v>
      </c>
      <c r="F31" s="74" t="str">
        <f>ELOLAP!$G$7</f>
        <v>2019N1</v>
      </c>
      <c r="G31" s="74" t="str">
        <f>ELOLAP!$H$7</f>
        <v>00000000</v>
      </c>
      <c r="H31" s="75" t="str">
        <f>ELOLAP!$I$7</f>
        <v>20190430</v>
      </c>
      <c r="I31" s="76" t="s">
        <v>35</v>
      </c>
      <c r="J31" s="76" t="s">
        <v>39</v>
      </c>
      <c r="K31" s="76" t="str">
        <f t="shared" si="1"/>
        <v>R19,2019N1,00000000,20190430,E,TAJ,@TAJ22,</v>
      </c>
    </row>
    <row r="32" spans="1:11" ht="12.75">
      <c r="A32" s="100" t="s">
        <v>107</v>
      </c>
      <c r="B32" s="99" t="s">
        <v>9</v>
      </c>
      <c r="C32" s="68"/>
      <c r="E32" s="74" t="str">
        <f>ELOLAP!$F$7</f>
        <v>R19</v>
      </c>
      <c r="F32" s="74" t="str">
        <f>ELOLAP!$G$7</f>
        <v>2019N1</v>
      </c>
      <c r="G32" s="74" t="str">
        <f>ELOLAP!$H$7</f>
        <v>00000000</v>
      </c>
      <c r="H32" s="75" t="str">
        <f>ELOLAP!$I$7</f>
        <v>20190430</v>
      </c>
      <c r="I32" s="76" t="s">
        <v>35</v>
      </c>
      <c r="J32" s="76" t="s">
        <v>39</v>
      </c>
      <c r="K32" s="76" t="str">
        <f t="shared" si="1"/>
        <v>R19,2019N1,00000000,20190430,E,TAJ,@TAJ23,</v>
      </c>
    </row>
    <row r="33" spans="1:11" ht="12.75">
      <c r="A33" s="100" t="s">
        <v>108</v>
      </c>
      <c r="B33" s="99" t="s">
        <v>12</v>
      </c>
      <c r="C33" s="68"/>
      <c r="E33" s="74" t="str">
        <f>ELOLAP!$F$7</f>
        <v>R19</v>
      </c>
      <c r="F33" s="74" t="str">
        <f>ELOLAP!$G$7</f>
        <v>2019N1</v>
      </c>
      <c r="G33" s="74" t="str">
        <f>ELOLAP!$H$7</f>
        <v>00000000</v>
      </c>
      <c r="H33" s="75" t="str">
        <f>ELOLAP!$I$7</f>
        <v>20190430</v>
      </c>
      <c r="I33" s="76" t="s">
        <v>35</v>
      </c>
      <c r="J33" s="76" t="s">
        <v>39</v>
      </c>
      <c r="K33" s="76" t="str">
        <f t="shared" si="1"/>
        <v>R19,2019N1,00000000,20190430,E,TAJ,@TAJ24,</v>
      </c>
    </row>
    <row r="34" spans="1:11" ht="12.75">
      <c r="A34" s="100" t="s">
        <v>109</v>
      </c>
      <c r="B34" s="99" t="s">
        <v>44</v>
      </c>
      <c r="C34" s="68"/>
      <c r="E34" s="74" t="str">
        <f>ELOLAP!$F$7</f>
        <v>R19</v>
      </c>
      <c r="F34" s="74" t="str">
        <f>ELOLAP!$G$7</f>
        <v>2019N1</v>
      </c>
      <c r="G34" s="74" t="str">
        <f>ELOLAP!$H$7</f>
        <v>00000000</v>
      </c>
      <c r="H34" s="75" t="str">
        <f>ELOLAP!$I$7</f>
        <v>20190430</v>
      </c>
      <c r="I34" s="76" t="s">
        <v>35</v>
      </c>
      <c r="J34" s="76" t="s">
        <v>39</v>
      </c>
      <c r="K34" s="76" t="str">
        <f t="shared" si="1"/>
        <v>R19,2019N1,00000000,20190430,E,TAJ,@TAJ25,</v>
      </c>
    </row>
    <row r="35" spans="1:11" s="51" customFormat="1" ht="18.75" customHeight="1" thickBot="1">
      <c r="A35" s="100" t="s">
        <v>110</v>
      </c>
      <c r="B35" s="101" t="s">
        <v>119</v>
      </c>
      <c r="C35" s="69"/>
      <c r="E35" s="77" t="str">
        <f>ELOLAP!$F$7</f>
        <v>R19</v>
      </c>
      <c r="F35" s="77" t="str">
        <f>ELOLAP!$G$7</f>
        <v>2019N1</v>
      </c>
      <c r="G35" s="77" t="str">
        <f>ELOLAP!$H$7</f>
        <v>00000000</v>
      </c>
      <c r="H35" s="78" t="str">
        <f>ELOLAP!$I$7</f>
        <v>20190430</v>
      </c>
      <c r="I35" s="79" t="s">
        <v>35</v>
      </c>
      <c r="J35" s="79" t="s">
        <v>39</v>
      </c>
      <c r="K35" s="79" t="str">
        <f t="shared" si="1"/>
        <v>R19,2019N1,00000000,20190430,E,TAJ,@TAJ26,</v>
      </c>
    </row>
    <row r="36" spans="5:11" ht="12.75">
      <c r="E36" s="63"/>
      <c r="F36" s="63"/>
      <c r="G36" s="63"/>
      <c r="H36" s="64"/>
      <c r="I36" s="61"/>
      <c r="J36" s="61"/>
      <c r="K36" s="59"/>
    </row>
  </sheetData>
  <sheetProtection/>
  <mergeCells count="3">
    <mergeCell ref="A4:C4"/>
    <mergeCell ref="A8:A9"/>
    <mergeCell ref="B8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7">
      <selection activeCell="H29" sqref="H29"/>
    </sheetView>
  </sheetViews>
  <sheetFormatPr defaultColWidth="9.140625" defaultRowHeight="12.75"/>
  <cols>
    <col min="1" max="1" width="11.8515625" style="3" customWidth="1"/>
    <col min="2" max="2" width="22.8515625" style="10" customWidth="1"/>
    <col min="3" max="3" width="17.57421875" style="10" customWidth="1"/>
    <col min="4" max="4" width="25.140625" style="3" customWidth="1"/>
    <col min="5" max="6" width="15.7109375" style="3" customWidth="1"/>
    <col min="7" max="7" width="12.8515625" style="3" customWidth="1"/>
    <col min="8" max="8" width="9.140625" style="3" customWidth="1"/>
    <col min="9" max="9" width="7.8515625" style="5" customWidth="1"/>
    <col min="10" max="12" width="11.00390625" style="5" customWidth="1"/>
    <col min="13" max="13" width="8.7109375" style="5" customWidth="1"/>
    <col min="14" max="14" width="8.8515625" style="5" customWidth="1"/>
    <col min="15" max="15" width="50.00390625" style="3" bestFit="1" customWidth="1"/>
    <col min="16" max="16384" width="9.140625" style="3" customWidth="1"/>
  </cols>
  <sheetData>
    <row r="1" spans="1:3" ht="34.5" customHeight="1">
      <c r="A1" s="4" t="s">
        <v>75</v>
      </c>
      <c r="B1" s="4"/>
      <c r="C1" s="4"/>
    </row>
    <row r="2" spans="1:6" ht="28.5" customHeight="1">
      <c r="A2" s="26" t="s">
        <v>20</v>
      </c>
      <c r="B2" s="26"/>
      <c r="C2" s="26"/>
      <c r="F2" s="7"/>
    </row>
    <row r="3" spans="1:3" ht="12.75">
      <c r="A3" s="8" t="s">
        <v>64</v>
      </c>
      <c r="B3" s="8"/>
      <c r="C3" s="8"/>
    </row>
    <row r="4" spans="2:6" ht="12.75">
      <c r="B4" s="8"/>
      <c r="C4" s="8"/>
      <c r="E4" s="9"/>
      <c r="F4" s="9"/>
    </row>
    <row r="5" spans="2:7" ht="13.5" thickBot="1">
      <c r="B5" s="10" t="s">
        <v>63</v>
      </c>
      <c r="G5" s="3" t="s">
        <v>62</v>
      </c>
    </row>
    <row r="6" spans="1:15" ht="70.5" customHeight="1" thickBot="1">
      <c r="A6" s="12" t="s">
        <v>23</v>
      </c>
      <c r="B6" s="12" t="s">
        <v>61</v>
      </c>
      <c r="C6" s="12" t="s">
        <v>60</v>
      </c>
      <c r="D6" s="12" t="s">
        <v>59</v>
      </c>
      <c r="E6" s="114" t="s">
        <v>58</v>
      </c>
      <c r="F6" s="115"/>
      <c r="G6" s="27" t="s">
        <v>57</v>
      </c>
      <c r="I6" s="13" t="s">
        <v>26</v>
      </c>
      <c r="J6" s="13" t="s">
        <v>27</v>
      </c>
      <c r="K6" s="13" t="s">
        <v>28</v>
      </c>
      <c r="L6" s="13" t="s">
        <v>29</v>
      </c>
      <c r="M6" s="13" t="s">
        <v>30</v>
      </c>
      <c r="N6" s="14" t="s">
        <v>31</v>
      </c>
      <c r="O6" s="28" t="s">
        <v>32</v>
      </c>
    </row>
    <row r="7" spans="1:7" ht="28.5" customHeight="1" thickBot="1">
      <c r="A7" s="15"/>
      <c r="B7" s="29"/>
      <c r="C7" s="29"/>
      <c r="D7" s="15"/>
      <c r="E7" s="30" t="s">
        <v>55</v>
      </c>
      <c r="F7" s="30" t="s">
        <v>56</v>
      </c>
      <c r="G7" s="31" t="s">
        <v>55</v>
      </c>
    </row>
    <row r="8" spans="1:7" ht="13.5" thickBot="1">
      <c r="A8" s="18"/>
      <c r="B8" s="18" t="s">
        <v>17</v>
      </c>
      <c r="C8" s="18" t="s">
        <v>54</v>
      </c>
      <c r="D8" s="18" t="s">
        <v>53</v>
      </c>
      <c r="E8" s="18" t="s">
        <v>52</v>
      </c>
      <c r="F8" s="18" t="s">
        <v>51</v>
      </c>
      <c r="G8" s="49" t="s">
        <v>50</v>
      </c>
    </row>
    <row r="9" spans="1:15" ht="12.75">
      <c r="A9" s="38" t="s">
        <v>0</v>
      </c>
      <c r="B9" s="38"/>
      <c r="C9" s="39"/>
      <c r="D9" s="40"/>
      <c r="E9" s="41"/>
      <c r="F9" s="41"/>
      <c r="G9" s="48"/>
      <c r="I9" s="80" t="str">
        <f>ELOLAP!F7</f>
        <v>R19</v>
      </c>
      <c r="J9" s="80" t="str">
        <f>ELOLAP!G7</f>
        <v>2019N1</v>
      </c>
      <c r="K9" s="81" t="str">
        <f>ELOLAP!H7</f>
        <v>00000000</v>
      </c>
      <c r="L9" s="81" t="str">
        <f>ELOLAP!I7</f>
        <v>20190430</v>
      </c>
      <c r="M9" s="80" t="s">
        <v>101</v>
      </c>
      <c r="N9" s="80" t="s">
        <v>73</v>
      </c>
      <c r="O9" s="70" t="str">
        <f>I9&amp;","&amp;J9&amp;","&amp;K9&amp;","&amp;L9&amp;","&amp;M9&amp;","&amp;N9&amp;""</f>
        <v>R19,2019N1,00000000,20190430,N,MAFA</v>
      </c>
    </row>
    <row r="10" spans="1:15" ht="12.75">
      <c r="A10" s="22" t="s">
        <v>1</v>
      </c>
      <c r="B10" s="22"/>
      <c r="C10" s="23"/>
      <c r="D10" s="24"/>
      <c r="E10" s="25"/>
      <c r="F10" s="25"/>
      <c r="G10" s="25"/>
      <c r="I10" s="80"/>
      <c r="J10" s="80"/>
      <c r="K10" s="81"/>
      <c r="L10" s="81"/>
      <c r="M10" s="80"/>
      <c r="N10" s="80"/>
      <c r="O10" s="70"/>
    </row>
    <row r="11" spans="1:7" ht="12.75">
      <c r="A11" s="22" t="s">
        <v>49</v>
      </c>
      <c r="B11" s="22"/>
      <c r="C11" s="23"/>
      <c r="D11" s="24"/>
      <c r="E11" s="25"/>
      <c r="F11" s="25"/>
      <c r="G11" s="25"/>
    </row>
    <row r="12" spans="1:7" ht="12.75">
      <c r="A12" s="22" t="s">
        <v>49</v>
      </c>
      <c r="B12" s="22"/>
      <c r="C12" s="23"/>
      <c r="D12" s="24"/>
      <c r="E12" s="25"/>
      <c r="F12" s="25"/>
      <c r="G12" s="25"/>
    </row>
    <row r="13" spans="1:7" ht="13.5" thickBot="1">
      <c r="A13" s="42" t="s">
        <v>48</v>
      </c>
      <c r="B13" s="42"/>
      <c r="C13" s="43"/>
      <c r="D13" s="44"/>
      <c r="E13" s="45"/>
      <c r="F13" s="45"/>
      <c r="G13" s="45"/>
    </row>
    <row r="14" ht="12.75"/>
    <row r="15" spans="1:5" ht="12.75">
      <c r="A15" s="33" t="s">
        <v>47</v>
      </c>
      <c r="B15" s="34"/>
      <c r="C15" s="33"/>
      <c r="D15" s="34"/>
      <c r="E15" s="34"/>
    </row>
    <row r="16" spans="1:5" ht="12.75">
      <c r="A16" s="33" t="s">
        <v>46</v>
      </c>
      <c r="B16" s="34"/>
      <c r="C16" s="33"/>
      <c r="D16" s="34"/>
      <c r="E16" s="34"/>
    </row>
    <row r="17" ht="12.75"/>
    <row r="18" ht="12.75"/>
    <row r="19" ht="12.75"/>
  </sheetData>
  <sheetProtection/>
  <mergeCells count="1">
    <mergeCell ref="E6:F6"/>
  </mergeCells>
  <printOptions/>
  <pageMargins left="0.34" right="0.3" top="0.7480314960629921" bottom="0.7480314960629921" header="0.31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7.57421875" style="3" bestFit="1" customWidth="1"/>
    <col min="2" max="2" width="16.140625" style="3" customWidth="1"/>
    <col min="3" max="3" width="15.8515625" style="3" customWidth="1"/>
    <col min="4" max="4" width="19.28125" style="3" customWidth="1"/>
    <col min="5" max="5" width="21.28125" style="3" customWidth="1"/>
    <col min="6" max="6" width="11.8515625" style="3" customWidth="1"/>
    <col min="7" max="7" width="12.140625" style="3" customWidth="1"/>
    <col min="8" max="8" width="9.140625" style="3" customWidth="1"/>
    <col min="9" max="9" width="12.421875" style="5" customWidth="1"/>
    <col min="10" max="10" width="10.421875" style="5" customWidth="1"/>
    <col min="11" max="11" width="12.7109375" style="5" customWidth="1"/>
    <col min="12" max="12" width="14.8515625" style="5" customWidth="1"/>
    <col min="13" max="13" width="9.00390625" style="5" customWidth="1"/>
    <col min="14" max="14" width="11.7109375" style="5" customWidth="1"/>
    <col min="15" max="15" width="49.140625" style="5" bestFit="1" customWidth="1"/>
    <col min="16" max="16384" width="9.140625" style="3" customWidth="1"/>
  </cols>
  <sheetData>
    <row r="1" spans="1:3" ht="15.75">
      <c r="A1" s="4" t="s">
        <v>75</v>
      </c>
      <c r="B1" s="4"/>
      <c r="C1" s="4"/>
    </row>
    <row r="2" spans="1:5" ht="18.75">
      <c r="A2" s="6" t="s">
        <v>20</v>
      </c>
      <c r="B2" s="6"/>
      <c r="C2" s="6"/>
      <c r="D2" s="7"/>
      <c r="E2" s="7"/>
    </row>
    <row r="3" spans="1:3" ht="12.75">
      <c r="A3" s="8" t="s">
        <v>65</v>
      </c>
      <c r="B3" s="8"/>
      <c r="C3" s="8"/>
    </row>
    <row r="4" spans="2:5" ht="12.75">
      <c r="B4" s="8"/>
      <c r="C4" s="8"/>
      <c r="E4" s="9"/>
    </row>
    <row r="5" spans="2:7" ht="13.5" thickBot="1">
      <c r="B5" s="10" t="s">
        <v>66</v>
      </c>
      <c r="C5" s="10"/>
      <c r="G5" s="11" t="s">
        <v>62</v>
      </c>
    </row>
    <row r="6" spans="1:15" ht="51.75" customHeight="1" thickBot="1">
      <c r="A6" s="116" t="s">
        <v>23</v>
      </c>
      <c r="B6" s="116" t="s">
        <v>67</v>
      </c>
      <c r="C6" s="116" t="s">
        <v>68</v>
      </c>
      <c r="D6" s="116" t="s">
        <v>69</v>
      </c>
      <c r="E6" s="116" t="s">
        <v>70</v>
      </c>
      <c r="F6" s="114" t="s">
        <v>71</v>
      </c>
      <c r="G6" s="115"/>
      <c r="I6" s="13" t="s">
        <v>26</v>
      </c>
      <c r="J6" s="13" t="s">
        <v>27</v>
      </c>
      <c r="K6" s="13" t="s">
        <v>28</v>
      </c>
      <c r="L6" s="13" t="s">
        <v>29</v>
      </c>
      <c r="M6" s="13" t="s">
        <v>30</v>
      </c>
      <c r="N6" s="14" t="s">
        <v>31</v>
      </c>
      <c r="O6" s="14" t="s">
        <v>32</v>
      </c>
    </row>
    <row r="7" spans="1:7" ht="27" customHeight="1" thickBot="1">
      <c r="A7" s="117"/>
      <c r="B7" s="117"/>
      <c r="C7" s="117"/>
      <c r="D7" s="117"/>
      <c r="E7" s="117"/>
      <c r="F7" s="16" t="s">
        <v>55</v>
      </c>
      <c r="G7" s="17" t="s">
        <v>56</v>
      </c>
    </row>
    <row r="8" spans="1:7" ht="13.5" thickBot="1">
      <c r="A8" s="18"/>
      <c r="B8" s="18" t="s">
        <v>17</v>
      </c>
      <c r="C8" s="18" t="s">
        <v>54</v>
      </c>
      <c r="D8" s="18" t="s">
        <v>53</v>
      </c>
      <c r="E8" s="18" t="s">
        <v>52</v>
      </c>
      <c r="F8" s="19" t="s">
        <v>51</v>
      </c>
      <c r="G8" s="19" t="s">
        <v>50</v>
      </c>
    </row>
    <row r="9" spans="1:15" ht="12.75">
      <c r="A9" s="38" t="s">
        <v>0</v>
      </c>
      <c r="B9" s="38"/>
      <c r="C9" s="39"/>
      <c r="D9" s="40"/>
      <c r="E9" s="41"/>
      <c r="F9" s="41"/>
      <c r="G9" s="41"/>
      <c r="I9" s="80" t="str">
        <f>ELOLAP!F7</f>
        <v>R19</v>
      </c>
      <c r="J9" s="80" t="str">
        <f>ELOLAP!G7</f>
        <v>2019N1</v>
      </c>
      <c r="K9" s="81" t="str">
        <f>ELOLAP!H7</f>
        <v>00000000</v>
      </c>
      <c r="L9" s="81" t="str">
        <f>ELOLAP!I7</f>
        <v>20190430</v>
      </c>
      <c r="M9" s="80" t="s">
        <v>101</v>
      </c>
      <c r="N9" s="80" t="s">
        <v>74</v>
      </c>
      <c r="O9" s="70" t="str">
        <f>I9&amp;","&amp;J9&amp;","&amp;K9&amp;","&amp;L9&amp;","&amp;M9&amp;","&amp;N9&amp;""</f>
        <v>R19,2019N1,00000000,20190430,N,KAFA</v>
      </c>
    </row>
    <row r="10" spans="1:15" ht="12.75">
      <c r="A10" s="22" t="s">
        <v>1</v>
      </c>
      <c r="B10" s="22"/>
      <c r="C10" s="23"/>
      <c r="D10" s="24"/>
      <c r="E10" s="25"/>
      <c r="F10" s="25"/>
      <c r="G10" s="25"/>
      <c r="K10" s="20"/>
      <c r="L10" s="20"/>
      <c r="O10" s="21"/>
    </row>
    <row r="11" spans="1:7" ht="12.75">
      <c r="A11" s="22" t="s">
        <v>49</v>
      </c>
      <c r="B11" s="22"/>
      <c r="C11" s="23"/>
      <c r="D11" s="24"/>
      <c r="E11" s="25"/>
      <c r="F11" s="25"/>
      <c r="G11" s="25"/>
    </row>
    <row r="12" spans="1:7" ht="12.75">
      <c r="A12" s="22" t="s">
        <v>49</v>
      </c>
      <c r="B12" s="22"/>
      <c r="C12" s="23"/>
      <c r="D12" s="24"/>
      <c r="E12" s="25"/>
      <c r="F12" s="25"/>
      <c r="G12" s="25"/>
    </row>
    <row r="13" spans="1:7" ht="13.5" thickBot="1">
      <c r="A13" s="42" t="s">
        <v>48</v>
      </c>
      <c r="B13" s="42"/>
      <c r="C13" s="43"/>
      <c r="D13" s="44"/>
      <c r="E13" s="45"/>
      <c r="F13" s="45"/>
      <c r="G13" s="45"/>
    </row>
    <row r="40" ht="12.75">
      <c r="A40" s="3" t="s">
        <v>72</v>
      </c>
    </row>
  </sheetData>
  <sheetProtection/>
  <mergeCells count="6">
    <mergeCell ref="A6:A7"/>
    <mergeCell ref="B6:B7"/>
    <mergeCell ref="C6:C7"/>
    <mergeCell ref="D6:D7"/>
    <mergeCell ref="E6:E7"/>
    <mergeCell ref="F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2007-02-13T13:22:51Z</cp:lastPrinted>
  <dcterms:created xsi:type="dcterms:W3CDTF">2005-12-15T13:57:49Z</dcterms:created>
  <dcterms:modified xsi:type="dcterms:W3CDTF">2018-12-05T15:01:34Z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2018-12-04T12:40:49.7146071+01:00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