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T6" sheetId="3" r:id="rId3"/>
    <sheet name="BEFT7" sheetId="4" r:id="rId4"/>
    <sheet name="BEFT8" sheetId="5" r:id="rId5"/>
  </sheets>
  <definedNames>
    <definedName name="_xlnm.Print_Titles" localSheetId="2">'BEFT6'!$1:$4</definedName>
    <definedName name="_xlnm.Print_Titles" localSheetId="3">'BEFT7'!$1:$5</definedName>
    <definedName name="_xlnm.Print_Titles" localSheetId="4">'BEFT8'!$1:$5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<sst xmlns="http://schemas.openxmlformats.org/spreadsheetml/2006/main" count="371" uniqueCount="191">
  <si>
    <t>nn</t>
  </si>
  <si>
    <t>..</t>
  </si>
  <si>
    <t>02</t>
  </si>
  <si>
    <t>01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</si>
  <si>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</si>
  <si>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</si>
  <si>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</si>
  <si>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</si>
  <si>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</si>
  <si>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</si>
  <si>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</si>
  <si>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</si>
  <si>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</si>
  <si>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</si>
  <si>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</si>
  <si>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</si>
  <si>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Megjegyzés</t>
  </si>
  <si>
    <t>Rendelkezésre tartási jutalék</t>
  </si>
  <si>
    <t>Második margin hatálya</t>
  </si>
  <si>
    <t>A második fix kamatláb hatálya</t>
  </si>
  <si>
    <t>Éves kamatfizetési gyakoriság</t>
  </si>
  <si>
    <t>A kamatfizetés utolsó időpontja</t>
  </si>
  <si>
    <t>A kamatfizetés első időpontja</t>
  </si>
  <si>
    <t>Második margin</t>
  </si>
  <si>
    <t>Második fix kamatláb</t>
  </si>
  <si>
    <t>Első margin</t>
  </si>
  <si>
    <t>Első fix kamatláb</t>
  </si>
  <si>
    <t>A második változó kamatláb alapja</t>
  </si>
  <si>
    <t>Sor-
szám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</si>
  <si>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</si>
  <si>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</si>
  <si>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</si>
  <si>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</si>
  <si>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</si>
  <si>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</si>
  <si>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</si>
  <si>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</si>
  <si>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</si>
  <si>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</si>
  <si>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</si>
  <si>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</si>
  <si>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</si>
  <si>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Az első változó kamatláb alapja</t>
  </si>
  <si>
    <t>Kamattípus</t>
  </si>
  <si>
    <t>A törlesztés devizaneme</t>
  </si>
  <si>
    <t>Az adósság devizaneme</t>
  </si>
  <si>
    <t>A hitelszerződés összege</t>
  </si>
  <si>
    <t>A hitelszerződés időpontja</t>
  </si>
  <si>
    <t>Hitelező típus</t>
  </si>
  <si>
    <t>Hitelező ország</t>
  </si>
  <si>
    <t>A hitelező garantora</t>
  </si>
  <si>
    <t>Hitelező 
neve</t>
  </si>
  <si>
    <t>Éves törlesztési gyakoriság</t>
  </si>
  <si>
    <t>Utolsó törlesztés 
dátuma (lejárat)</t>
  </si>
  <si>
    <t>Tőke törlesztés első időpontja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</si>
  <si>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</si>
  <si>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</si>
  <si>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</si>
  <si>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</si>
  <si>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</si>
  <si>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</si>
  <si>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</si>
  <si>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</si>
  <si>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</si>
  <si>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</si>
  <si>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</si>
  <si>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</si>
  <si>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</si>
  <si>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Az egyes lehívásokra jutó tőke törlesztések száma</t>
  </si>
  <si>
    <t>A lehívástól az első törlesztésig eltelt hónapok száma</t>
  </si>
  <si>
    <t>A tőke törlesztés alapja</t>
  </si>
  <si>
    <t>Tőke törlesztés jellemzői</t>
  </si>
  <si>
    <t>A szerződés típusa</t>
  </si>
  <si>
    <t>Célja</t>
  </si>
  <si>
    <t>Költségvetési finanszírozás kódja</t>
  </si>
  <si>
    <t>Az adós garantora</t>
  </si>
  <si>
    <t>Az adós típusa</t>
  </si>
  <si>
    <t>Az adós 
neve</t>
  </si>
  <si>
    <t>A jelentő adósság azonosítója</t>
  </si>
  <si>
    <t>Jelentő 
ország</t>
  </si>
  <si>
    <r>
      <t>BEFT6 tábla</t>
    </r>
    <r>
      <rPr>
        <b/>
        <sz val="10"/>
        <rFont val="Garamond"/>
        <family val="1"/>
      </rPr>
      <t>:</t>
    </r>
  </si>
  <si>
    <t>03</t>
  </si>
  <si>
    <t>Kamat és egyéb díjak</t>
  </si>
  <si>
    <t>Tőke</t>
  </si>
  <si>
    <t>Átütemezett</t>
  </si>
  <si>
    <t>Normál</t>
  </si>
  <si>
    <t>Becsült jövőbeni törlesztés</t>
  </si>
  <si>
    <t>Felvét összege</t>
  </si>
  <si>
    <t>A felvét és törlesztés
ideje (ééééhh)</t>
  </si>
  <si>
    <t>Jelentő ország</t>
  </si>
  <si>
    <t>BEFT7 tábla:</t>
  </si>
  <si>
    <t>BEFT8 tábla:</t>
  </si>
  <si>
    <t>Tárgyidőszak</t>
  </si>
  <si>
    <t>Tétel vagy oszlop</t>
  </si>
  <si>
    <t>Éven túli adósságok átütemezése, törlesztési és kamatfizetési ütemezése</t>
  </si>
  <si>
    <t xml:space="preserve"> Éven túli adósságokkal kapcsolatos egyedi adatok  </t>
  </si>
  <si>
    <t xml:space="preserve">Éven túli adósságokra vonatkozó módosító adatok 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</si>
  <si>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negyedéves adatszolgáltatása</t>
  </si>
  <si>
    <t>Adatok: egész devizában</t>
  </si>
  <si>
    <t>Devizanem ISO kódja</t>
  </si>
  <si>
    <t>HU</t>
  </si>
  <si>
    <t>04</t>
  </si>
  <si>
    <t>05</t>
  </si>
  <si>
    <t>06</t>
  </si>
  <si>
    <t>PM</t>
  </si>
  <si>
    <t>DEBT SERVICE</t>
  </si>
  <si>
    <t>EUROFIMA</t>
  </si>
  <si>
    <t>BÁRKI</t>
  </si>
  <si>
    <t>LU</t>
  </si>
  <si>
    <t>HUF</t>
  </si>
  <si>
    <t>EUR</t>
  </si>
  <si>
    <t>USD</t>
  </si>
  <si>
    <t>kormány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</si>
  <si>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</si>
  <si>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</si>
  <si>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</si>
  <si>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</si>
  <si>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</si>
  <si>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</si>
  <si>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</si>
  <si>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</si>
  <si>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R24</t>
  </si>
  <si>
    <t>BEFT6</t>
  </si>
  <si>
    <t>BEFT7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</si>
  <si>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</si>
  <si>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</si>
  <si>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</si>
  <si>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</si>
  <si>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</si>
  <si>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</si>
  <si>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</si>
  <si>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</si>
  <si>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</si>
  <si>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Joó Katalin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</si>
  <si>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</si>
  <si>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</si>
  <si>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</si>
  <si>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</si>
  <si>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</si>
  <si>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</si>
  <si>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</si>
  <si>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</si>
  <si>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</si>
  <si>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</si>
  <si>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</si>
  <si>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</si>
  <si>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</si>
  <si>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</si>
  <si>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</si>
  <si>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</si>
  <si>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</si>
  <si>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</si>
  <si>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</si>
  <si>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</si>
  <si>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BEFT8</t>
  </si>
  <si>
    <t>Z0Z</t>
  </si>
  <si>
    <t>07</t>
  </si>
  <si>
    <t>JP</t>
  </si>
  <si>
    <t>JPY</t>
  </si>
  <si>
    <t>00000000</t>
  </si>
  <si>
    <t>Technikai</t>
  </si>
  <si>
    <t>Adósság-
azonosító*</t>
  </si>
  <si>
    <t>*</t>
  </si>
  <si>
    <t xml:space="preserve">Az adóssáág azonosító kódot az MNB korábban már megadta, hiszen már régebbi adósságok átütemezéséről lehet szó. </t>
  </si>
  <si>
    <t>ennek hiányában az adatszolgáltatás nem küldhető be elektronikusan, ezért a jelen mintafile sem, csupán tájékoztató jellegű…</t>
  </si>
  <si>
    <t>Adósság azonosító*</t>
  </si>
  <si>
    <t xml:space="preserve">*Az adóssáág azonosító kódot az MNB korábban már megadta, hiszen már régebbi adósságok adatainak módosításáról lehet szó. </t>
  </si>
  <si>
    <t>EUROFIMA2381</t>
  </si>
  <si>
    <t>EUROFIMA2391</t>
  </si>
  <si>
    <t>EUROFIMA2434</t>
  </si>
  <si>
    <t>EUROFIMA2464</t>
  </si>
  <si>
    <t>EUROFIMA2484</t>
  </si>
  <si>
    <t>EUROFIMA2503</t>
  </si>
  <si>
    <t>EUROFIMA2504</t>
  </si>
  <si>
    <t xml:space="preserve">*A tábla új, a vonatkozási időszakban keletkezett hitelek bejelentésére szolgál, ezért még nincs ilyen , az MNB által adandó adósság azonosító kód. </t>
  </si>
  <si>
    <t xml:space="preserve">A tábla ezért enélkül is beküldhető, de célszerű minél előbb megkérni a kódot az MNB Statisztika területtől. </t>
  </si>
  <si>
    <t xml:space="preserve">Módosított </t>
  </si>
  <si>
    <t>leíró adat</t>
  </si>
  <si>
    <t>szám adat</t>
  </si>
  <si>
    <t>HU00201</t>
  </si>
  <si>
    <t>HU00202</t>
  </si>
  <si>
    <t>HU00502</t>
  </si>
  <si>
    <t>HU00503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</si>
  <si>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</si>
  <si>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</si>
  <si>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</si>
  <si>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</si>
  <si>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R24</t>
  </si>
  <si>
    <t>20110410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</si>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</sst>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Garamond"/>
      <family val="1"/>
    </font>
    <font>
      <sz val="11"/>
      <name val="Garamond"/>
      <family val="1"/>
    </font>
    <font>
      <sz val="10"/>
      <name val="MS Sans Serif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5" applyFont="1">
      <alignment/>
      <protection/>
    </xf>
    <xf numFmtId="49" fontId="1" fillId="0" borderId="0" xfId="55" applyNumberFormat="1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quotePrefix="1">
      <alignment/>
      <protection/>
    </xf>
    <xf numFmtId="0" fontId="1" fillId="0" borderId="0" xfId="55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1" fillId="0" borderId="12" xfId="55" applyFont="1" applyBorder="1">
      <alignment/>
      <protection/>
    </xf>
    <xf numFmtId="0" fontId="1" fillId="0" borderId="13" xfId="55" applyFont="1" applyBorder="1" applyAlignment="1">
      <alignment horizontal="right"/>
      <protection/>
    </xf>
    <xf numFmtId="0" fontId="1" fillId="0" borderId="13" xfId="55" applyFont="1" applyBorder="1">
      <alignment/>
      <protection/>
    </xf>
    <xf numFmtId="0" fontId="1" fillId="0" borderId="13" xfId="55" applyFont="1" applyBorder="1" applyAlignment="1">
      <alignment horizontal="left"/>
      <protection/>
    </xf>
    <xf numFmtId="0" fontId="1" fillId="0" borderId="13" xfId="55" applyFont="1" applyBorder="1" quotePrefix="1">
      <alignment/>
      <protection/>
    </xf>
    <xf numFmtId="49" fontId="1" fillId="0" borderId="14" xfId="55" applyNumberFormat="1" applyFont="1" applyBorder="1" applyAlignment="1">
      <alignment horizontal="center"/>
      <protection/>
    </xf>
    <xf numFmtId="0" fontId="1" fillId="0" borderId="15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49" fontId="1" fillId="0" borderId="17" xfId="55" applyNumberFormat="1" applyFont="1" applyFill="1" applyBorder="1" applyAlignment="1" applyProtection="1">
      <alignment vertical="center" wrapText="1"/>
      <protection/>
    </xf>
    <xf numFmtId="49" fontId="1" fillId="0" borderId="18" xfId="55" applyNumberFormat="1" applyFont="1" applyFill="1" applyBorder="1" applyAlignment="1" applyProtection="1">
      <alignment horizontal="center" vertical="center"/>
      <protection/>
    </xf>
    <xf numFmtId="0" fontId="1" fillId="0" borderId="19" xfId="55" applyNumberFormat="1" applyFont="1" applyFill="1" applyBorder="1" applyAlignment="1" applyProtection="1">
      <alignment horizontal="center" vertical="center" wrapText="1"/>
      <protection/>
    </xf>
    <xf numFmtId="49" fontId="1" fillId="0" borderId="19" xfId="55" applyNumberFormat="1" applyFont="1" applyFill="1" applyBorder="1" applyAlignment="1" applyProtection="1">
      <alignment horizontal="center" vertical="center" wrapText="1"/>
      <protection/>
    </xf>
    <xf numFmtId="49" fontId="1" fillId="0" borderId="18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Alignment="1">
      <alignment horizontal="left"/>
      <protection/>
    </xf>
    <xf numFmtId="49" fontId="2" fillId="0" borderId="20" xfId="55" applyNumberFormat="1" applyFont="1" applyBorder="1" applyAlignment="1">
      <alignment/>
      <protection/>
    </xf>
    <xf numFmtId="0" fontId="1" fillId="0" borderId="0" xfId="55" applyFont="1" applyBorder="1" applyAlignment="1">
      <alignment horizontal="center" vertical="center"/>
      <protection/>
    </xf>
    <xf numFmtId="49" fontId="1" fillId="0" borderId="0" xfId="55" applyNumberFormat="1" applyFont="1" applyFill="1" applyBorder="1" applyAlignment="1" applyProtection="1">
      <alignment horizontal="center"/>
      <protection/>
    </xf>
    <xf numFmtId="0" fontId="1" fillId="0" borderId="18" xfId="55" applyNumberFormat="1" applyFont="1" applyFill="1" applyBorder="1" applyAlignment="1" applyProtection="1">
      <alignment horizontal="center" vertical="center" wrapText="1"/>
      <protection/>
    </xf>
    <xf numFmtId="49" fontId="1" fillId="0" borderId="19" xfId="55" applyNumberFormat="1" applyFont="1" applyFill="1" applyBorder="1" applyAlignment="1" applyProtection="1">
      <alignment horizontal="center" vertical="center"/>
      <protection/>
    </xf>
    <xf numFmtId="49" fontId="1" fillId="0" borderId="21" xfId="55" applyNumberFormat="1" applyFont="1" applyFill="1" applyBorder="1" applyAlignment="1" applyProtection="1">
      <alignment horizontal="center" vertical="center" wrapText="1"/>
      <protection/>
    </xf>
    <xf numFmtId="49" fontId="1" fillId="0" borderId="0" xfId="55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/>
      <protection/>
    </xf>
    <xf numFmtId="49" fontId="1" fillId="0" borderId="22" xfId="55" applyNumberFormat="1" applyFont="1" applyFill="1" applyBorder="1" applyAlignment="1" applyProtection="1">
      <alignment/>
      <protection/>
    </xf>
    <xf numFmtId="49" fontId="1" fillId="0" borderId="0" xfId="55" applyNumberFormat="1" applyFont="1" applyFill="1" applyAlignment="1" applyProtection="1">
      <alignment/>
      <protection/>
    </xf>
    <xf numFmtId="49" fontId="4" fillId="0" borderId="0" xfId="55" applyNumberFormat="1" applyFont="1" applyFill="1" applyAlignment="1" applyProtection="1">
      <alignment/>
      <protection/>
    </xf>
    <xf numFmtId="0" fontId="5" fillId="0" borderId="0" xfId="55" applyFont="1">
      <alignment/>
      <protection/>
    </xf>
    <xf numFmtId="0" fontId="1" fillId="0" borderId="23" xfId="55" applyFont="1" applyBorder="1" applyAlignment="1">
      <alignment horizontal="center"/>
      <protection/>
    </xf>
    <xf numFmtId="49" fontId="1" fillId="0" borderId="24" xfId="55" applyNumberFormat="1" applyFont="1" applyFill="1" applyBorder="1" applyAlignment="1" applyProtection="1">
      <alignment horizontal="center" vertical="center"/>
      <protection/>
    </xf>
    <xf numFmtId="49" fontId="1" fillId="0" borderId="25" xfId="55" applyNumberFormat="1" applyFont="1" applyFill="1" applyBorder="1" applyAlignment="1" applyProtection="1">
      <alignment horizontal="center" vertical="center"/>
      <protection/>
    </xf>
    <xf numFmtId="49" fontId="1" fillId="0" borderId="25" xfId="55" applyNumberFormat="1" applyFont="1" applyFill="1" applyBorder="1" applyAlignment="1" applyProtection="1">
      <alignment horizontal="center" vertical="center" wrapText="1"/>
      <protection/>
    </xf>
    <xf numFmtId="0" fontId="1" fillId="0" borderId="26" xfId="55" applyFont="1" applyBorder="1" applyAlignment="1">
      <alignment vertical="center" wrapText="1"/>
      <protection/>
    </xf>
    <xf numFmtId="0" fontId="1" fillId="0" borderId="27" xfId="55" applyFont="1" applyFill="1" applyBorder="1" applyAlignment="1" applyProtection="1">
      <alignment horizontal="center" vertical="center" wrapText="1"/>
      <protection/>
    </xf>
    <xf numFmtId="0" fontId="1" fillId="0" borderId="27" xfId="55" applyFont="1" applyFill="1" applyBorder="1" applyAlignment="1" applyProtection="1">
      <alignment horizontal="center" vertical="center"/>
      <protection/>
    </xf>
    <xf numFmtId="0" fontId="1" fillId="0" borderId="0" xfId="55" applyFont="1" applyFill="1" applyBorder="1">
      <alignment/>
      <protection/>
    </xf>
    <xf numFmtId="0" fontId="1" fillId="0" borderId="26" xfId="55" applyFont="1" applyFill="1" applyBorder="1" applyAlignment="1">
      <alignment vertical="center" wrapText="1"/>
      <protection/>
    </xf>
    <xf numFmtId="0" fontId="1" fillId="0" borderId="25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0" fontId="5" fillId="0" borderId="0" xfId="55" applyFont="1" applyFill="1" applyBorder="1">
      <alignment/>
      <protection/>
    </xf>
    <xf numFmtId="0" fontId="0" fillId="0" borderId="0" xfId="55" applyFont="1">
      <alignment/>
      <protection/>
    </xf>
    <xf numFmtId="49" fontId="2" fillId="0" borderId="0" xfId="55" applyNumberFormat="1" applyFont="1" applyFill="1" applyBorder="1" applyAlignment="1" applyProtection="1">
      <alignment horizontal="left"/>
      <protection/>
    </xf>
    <xf numFmtId="49" fontId="3" fillId="0" borderId="0" xfId="55" applyNumberFormat="1" applyFont="1" applyAlignment="1">
      <alignment horizontal="left"/>
      <protection/>
    </xf>
    <xf numFmtId="0" fontId="2" fillId="0" borderId="0" xfId="55" applyFont="1">
      <alignment/>
      <protection/>
    </xf>
    <xf numFmtId="0" fontId="4" fillId="0" borderId="0" xfId="55" applyFont="1" applyAlignment="1">
      <alignment horizontal="center" wrapText="1"/>
      <protection/>
    </xf>
    <xf numFmtId="0" fontId="1" fillId="0" borderId="24" xfId="55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28" xfId="55" applyFont="1" applyBorder="1">
      <alignment/>
      <protection/>
    </xf>
    <xf numFmtId="49" fontId="1" fillId="0" borderId="13" xfId="55" applyNumberFormat="1" applyFont="1" applyBorder="1">
      <alignment/>
      <protection/>
    </xf>
    <xf numFmtId="49" fontId="1" fillId="0" borderId="13" xfId="55" applyNumberFormat="1" applyFont="1" applyBorder="1" applyAlignment="1">
      <alignment horizontal="left"/>
      <protection/>
    </xf>
    <xf numFmtId="0" fontId="0" fillId="0" borderId="13" xfId="55" applyNumberFormat="1" applyFont="1" applyBorder="1">
      <alignment/>
      <protection/>
    </xf>
    <xf numFmtId="0" fontId="0" fillId="0" borderId="28" xfId="55" applyNumberFormat="1" applyFont="1" applyBorder="1">
      <alignment/>
      <protection/>
    </xf>
    <xf numFmtId="3" fontId="0" fillId="0" borderId="13" xfId="55" applyNumberFormat="1" applyFont="1" applyBorder="1">
      <alignment/>
      <protection/>
    </xf>
    <xf numFmtId="3" fontId="0" fillId="0" borderId="28" xfId="55" applyNumberFormat="1" applyFont="1" applyBorder="1">
      <alignment/>
      <protection/>
    </xf>
    <xf numFmtId="0" fontId="1" fillId="0" borderId="0" xfId="55" applyFont="1" applyAlignment="1">
      <alignment wrapText="1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0" borderId="29" xfId="55" applyNumberFormat="1" applyFont="1" applyFill="1" applyBorder="1" applyAlignment="1">
      <alignment horizontal="center" vertical="center" wrapText="1"/>
      <protection/>
    </xf>
    <xf numFmtId="0" fontId="13" fillId="0" borderId="30" xfId="55" applyNumberFormat="1" applyFont="1" applyFill="1" applyBorder="1" applyAlignment="1">
      <alignment horizontal="left" vertical="center" wrapText="1"/>
      <protection/>
    </xf>
    <xf numFmtId="0" fontId="14" fillId="0" borderId="31" xfId="55" applyNumberFormat="1" applyFont="1" applyFill="1" applyBorder="1" applyAlignment="1">
      <alignment horizontal="left" vertical="center" wrapText="1"/>
      <protection/>
    </xf>
    <xf numFmtId="0" fontId="14" fillId="0" borderId="32" xfId="55" applyNumberFormat="1" applyFont="1" applyFill="1" applyBorder="1" applyAlignment="1">
      <alignment horizontal="left" vertical="center" wrapText="1"/>
      <protection/>
    </xf>
    <xf numFmtId="0" fontId="7" fillId="0" borderId="32" xfId="43" applyNumberFormat="1" applyFill="1" applyBorder="1" applyAlignment="1" applyProtection="1">
      <alignment horizontal="left" vertical="center" wrapText="1"/>
      <protection/>
    </xf>
    <xf numFmtId="0" fontId="13" fillId="0" borderId="33" xfId="55" applyNumberFormat="1" applyFont="1" applyFill="1" applyBorder="1" applyAlignment="1">
      <alignment horizontal="left" vertical="center" wrapText="1"/>
      <protection/>
    </xf>
    <xf numFmtId="0" fontId="14" fillId="0" borderId="34" xfId="55" applyNumberFormat="1" applyFont="1" applyFill="1" applyBorder="1" applyAlignment="1">
      <alignment horizontal="left" vertical="center" wrapText="1"/>
      <protection/>
    </xf>
    <xf numFmtId="0" fontId="14" fillId="0" borderId="35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wrapText="1"/>
      <protection/>
    </xf>
    <xf numFmtId="49" fontId="1" fillId="34" borderId="23" xfId="55" applyNumberFormat="1" applyFont="1" applyFill="1" applyBorder="1" applyAlignment="1">
      <alignment horizontal="center"/>
      <protection/>
    </xf>
    <xf numFmtId="0" fontId="1" fillId="34" borderId="13" xfId="55" applyFont="1" applyFill="1" applyBorder="1">
      <alignment/>
      <protection/>
    </xf>
    <xf numFmtId="0" fontId="0" fillId="34" borderId="28" xfId="55" applyFont="1" applyFill="1" applyBorder="1">
      <alignment/>
      <protection/>
    </xf>
    <xf numFmtId="49" fontId="1" fillId="34" borderId="13" xfId="55" applyNumberFormat="1" applyFont="1" applyFill="1" applyBorder="1">
      <alignment/>
      <protection/>
    </xf>
    <xf numFmtId="0" fontId="1" fillId="34" borderId="13" xfId="55" applyFont="1" applyFill="1" applyBorder="1" applyAlignment="1">
      <alignment horizontal="left"/>
      <protection/>
    </xf>
    <xf numFmtId="0" fontId="1" fillId="34" borderId="13" xfId="55" applyFont="1" applyFill="1" applyBorder="1" applyAlignment="1">
      <alignment horizontal="right"/>
      <protection/>
    </xf>
    <xf numFmtId="0" fontId="1" fillId="34" borderId="12" xfId="55" applyFont="1" applyFill="1" applyBorder="1">
      <alignment/>
      <protection/>
    </xf>
    <xf numFmtId="0" fontId="1" fillId="34" borderId="13" xfId="55" applyFont="1" applyFill="1" applyBorder="1" quotePrefix="1">
      <alignment/>
      <protection/>
    </xf>
    <xf numFmtId="0" fontId="0" fillId="34" borderId="28" xfId="55" applyNumberFormat="1" applyFont="1" applyFill="1" applyBorder="1">
      <alignment/>
      <protection/>
    </xf>
    <xf numFmtId="49" fontId="1" fillId="34" borderId="13" xfId="55" applyNumberFormat="1" applyFont="1" applyFill="1" applyBorder="1" applyAlignment="1">
      <alignment horizontal="left"/>
      <protection/>
    </xf>
    <xf numFmtId="3" fontId="0" fillId="34" borderId="28" xfId="55" applyNumberFormat="1" applyFont="1" applyFill="1" applyBorder="1">
      <alignment/>
      <protection/>
    </xf>
    <xf numFmtId="49" fontId="1" fillId="34" borderId="14" xfId="55" applyNumberFormat="1" applyFont="1" applyFill="1" applyBorder="1" applyAlignment="1">
      <alignment horizontal="center"/>
      <protection/>
    </xf>
    <xf numFmtId="0" fontId="1" fillId="34" borderId="36" xfId="55" applyFont="1" applyFill="1" applyBorder="1" applyAlignment="1">
      <alignment horizontal="center" vertical="center" wrapText="1"/>
      <protection/>
    </xf>
    <xf numFmtId="0" fontId="1" fillId="34" borderId="25" xfId="55" applyFont="1" applyFill="1" applyBorder="1" applyAlignment="1">
      <alignment horizontal="center"/>
      <protection/>
    </xf>
    <xf numFmtId="0" fontId="1" fillId="34" borderId="24" xfId="55" applyFont="1" applyFill="1" applyBorder="1" applyAlignment="1">
      <alignment horizontal="center"/>
      <protection/>
    </xf>
    <xf numFmtId="0" fontId="16" fillId="0" borderId="13" xfId="55" applyFont="1" applyBorder="1">
      <alignment/>
      <protection/>
    </xf>
    <xf numFmtId="0" fontId="16" fillId="0" borderId="12" xfId="55" applyFont="1" applyBorder="1">
      <alignment/>
      <protection/>
    </xf>
    <xf numFmtId="0" fontId="16" fillId="0" borderId="13" xfId="55" applyFont="1" applyFill="1" applyBorder="1">
      <alignment/>
      <protection/>
    </xf>
    <xf numFmtId="0" fontId="5" fillId="0" borderId="13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11" xfId="55" applyFont="1" applyBorder="1">
      <alignment/>
      <protection/>
    </xf>
    <xf numFmtId="0" fontId="1" fillId="34" borderId="0" xfId="55" applyFont="1" applyFill="1">
      <alignment/>
      <protection/>
    </xf>
    <xf numFmtId="49" fontId="1" fillId="34" borderId="0" xfId="55" applyNumberFormat="1" applyFont="1" applyFill="1">
      <alignment/>
      <protection/>
    </xf>
    <xf numFmtId="49" fontId="1" fillId="0" borderId="0" xfId="55" applyNumberFormat="1" applyFont="1">
      <alignment/>
      <protection/>
    </xf>
    <xf numFmtId="49" fontId="14" fillId="34" borderId="35" xfId="55" applyNumberFormat="1" applyFont="1" applyFill="1" applyBorder="1" applyAlignment="1">
      <alignment horizontal="left" vertical="center" wrapText="1"/>
      <protection/>
    </xf>
    <xf numFmtId="0" fontId="19" fillId="0" borderId="0" xfId="55" applyFont="1">
      <alignment/>
      <protection/>
    </xf>
    <xf numFmtId="0" fontId="17" fillId="0" borderId="37" xfId="55" applyFont="1" applyFill="1" applyBorder="1">
      <alignment/>
      <protection/>
    </xf>
    <xf numFmtId="0" fontId="20" fillId="0" borderId="0" xfId="55" applyFont="1">
      <alignment/>
      <protection/>
    </xf>
    <xf numFmtId="0" fontId="17" fillId="0" borderId="0" xfId="55" applyFont="1">
      <alignment/>
      <protection/>
    </xf>
    <xf numFmtId="0" fontId="20" fillId="0" borderId="0" xfId="55" applyFont="1">
      <alignment/>
      <protection/>
    </xf>
    <xf numFmtId="49" fontId="1" fillId="0" borderId="0" xfId="55" applyNumberFormat="1" applyFont="1" applyFill="1">
      <alignment/>
      <protection/>
    </xf>
    <xf numFmtId="0" fontId="1" fillId="0" borderId="0" xfId="55" applyNumberFormat="1" applyFont="1">
      <alignment/>
      <protection/>
    </xf>
    <xf numFmtId="0" fontId="1" fillId="0" borderId="0" xfId="55" applyNumberFormat="1" applyFont="1" applyFill="1">
      <alignment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9" fillId="0" borderId="39" xfId="55" applyNumberFormat="1" applyFont="1" applyFill="1" applyBorder="1" applyAlignment="1">
      <alignment horizontal="center" vertical="center" wrapText="1"/>
      <protection/>
    </xf>
    <xf numFmtId="0" fontId="9" fillId="0" borderId="40" xfId="55" applyNumberFormat="1" applyFont="1" applyFill="1" applyBorder="1" applyAlignment="1">
      <alignment horizontal="center" vertical="center" wrapText="1"/>
      <protection/>
    </xf>
    <xf numFmtId="0" fontId="10" fillId="0" borderId="41" xfId="55" applyNumberFormat="1" applyFont="1" applyFill="1" applyBorder="1" applyAlignment="1">
      <alignment horizontal="center" vertical="center" wrapText="1"/>
      <protection/>
    </xf>
    <xf numFmtId="0" fontId="10" fillId="0" borderId="42" xfId="55" applyNumberFormat="1" applyFont="1" applyFill="1" applyBorder="1" applyAlignment="1">
      <alignment horizontal="center" vertical="center" wrapText="1"/>
      <protection/>
    </xf>
    <xf numFmtId="0" fontId="10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0" fontId="12" fillId="0" borderId="45" xfId="55" applyNumberFormat="1" applyFont="1" applyFill="1" applyBorder="1" applyAlignment="1">
      <alignment horizontal="center" vertical="center" wrapText="1"/>
      <protection/>
    </xf>
    <xf numFmtId="0" fontId="12" fillId="0" borderId="46" xfId="55" applyNumberFormat="1" applyFont="1" applyFill="1" applyBorder="1" applyAlignment="1">
      <alignment horizontal="center" vertical="center" wrapText="1"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49" fontId="2" fillId="0" borderId="0" xfId="55" applyNumberFormat="1" applyFont="1" applyFill="1" applyBorder="1" applyAlignment="1" applyProtection="1">
      <alignment horizontal="left"/>
      <protection/>
    </xf>
    <xf numFmtId="11" fontId="2" fillId="35" borderId="47" xfId="55" applyNumberFormat="1" applyFont="1" applyFill="1" applyBorder="1" applyAlignment="1" applyProtection="1">
      <alignment horizontal="left" wrapText="1"/>
      <protection/>
    </xf>
    <xf numFmtId="11" fontId="0" fillId="0" borderId="48" xfId="55" applyNumberFormat="1" applyFont="1" applyBorder="1" applyAlignment="1">
      <alignment wrapText="1"/>
      <protection/>
    </xf>
    <xf numFmtId="11" fontId="0" fillId="0" borderId="49" xfId="55" applyNumberFormat="1" applyFont="1" applyBorder="1" applyAlignment="1">
      <alignment wrapText="1"/>
      <protection/>
    </xf>
    <xf numFmtId="0" fontId="4" fillId="0" borderId="0" xfId="55" applyFont="1" applyAlignment="1">
      <alignment horizontal="center" wrapText="1"/>
      <protection/>
    </xf>
    <xf numFmtId="49" fontId="3" fillId="0" borderId="0" xfId="55" applyNumberFormat="1" applyFont="1" applyAlignment="1">
      <alignment horizontal="left"/>
      <protection/>
    </xf>
    <xf numFmtId="0" fontId="2" fillId="35" borderId="47" xfId="55" applyFont="1" applyFill="1" applyBorder="1" applyAlignment="1">
      <alignment horizontal="left" wrapText="1"/>
      <protection/>
    </xf>
    <xf numFmtId="0" fontId="2" fillId="35" borderId="48" xfId="55" applyFont="1" applyFill="1" applyBorder="1" applyAlignment="1">
      <alignment horizontal="left" wrapText="1"/>
      <protection/>
    </xf>
    <xf numFmtId="0" fontId="2" fillId="35" borderId="49" xfId="55" applyFont="1" applyFill="1" applyBorder="1" applyAlignment="1">
      <alignment horizontal="left" wrapText="1"/>
      <protection/>
    </xf>
    <xf numFmtId="0" fontId="1" fillId="0" borderId="27" xfId="55" applyFont="1" applyBorder="1" applyAlignment="1">
      <alignment horizontal="center" vertical="center" wrapText="1"/>
      <protection/>
    </xf>
    <xf numFmtId="0" fontId="1" fillId="0" borderId="50" xfId="55" applyFont="1" applyBorder="1" applyAlignment="1">
      <alignment horizontal="center" vertical="center" wrapText="1"/>
      <protection/>
    </xf>
    <xf numFmtId="49" fontId="1" fillId="0" borderId="51" xfId="55" applyNumberFormat="1" applyFont="1" applyFill="1" applyBorder="1" applyAlignment="1" applyProtection="1">
      <alignment horizontal="center" vertical="center" wrapText="1"/>
      <protection/>
    </xf>
    <xf numFmtId="49" fontId="1" fillId="0" borderId="52" xfId="55" applyNumberFormat="1" applyFont="1" applyFill="1" applyBorder="1" applyAlignment="1" applyProtection="1">
      <alignment horizontal="center" vertical="center" wrapText="1"/>
      <protection/>
    </xf>
    <xf numFmtId="49" fontId="1" fillId="0" borderId="53" xfId="55" applyNumberFormat="1" applyFont="1" applyFill="1" applyBorder="1" applyAlignment="1" applyProtection="1">
      <alignment horizontal="center" vertical="center" wrapText="1"/>
      <protection/>
    </xf>
    <xf numFmtId="49" fontId="1" fillId="0" borderId="36" xfId="55" applyNumberFormat="1" applyFont="1" applyFill="1" applyBorder="1" applyAlignment="1" applyProtection="1">
      <alignment horizontal="center" vertical="center" wrapText="1"/>
      <protection/>
    </xf>
    <xf numFmtId="0" fontId="1" fillId="0" borderId="53" xfId="55" applyFont="1" applyFill="1" applyBorder="1" applyAlignment="1" applyProtection="1">
      <alignment horizontal="center" vertical="center" wrapText="1"/>
      <protection/>
    </xf>
    <xf numFmtId="0" fontId="1" fillId="0" borderId="36" xfId="55" applyFont="1" applyFill="1" applyBorder="1" applyAlignment="1" applyProtection="1">
      <alignment horizontal="center" vertical="center" wrapText="1"/>
      <protection/>
    </xf>
    <xf numFmtId="0" fontId="1" fillId="0" borderId="54" xfId="55" applyFont="1" applyFill="1" applyBorder="1" applyAlignment="1" applyProtection="1">
      <alignment horizontal="center" vertical="center"/>
      <protection/>
    </xf>
    <xf numFmtId="0" fontId="1" fillId="0" borderId="55" xfId="55" applyFont="1" applyFill="1" applyBorder="1" applyAlignment="1" applyProtection="1">
      <alignment horizontal="center" vertical="center"/>
      <protection/>
    </xf>
    <xf numFmtId="0" fontId="1" fillId="0" borderId="47" xfId="55" applyFont="1" applyFill="1" applyBorder="1" applyAlignment="1" applyProtection="1">
      <alignment horizontal="center" vertical="center" wrapText="1"/>
      <protection/>
    </xf>
    <xf numFmtId="0" fontId="1" fillId="0" borderId="49" xfId="55" applyFont="1" applyFill="1" applyBorder="1" applyAlignment="1" applyProtection="1">
      <alignment horizontal="center" vertical="center" wrapText="1"/>
      <protection/>
    </xf>
    <xf numFmtId="0" fontId="1" fillId="0" borderId="56" xfId="55" applyFont="1" applyFill="1" applyBorder="1" applyAlignment="1">
      <alignment horizontal="center" vertical="center" wrapText="1"/>
      <protection/>
    </xf>
    <xf numFmtId="0" fontId="1" fillId="0" borderId="51" xfId="55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0" borderId="53" xfId="55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5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L18" sqref="L18"/>
    </sheetView>
  </sheetViews>
  <sheetFormatPr defaultColWidth="9.140625" defaultRowHeight="12.75"/>
  <sheetData>
    <row r="1" ht="12.75">
      <c r="A1" t="str">
        <f>ELOLAP!M7</f>
        <v>R24,2011N1,00000000,20110410,E,ELOLAP,@ELOLAP01,Joó Katalin</v>
      </c>
    </row>
    <row r="2" ht="12.75">
      <c r="A2" t="str">
        <f>ELOLAP!M8</f>
        <v>R24,2011N1,00000000,20110410,E,ELOLAP,@ELOLAP02,325-8654</v>
      </c>
    </row>
    <row r="3" ht="12.75">
      <c r="A3" t="str">
        <f>ELOLAP!M9</f>
        <v>R24,2011N1,00000000,20110410,E,ELOLAP,@ELOLAP03,joo@hamati.hu</v>
      </c>
    </row>
    <row r="4" ht="12.75">
      <c r="A4" t="str">
        <f>ELOLAP!M10</f>
        <v>R24,2011N1,00000000,20110410,E,ELOLAP,@ELOLAP04,Sándor Béla</v>
      </c>
    </row>
    <row r="5" ht="12.75">
      <c r="A5" t="str">
        <f>ELOLAP!M11</f>
        <v>R24,2011N1,00000000,20110410,E,ELOLAP,@ELOLAP05,825-7490</v>
      </c>
    </row>
    <row r="6" ht="12.75">
      <c r="A6" t="str">
        <f>ELOLAP!M12</f>
        <v>R24,2011N1,00000000,20110410,E,ELOLAP,@ELOLAP06,sandor@hamati.hu</v>
      </c>
    </row>
    <row r="7" ht="12.75">
      <c r="A7" t="str">
        <f>ELOLAP!M13</f>
        <v>R24,2011N1,00000000,20110410,E,ELOLAP,@ELOLAP07,20110410</v>
      </c>
    </row>
    <row r="8" ht="12.75">
      <c r="A8" t="str">
        <f>BEFT6!AU11</f>
        <v>R24,2011N1,00000000,20110410,E,BEFT6,@BEFT6001,HU,HU00201,EUROFIMA2381,Technikai,01,PM,1,DEBT SERVICE,0,1,1,1,2,200701,20080301,1,EUROFIMA,BÁRKI,LU,06,20070101,10000000,HUF,Z0Z,57,57,57,,,,,200701,20070301,2,,,,USD</v>
      </c>
    </row>
    <row r="9" ht="12.75">
      <c r="A9" t="str">
        <f>BEFT6!AU12</f>
        <v>R24,2011N1,00000000,20110410,E,BEFT6,@BEFT6002,HU,HU00202,EUROFIMA2391,Technikai,01,PM,1,DEBT SERVICE,0,1,1,1,2,200701,20080315,1,EUROFIMA,BÁRKI,LU,02,20070101,19500000,HUF,Z0Z,57,57,57,,,,,200701,20070315,2,,,,USD</v>
      </c>
    </row>
    <row r="10" ht="12.75">
      <c r="A10" t="str">
        <f>BEFT6!AU13</f>
        <v>R24,2011N1,00000000,20110410,E,BEFT6,@BEFT6003,HU,,EUROFIMA2434,Technikai,01,PM,1,DEBT SERVICE,0,1,1,1,2,200701,20071211,1,EUROFIMA,BÁRKI,LU,03,20070101,18407000,EUR,EUR,57,57,57,,,,,200701,20071211,2,,,,</v>
      </c>
    </row>
    <row r="11" ht="12.75">
      <c r="A11" t="str">
        <f>BEFT6!AU14</f>
        <v>R24,2011N1,00000000,20110410,E,BEFT6,@BEFT6004,HU,,EUROFIMA2464,Technikai,01,PM,1,DEBT SERVICE,0,1,1,1,2,200701,20080430,1,EUROFIMA,BÁRKI,LU,04,20070101,30000000,HUF,Z0Z,57,57,57,,,,,200701,20070430,2,,,,USD</v>
      </c>
    </row>
    <row r="12" ht="12.75">
      <c r="A12" t="str">
        <f>BEFT6!AU15</f>
        <v>R24,2011N1,00000000,20110410,E,BEFT6,@BEFT6005,HU,,EUROFIMA2484,Technikai,01,PM,1,DEBT SERVICE,0,1,1,1,2,200701,20080630,1,EUROFIMA,BÁRKI,LU,05,20070101,42000000,HUF,HUF,57,57,57,,,,,200701,20080630,2,,,,</v>
      </c>
    </row>
    <row r="13" ht="12.75">
      <c r="A13" t="str">
        <f>BEFT6!AU16</f>
        <v>R24,2011N1,00000000,20110410,E,BEFT6,@BEFT6006,HU,HU00502,EUROFIMA2503,Technikai,01,PM,1,DEBT SERVICE,0,4,1,1,2,200701,20141014,1,EUROFIMA,BÁRKI,LU,01,20070101,30000000,EUR,EUR,57,57,57,,,,,200701,20141014,2,,,,</v>
      </c>
    </row>
    <row r="14" ht="12.75">
      <c r="A14" t="str">
        <f>BEFT6!AU17</f>
        <v>R24,2011N1,00000000,20110410,E,BEFT6,@BEFT6007,HU,HU00503,EUROFIMA2504,Technikai,01,PM,1,DEBT SERVICE,0,4,1,1,2,200701,20141014,1,EUROFIMA,BÁRKI,JP,01,20070101,30000000,JPY,JPY,57,57,57,,,,,200701,20141014,2,,,,</v>
      </c>
    </row>
    <row r="15" ht="12.75">
      <c r="A15" t="str">
        <f>BEFT7!Q15</f>
        <v>R24,2011N1,00000000,20110410,E,BEFT7,@BEFT7001,HU,HU00502,EUR,200710,30000000,,,</v>
      </c>
    </row>
    <row r="16" ht="12.75">
      <c r="A16" t="str">
        <f>BEFT7!Q16</f>
        <v>R24,2011N1,00000000,20110410,E,BEFT7,@BEFT7002,HU,HU00502,EUR,201003,,,10000000,</v>
      </c>
    </row>
    <row r="17" ht="12.75">
      <c r="A17" t="str">
        <f>BEFT7!Q17</f>
        <v>R24,2011N1,00000000,20110410,E,BEFT7,@BEFT7003,HU,HU00502,EUR,201410,,,20000000,</v>
      </c>
    </row>
    <row r="18" ht="12.75">
      <c r="A18" t="str">
        <f>BEFT7!Q18</f>
        <v>R24,2011N1,00000000,20110410,E,BEFT7,@BEFT7004,HU,HU00503,JPY,201410,,,20000000,</v>
      </c>
    </row>
    <row r="19" ht="12.75">
      <c r="A19" t="str">
        <f>BEFT8!N14</f>
        <v>R24,2011N1,00000000,20110410,E,BEFT8,@BEFT8001,HU00201,200612,l,kormány,,</v>
      </c>
    </row>
    <row r="20" ht="12.75">
      <c r="A20" t="str">
        <f>BEFT8!N15</f>
        <v>R24,2011N1,00000000,20110410,E,BEFT8,@BEFT8002,HU00202,,f,,20,USD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5">
      <selection activeCell="C18" sqref="C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06" t="s">
        <v>124</v>
      </c>
      <c r="B1" s="107"/>
      <c r="C1" s="107"/>
      <c r="D1" s="108"/>
    </row>
    <row r="2" spans="1:4" ht="16.5" thickBot="1">
      <c r="A2" s="109" t="s">
        <v>125</v>
      </c>
      <c r="B2" s="110"/>
      <c r="C2" s="110"/>
      <c r="D2" s="111"/>
    </row>
    <row r="3" spans="1:4" ht="14.25" thickBot="1" thickTop="1">
      <c r="A3" s="63"/>
      <c r="B3" s="63"/>
      <c r="C3" s="63"/>
      <c r="D3" s="63"/>
    </row>
    <row r="4" spans="1:4" ht="14.25" thickBot="1" thickTop="1">
      <c r="A4" s="112" t="s">
        <v>126</v>
      </c>
      <c r="B4" s="112" t="s">
        <v>127</v>
      </c>
      <c r="C4" s="112" t="s">
        <v>128</v>
      </c>
      <c r="D4" s="64" t="s">
        <v>129</v>
      </c>
    </row>
    <row r="5" spans="1:14" ht="65.25" thickBot="1" thickTop="1">
      <c r="A5" s="113"/>
      <c r="B5" s="113"/>
      <c r="C5" s="113"/>
      <c r="D5" s="64" t="s">
        <v>130</v>
      </c>
      <c r="G5" s="62" t="s">
        <v>113</v>
      </c>
      <c r="H5" s="62" t="s">
        <v>114</v>
      </c>
      <c r="I5" s="62" t="s">
        <v>115</v>
      </c>
      <c r="J5" s="62" t="s">
        <v>116</v>
      </c>
      <c r="K5" s="62" t="s">
        <v>117</v>
      </c>
      <c r="L5" s="1" t="s">
        <v>118</v>
      </c>
      <c r="M5" s="1" t="s">
        <v>119</v>
      </c>
      <c r="N5" s="1"/>
    </row>
    <row r="6" spans="1:14" ht="14.25" thickBot="1" thickTop="1">
      <c r="A6" s="114"/>
      <c r="B6" s="114"/>
      <c r="C6" s="114"/>
      <c r="D6" s="64" t="s">
        <v>67</v>
      </c>
      <c r="G6" s="3"/>
      <c r="H6" s="1"/>
      <c r="I6" s="1"/>
      <c r="J6" s="1"/>
      <c r="K6" s="1"/>
      <c r="L6" s="3"/>
      <c r="M6" s="3"/>
      <c r="N6" s="1"/>
    </row>
    <row r="7" spans="1:14" ht="26.25" thickTop="1">
      <c r="A7" s="65" t="s">
        <v>130</v>
      </c>
      <c r="B7" s="66" t="s">
        <v>131</v>
      </c>
      <c r="C7" s="67" t="s">
        <v>132</v>
      </c>
      <c r="D7" s="67" t="s">
        <v>133</v>
      </c>
      <c r="G7" s="1" t="s">
        <v>121</v>
      </c>
      <c r="H7" s="94" t="s">
        <v>189</v>
      </c>
      <c r="I7" s="95" t="s">
        <v>159</v>
      </c>
      <c r="J7" s="96" t="str">
        <f>D13</f>
        <v>20110410</v>
      </c>
      <c r="K7" s="1" t="s">
        <v>120</v>
      </c>
      <c r="L7" s="1" t="s">
        <v>124</v>
      </c>
      <c r="M7" s="1" t="str">
        <f>G7&amp;","&amp;H7&amp;","&amp;I7&amp;","&amp;J7&amp;","&amp;K7&amp;","&amp;L7&amp;","&amp;"@"&amp;L7&amp;"0"&amp;A7&amp;","&amp;D7</f>
        <v>R24,2011N1,00000000,20110410,E,ELOLAP,@ELOLAP01,Joó Katalin</v>
      </c>
      <c r="N7" s="1"/>
    </row>
    <row r="8" spans="1:14" ht="12.75">
      <c r="A8" s="65" t="s">
        <v>134</v>
      </c>
      <c r="B8" s="66" t="s">
        <v>135</v>
      </c>
      <c r="C8" s="67" t="s">
        <v>136</v>
      </c>
      <c r="D8" s="67" t="s">
        <v>137</v>
      </c>
      <c r="G8" s="1" t="s">
        <v>121</v>
      </c>
      <c r="H8" s="1" t="str">
        <f aca="true" t="shared" si="0" ref="H8:J13">H7</f>
        <v>2011N1</v>
      </c>
      <c r="I8" s="96" t="str">
        <f t="shared" si="0"/>
        <v>00000000</v>
      </c>
      <c r="J8" s="96" t="str">
        <f t="shared" si="0"/>
        <v>20110410</v>
      </c>
      <c r="K8" s="1" t="s">
        <v>120</v>
      </c>
      <c r="L8" s="1" t="s">
        <v>124</v>
      </c>
      <c r="M8" s="1" t="str">
        <f aca="true" t="shared" si="1" ref="M8:M13">G8&amp;","&amp;H8&amp;","&amp;I8&amp;","&amp;J8&amp;","&amp;K8&amp;","&amp;L8&amp;","&amp;"@"&amp;L8&amp;"0"&amp;A8&amp;","&amp;D8</f>
        <v>R24,2011N1,00000000,20110410,E,ELOLAP,@ELOLAP02,325-8654</v>
      </c>
      <c r="N8" s="1"/>
    </row>
    <row r="9" spans="1:14" ht="12.75">
      <c r="A9" s="65" t="s">
        <v>138</v>
      </c>
      <c r="B9" s="66" t="s">
        <v>139</v>
      </c>
      <c r="C9" s="67" t="s">
        <v>140</v>
      </c>
      <c r="D9" s="68" t="s">
        <v>141</v>
      </c>
      <c r="G9" s="1" t="s">
        <v>121</v>
      </c>
      <c r="H9" s="1" t="str">
        <f t="shared" si="0"/>
        <v>2011N1</v>
      </c>
      <c r="I9" s="96" t="str">
        <f t="shared" si="0"/>
        <v>00000000</v>
      </c>
      <c r="J9" s="96" t="str">
        <f t="shared" si="0"/>
        <v>20110410</v>
      </c>
      <c r="K9" s="1" t="s">
        <v>120</v>
      </c>
      <c r="L9" s="1" t="s">
        <v>124</v>
      </c>
      <c r="M9" s="1" t="str">
        <f t="shared" si="1"/>
        <v>R24,2011N1,00000000,20110410,E,ELOLAP,@ELOLAP03,joo@hamati.hu</v>
      </c>
      <c r="N9" s="1"/>
    </row>
    <row r="10" spans="1:14" ht="102">
      <c r="A10" s="65" t="s">
        <v>142</v>
      </c>
      <c r="B10" s="66" t="s">
        <v>143</v>
      </c>
      <c r="C10" s="67" t="s">
        <v>183</v>
      </c>
      <c r="D10" s="67" t="s">
        <v>144</v>
      </c>
      <c r="G10" s="1" t="s">
        <v>121</v>
      </c>
      <c r="H10" s="1" t="str">
        <f t="shared" si="0"/>
        <v>2011N1</v>
      </c>
      <c r="I10" s="96" t="str">
        <f t="shared" si="0"/>
        <v>00000000</v>
      </c>
      <c r="J10" s="96" t="str">
        <f t="shared" si="0"/>
        <v>20110410</v>
      </c>
      <c r="K10" s="1" t="s">
        <v>120</v>
      </c>
      <c r="L10" s="1" t="s">
        <v>124</v>
      </c>
      <c r="M10" s="1" t="str">
        <f t="shared" si="1"/>
        <v>R24,2011N1,00000000,20110410,E,ELOLAP,@ELOLAP04,Sándor Béla</v>
      </c>
      <c r="N10" s="1"/>
    </row>
    <row r="11" spans="1:14" ht="12.75">
      <c r="A11" s="65" t="s">
        <v>145</v>
      </c>
      <c r="B11" s="66" t="s">
        <v>146</v>
      </c>
      <c r="C11" s="67" t="s">
        <v>136</v>
      </c>
      <c r="D11" s="67" t="s">
        <v>147</v>
      </c>
      <c r="G11" s="1" t="s">
        <v>121</v>
      </c>
      <c r="H11" s="1" t="str">
        <f t="shared" si="0"/>
        <v>2011N1</v>
      </c>
      <c r="I11" s="96" t="str">
        <f t="shared" si="0"/>
        <v>00000000</v>
      </c>
      <c r="J11" s="96" t="str">
        <f t="shared" si="0"/>
        <v>20110410</v>
      </c>
      <c r="K11" s="1" t="s">
        <v>120</v>
      </c>
      <c r="L11" s="1" t="s">
        <v>124</v>
      </c>
      <c r="M11" s="1" t="str">
        <f t="shared" si="1"/>
        <v>R24,2011N1,00000000,20110410,E,ELOLAP,@ELOLAP05,825-7490</v>
      </c>
      <c r="N11" s="1"/>
    </row>
    <row r="12" spans="1:14" ht="12.75">
      <c r="A12" s="65" t="s">
        <v>148</v>
      </c>
      <c r="B12" s="66" t="s">
        <v>149</v>
      </c>
      <c r="C12" s="67" t="s">
        <v>140</v>
      </c>
      <c r="D12" s="68" t="s">
        <v>150</v>
      </c>
      <c r="G12" s="1" t="s">
        <v>121</v>
      </c>
      <c r="H12" s="1" t="str">
        <f t="shared" si="0"/>
        <v>2011N1</v>
      </c>
      <c r="I12" s="96" t="str">
        <f t="shared" si="0"/>
        <v>00000000</v>
      </c>
      <c r="J12" s="96" t="str">
        <f t="shared" si="0"/>
        <v>20110410</v>
      </c>
      <c r="K12" s="1" t="s">
        <v>120</v>
      </c>
      <c r="L12" s="1" t="s">
        <v>124</v>
      </c>
      <c r="M12" s="1" t="str">
        <f t="shared" si="1"/>
        <v>R24,2011N1,00000000,20110410,E,ELOLAP,@ELOLAP06,sandor@hamati.hu</v>
      </c>
      <c r="N12" s="1"/>
    </row>
    <row r="13" spans="1:13" ht="26.25" thickBot="1">
      <c r="A13" s="69" t="s">
        <v>151</v>
      </c>
      <c r="B13" s="70" t="s">
        <v>152</v>
      </c>
      <c r="C13" s="71" t="s">
        <v>153</v>
      </c>
      <c r="D13" s="97" t="s">
        <v>188</v>
      </c>
      <c r="G13" s="1" t="s">
        <v>121</v>
      </c>
      <c r="H13" s="1" t="str">
        <f t="shared" si="0"/>
        <v>2011N1</v>
      </c>
      <c r="I13" s="96" t="str">
        <f t="shared" si="0"/>
        <v>00000000</v>
      </c>
      <c r="J13" s="96" t="str">
        <f t="shared" si="0"/>
        <v>20110410</v>
      </c>
      <c r="K13" s="1" t="s">
        <v>120</v>
      </c>
      <c r="L13" s="1" t="s">
        <v>124</v>
      </c>
      <c r="M13" s="1" t="str">
        <f t="shared" si="1"/>
        <v>R24,2011N1,00000000,20110410,E,ELOLAP,@ELOLAP07,20110410</v>
      </c>
    </row>
    <row r="14" ht="13.5" thickTop="1"/>
    <row r="15" ht="13.5" thickBot="1"/>
    <row r="16" spans="1:3" ht="14.25" thickBot="1" thickTop="1">
      <c r="A16" s="98" t="s">
        <v>184</v>
      </c>
      <c r="B16" s="99" t="str">
        <f>+"R241N1"&amp;I7</f>
        <v>R241N100000000</v>
      </c>
      <c r="C16" s="100" t="s">
        <v>185</v>
      </c>
    </row>
    <row r="17" spans="1:3" ht="13.5" thickTop="1">
      <c r="A17" s="101"/>
      <c r="B17" s="101"/>
      <c r="C17" s="102" t="s">
        <v>187</v>
      </c>
    </row>
    <row r="18" spans="1:3" ht="12.75">
      <c r="A18" s="101"/>
      <c r="B18" s="101"/>
      <c r="C18" s="102" t="s">
        <v>190</v>
      </c>
    </row>
    <row r="19" spans="1:3" ht="12.75">
      <c r="A19" s="101"/>
      <c r="B19" s="101"/>
      <c r="C19" s="102" t="s">
        <v>186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BR23"/>
  <sheetViews>
    <sheetView zoomScalePageLayoutView="0" workbookViewId="0" topLeftCell="AI1">
      <selection activeCell="AO11" sqref="AO11:AR17"/>
    </sheetView>
  </sheetViews>
  <sheetFormatPr defaultColWidth="9.140625" defaultRowHeight="12.75"/>
  <cols>
    <col min="1" max="1" width="5.421875" style="2" customWidth="1"/>
    <col min="2" max="2" width="11.421875" style="1" customWidth="1"/>
    <col min="3" max="3" width="9.28125" style="1" customWidth="1"/>
    <col min="4" max="4" width="15.57421875" style="1" customWidth="1"/>
    <col min="5" max="5" width="9.140625" style="1" customWidth="1"/>
    <col min="6" max="6" width="9.00390625" style="1" customWidth="1"/>
    <col min="7" max="7" width="10.00390625" style="1" customWidth="1"/>
    <col min="8" max="8" width="12.28125" style="1" customWidth="1"/>
    <col min="9" max="9" width="13.8515625" style="1" customWidth="1"/>
    <col min="10" max="10" width="12.00390625" style="1" customWidth="1"/>
    <col min="11" max="11" width="9.57421875" style="1" bestFit="1" customWidth="1"/>
    <col min="12" max="12" width="10.8515625" style="1" customWidth="1"/>
    <col min="13" max="13" width="13.00390625" style="1" customWidth="1"/>
    <col min="14" max="14" width="14.421875" style="1" customWidth="1"/>
    <col min="15" max="17" width="9.140625" style="1" customWidth="1"/>
    <col min="18" max="18" width="10.7109375" style="1" bestFit="1" customWidth="1"/>
    <col min="19" max="22" width="9.140625" style="1" customWidth="1"/>
    <col min="23" max="23" width="11.57421875" style="1" customWidth="1"/>
    <col min="24" max="28" width="9.140625" style="1" customWidth="1"/>
    <col min="29" max="29" width="11.7109375" style="1" customWidth="1"/>
    <col min="30" max="37" width="9.140625" style="1" customWidth="1"/>
    <col min="38" max="38" width="11.421875" style="1" customWidth="1"/>
    <col min="39" max="16384" width="9.140625" style="1" customWidth="1"/>
  </cols>
  <sheetData>
    <row r="5" spans="1:70" s="32" customFormat="1" ht="66.75" customHeight="1">
      <c r="A5" s="120" t="s">
        <v>97</v>
      </c>
      <c r="B5" s="120"/>
      <c r="C5" s="120"/>
      <c r="D5" s="120"/>
      <c r="E5" s="120"/>
      <c r="F5" s="120"/>
      <c r="G5" s="120"/>
      <c r="H5" s="120"/>
      <c r="I5" s="120"/>
      <c r="J5" s="120"/>
      <c r="K5" s="33"/>
      <c r="L5" s="33"/>
      <c r="M5" s="33"/>
      <c r="N5" s="33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</row>
    <row r="6" spans="1:70" s="31" customFormat="1" ht="13.5" thickBot="1">
      <c r="A6" s="115" t="s">
        <v>80</v>
      </c>
      <c r="B6" s="116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</row>
    <row r="7" spans="1:14" s="29" customFormat="1" ht="13.5" thickBot="1">
      <c r="A7" s="51" t="s">
        <v>98</v>
      </c>
      <c r="B7" s="49"/>
      <c r="M7" s="30"/>
      <c r="N7" s="30"/>
    </row>
    <row r="8" spans="1:14" s="29" customFormat="1" ht="18" customHeight="1" thickBot="1">
      <c r="A8" s="117" t="s">
        <v>95</v>
      </c>
      <c r="B8" s="118"/>
      <c r="C8" s="118"/>
      <c r="D8" s="118"/>
      <c r="E8" s="118"/>
      <c r="F8" s="118"/>
      <c r="G8" s="118"/>
      <c r="H8" s="118"/>
      <c r="I8" s="119"/>
      <c r="M8" s="30"/>
      <c r="N8" s="30"/>
    </row>
    <row r="9" spans="1:47" s="25" customFormat="1" ht="64.5" thickBot="1">
      <c r="A9" s="28" t="s">
        <v>28</v>
      </c>
      <c r="B9" s="19" t="s">
        <v>79</v>
      </c>
      <c r="C9" s="19" t="s">
        <v>165</v>
      </c>
      <c r="D9" s="19" t="s">
        <v>78</v>
      </c>
      <c r="E9" s="19" t="s">
        <v>77</v>
      </c>
      <c r="F9" s="19" t="s">
        <v>76</v>
      </c>
      <c r="G9" s="19" t="s">
        <v>75</v>
      </c>
      <c r="H9" s="19" t="s">
        <v>74</v>
      </c>
      <c r="I9" s="27" t="s">
        <v>73</v>
      </c>
      <c r="J9" s="19" t="s">
        <v>72</v>
      </c>
      <c r="K9" s="19" t="s">
        <v>71</v>
      </c>
      <c r="L9" s="19" t="s">
        <v>70</v>
      </c>
      <c r="M9" s="18" t="s">
        <v>69</v>
      </c>
      <c r="N9" s="26" t="s">
        <v>68</v>
      </c>
      <c r="O9" s="18" t="s">
        <v>54</v>
      </c>
      <c r="P9" s="18" t="s">
        <v>53</v>
      </c>
      <c r="Q9" s="18" t="s">
        <v>52</v>
      </c>
      <c r="R9" s="19" t="s">
        <v>51</v>
      </c>
      <c r="S9" s="19" t="s">
        <v>50</v>
      </c>
      <c r="T9" s="19" t="s">
        <v>49</v>
      </c>
      <c r="U9" s="19" t="s">
        <v>48</v>
      </c>
      <c r="V9" s="19" t="s">
        <v>47</v>
      </c>
      <c r="W9" s="18" t="s">
        <v>46</v>
      </c>
      <c r="X9" s="19" t="s">
        <v>45</v>
      </c>
      <c r="Y9" s="19" t="s">
        <v>44</v>
      </c>
      <c r="Z9" s="19" t="s">
        <v>43</v>
      </c>
      <c r="AA9" s="20" t="s">
        <v>42</v>
      </c>
      <c r="AB9" s="19" t="s">
        <v>27</v>
      </c>
      <c r="AC9" s="18" t="s">
        <v>26</v>
      </c>
      <c r="AD9" s="18" t="s">
        <v>25</v>
      </c>
      <c r="AE9" s="18" t="s">
        <v>24</v>
      </c>
      <c r="AF9" s="18" t="s">
        <v>23</v>
      </c>
      <c r="AG9" s="18" t="s">
        <v>22</v>
      </c>
      <c r="AH9" s="18" t="s">
        <v>21</v>
      </c>
      <c r="AI9" s="18" t="s">
        <v>20</v>
      </c>
      <c r="AJ9" s="18" t="s">
        <v>19</v>
      </c>
      <c r="AK9" s="18" t="s">
        <v>18</v>
      </c>
      <c r="AL9" s="18" t="s">
        <v>17</v>
      </c>
      <c r="AM9" s="17" t="s">
        <v>16</v>
      </c>
      <c r="AO9" s="62" t="s">
        <v>113</v>
      </c>
      <c r="AP9" s="62" t="s">
        <v>114</v>
      </c>
      <c r="AQ9" s="62" t="s">
        <v>115</v>
      </c>
      <c r="AR9" s="62" t="s">
        <v>116</v>
      </c>
      <c r="AS9" s="62" t="s">
        <v>117</v>
      </c>
      <c r="AT9" s="1" t="s">
        <v>118</v>
      </c>
      <c r="AU9" s="1" t="s">
        <v>119</v>
      </c>
    </row>
    <row r="10" spans="1:47" s="24" customFormat="1" ht="12.75">
      <c r="A10" s="16"/>
      <c r="B10" s="15" t="s">
        <v>67</v>
      </c>
      <c r="C10" s="15" t="s">
        <v>66</v>
      </c>
      <c r="D10" s="15" t="s">
        <v>65</v>
      </c>
      <c r="E10" s="15" t="s">
        <v>64</v>
      </c>
      <c r="F10" s="15" t="s">
        <v>63</v>
      </c>
      <c r="G10" s="15" t="s">
        <v>62</v>
      </c>
      <c r="H10" s="15" t="s">
        <v>61</v>
      </c>
      <c r="I10" s="15" t="s">
        <v>60</v>
      </c>
      <c r="J10" s="15" t="s">
        <v>59</v>
      </c>
      <c r="K10" s="15" t="s">
        <v>58</v>
      </c>
      <c r="L10" s="15" t="s">
        <v>57</v>
      </c>
      <c r="M10" s="15" t="s">
        <v>56</v>
      </c>
      <c r="N10" s="14" t="s">
        <v>55</v>
      </c>
      <c r="O10" s="15" t="s">
        <v>41</v>
      </c>
      <c r="P10" s="15" t="s">
        <v>40</v>
      </c>
      <c r="Q10" s="15" t="s">
        <v>39</v>
      </c>
      <c r="R10" s="15" t="s">
        <v>38</v>
      </c>
      <c r="S10" s="15" t="s">
        <v>37</v>
      </c>
      <c r="T10" s="15" t="s">
        <v>36</v>
      </c>
      <c r="U10" s="15" t="s">
        <v>35</v>
      </c>
      <c r="V10" s="15" t="s">
        <v>34</v>
      </c>
      <c r="W10" s="15" t="s">
        <v>33</v>
      </c>
      <c r="X10" s="15" t="s">
        <v>32</v>
      </c>
      <c r="Y10" s="15" t="s">
        <v>31</v>
      </c>
      <c r="Z10" s="15" t="s">
        <v>30</v>
      </c>
      <c r="AA10" s="14" t="s">
        <v>29</v>
      </c>
      <c r="AB10" s="15" t="s">
        <v>15</v>
      </c>
      <c r="AC10" s="15" t="s">
        <v>14</v>
      </c>
      <c r="AD10" s="15" t="s">
        <v>13</v>
      </c>
      <c r="AE10" s="15" t="s">
        <v>12</v>
      </c>
      <c r="AF10" s="15" t="s">
        <v>11</v>
      </c>
      <c r="AG10" s="15" t="s">
        <v>10</v>
      </c>
      <c r="AH10" s="15" t="s">
        <v>9</v>
      </c>
      <c r="AI10" s="15" t="s">
        <v>8</v>
      </c>
      <c r="AJ10" s="15" t="s">
        <v>7</v>
      </c>
      <c r="AK10" s="15" t="s">
        <v>6</v>
      </c>
      <c r="AL10" s="15" t="s">
        <v>5</v>
      </c>
      <c r="AM10" s="14" t="s">
        <v>4</v>
      </c>
      <c r="AO10" s="3"/>
      <c r="AP10" s="1"/>
      <c r="AQ10" s="1"/>
      <c r="AR10" s="1"/>
      <c r="AS10" s="1"/>
      <c r="AT10" s="3"/>
      <c r="AU10" s="3"/>
    </row>
    <row r="11" spans="1:47" s="5" customFormat="1" ht="15">
      <c r="A11" s="13" t="s">
        <v>3</v>
      </c>
      <c r="B11" s="10" t="s">
        <v>100</v>
      </c>
      <c r="C11" s="88" t="s">
        <v>179</v>
      </c>
      <c r="D11" s="54" t="s">
        <v>167</v>
      </c>
      <c r="E11" s="10" t="s">
        <v>160</v>
      </c>
      <c r="F11" s="56" t="s">
        <v>3</v>
      </c>
      <c r="G11" s="10" t="s">
        <v>104</v>
      </c>
      <c r="H11" s="11">
        <v>1</v>
      </c>
      <c r="I11" s="10" t="s">
        <v>105</v>
      </c>
      <c r="J11" s="9">
        <v>0</v>
      </c>
      <c r="K11" s="10">
        <v>1</v>
      </c>
      <c r="L11" s="9">
        <v>1</v>
      </c>
      <c r="M11" s="10">
        <v>1</v>
      </c>
      <c r="N11" s="8">
        <v>2</v>
      </c>
      <c r="O11" s="12">
        <v>200701</v>
      </c>
      <c r="P11" s="58">
        <v>20080301</v>
      </c>
      <c r="Q11" s="11">
        <v>1</v>
      </c>
      <c r="R11" s="10" t="s">
        <v>106</v>
      </c>
      <c r="S11" s="10" t="s">
        <v>107</v>
      </c>
      <c r="T11" s="10" t="s">
        <v>108</v>
      </c>
      <c r="U11" s="57" t="s">
        <v>103</v>
      </c>
      <c r="V11" s="10">
        <v>20070101</v>
      </c>
      <c r="W11" s="60">
        <v>10000000</v>
      </c>
      <c r="X11" s="54" t="s">
        <v>109</v>
      </c>
      <c r="Y11" s="9" t="s">
        <v>155</v>
      </c>
      <c r="Z11" s="10">
        <v>57</v>
      </c>
      <c r="AA11" s="8">
        <v>57</v>
      </c>
      <c r="AB11" s="8">
        <v>57</v>
      </c>
      <c r="AC11" s="10"/>
      <c r="AD11" s="11"/>
      <c r="AE11" s="10"/>
      <c r="AF11" s="10"/>
      <c r="AG11" s="12">
        <v>200701</v>
      </c>
      <c r="AH11" s="58">
        <v>20070301</v>
      </c>
      <c r="AI11" s="10">
        <v>2</v>
      </c>
      <c r="AJ11" s="9"/>
      <c r="AK11" s="10"/>
      <c r="AL11" s="9"/>
      <c r="AM11" s="8" t="s">
        <v>111</v>
      </c>
      <c r="AO11" s="104" t="str">
        <f>ELOLAP!$G$7</f>
        <v>R24</v>
      </c>
      <c r="AP11" s="105" t="str">
        <f>ELOLAP!$H$7</f>
        <v>2011N1</v>
      </c>
      <c r="AQ11" s="103" t="str">
        <f>ELOLAP!$I$7</f>
        <v>00000000</v>
      </c>
      <c r="AR11" s="96" t="str">
        <f>ELOLAP!$J$7</f>
        <v>20110410</v>
      </c>
      <c r="AS11" s="1" t="s">
        <v>120</v>
      </c>
      <c r="AT11" s="1" t="s">
        <v>122</v>
      </c>
      <c r="AU11" s="1" t="str">
        <f aca="true" t="shared" si="0" ref="AU11:AU17">AO11&amp;","&amp;AP11&amp;","&amp;AQ11&amp;","&amp;AR11&amp;","&amp;AS11&amp;","&amp;AT11&amp;","&amp;"@"&amp;AT11&amp;"0"&amp;A11&amp;","&amp;B11&amp;","&amp;C11&amp;","&amp;D11&amp;","&amp;E11&amp;","&amp;F11&amp;","&amp;G11&amp;","&amp;H11&amp;","&amp;I11&amp;","&amp;J11&amp;","&amp;K11&amp;","&amp;L11&amp;","&amp;M11&amp;","&amp;N11&amp;","&amp;O11&amp;","&amp;P11&amp;","&amp;Q11&amp;","&amp;R11&amp;","&amp;S11&amp;","&amp;T11&amp;","&amp;U11&amp;","&amp;V11&amp;","&amp;W11&amp;","&amp;X11&amp;","&amp;Y11&amp;","&amp;Z11&amp;","&amp;AA11&amp;","&amp;AB11&amp;","&amp;AC11&amp;","&amp;AD11&amp;","&amp;AE11&amp;","&amp;AF11&amp;","&amp;AG11&amp;","&amp;AH11&amp;","&amp;AI11&amp;","&amp;AJ11&amp;","&amp;AK11&amp;","&amp;AL11&amp;","&amp;AM11</f>
        <v>R24,2011N1,00000000,20110410,E,BEFT6,@BEFT6001,HU,HU00201,EUROFIMA2381,Technikai,01,PM,1,DEBT SERVICE,0,1,1,1,2,200701,20080301,1,EUROFIMA,BÁRKI,LU,06,20070101,10000000,HUF,Z0Z,57,57,57,,,,,200701,20070301,2,,,,USD</v>
      </c>
    </row>
    <row r="12" spans="1:47" s="5" customFormat="1" ht="15">
      <c r="A12" s="13" t="s">
        <v>2</v>
      </c>
      <c r="B12" s="10" t="s">
        <v>100</v>
      </c>
      <c r="C12" s="88" t="s">
        <v>180</v>
      </c>
      <c r="D12" s="54" t="s">
        <v>168</v>
      </c>
      <c r="E12" s="10" t="s">
        <v>160</v>
      </c>
      <c r="F12" s="56" t="s">
        <v>3</v>
      </c>
      <c r="G12" s="10" t="s">
        <v>104</v>
      </c>
      <c r="H12" s="11">
        <v>1</v>
      </c>
      <c r="I12" s="10" t="s">
        <v>105</v>
      </c>
      <c r="J12" s="9">
        <v>0</v>
      </c>
      <c r="K12" s="10">
        <v>1</v>
      </c>
      <c r="L12" s="9">
        <v>1</v>
      </c>
      <c r="M12" s="10">
        <v>1</v>
      </c>
      <c r="N12" s="8">
        <v>2</v>
      </c>
      <c r="O12" s="12">
        <v>200701</v>
      </c>
      <c r="P12" s="58">
        <v>20080315</v>
      </c>
      <c r="Q12" s="11">
        <v>1</v>
      </c>
      <c r="R12" s="10" t="s">
        <v>106</v>
      </c>
      <c r="S12" s="10" t="s">
        <v>107</v>
      </c>
      <c r="T12" s="10" t="s">
        <v>108</v>
      </c>
      <c r="U12" s="57" t="s">
        <v>2</v>
      </c>
      <c r="V12" s="10">
        <v>20070101</v>
      </c>
      <c r="W12" s="60">
        <v>19500000</v>
      </c>
      <c r="X12" s="54" t="s">
        <v>109</v>
      </c>
      <c r="Y12" s="9" t="s">
        <v>155</v>
      </c>
      <c r="Z12" s="10">
        <v>57</v>
      </c>
      <c r="AA12" s="8">
        <v>57</v>
      </c>
      <c r="AB12" s="8">
        <v>57</v>
      </c>
      <c r="AC12" s="10"/>
      <c r="AD12" s="11"/>
      <c r="AE12" s="10"/>
      <c r="AF12" s="10"/>
      <c r="AG12" s="12">
        <v>200701</v>
      </c>
      <c r="AH12" s="58">
        <v>20070315</v>
      </c>
      <c r="AI12" s="10">
        <v>2</v>
      </c>
      <c r="AJ12" s="9"/>
      <c r="AK12" s="10"/>
      <c r="AL12" s="9"/>
      <c r="AM12" s="8" t="s">
        <v>111</v>
      </c>
      <c r="AO12" s="104" t="str">
        <f>ELOLAP!$G$7</f>
        <v>R24</v>
      </c>
      <c r="AP12" s="105" t="str">
        <f>ELOLAP!$H$7</f>
        <v>2011N1</v>
      </c>
      <c r="AQ12" s="103" t="str">
        <f>ELOLAP!$I$7</f>
        <v>00000000</v>
      </c>
      <c r="AR12" s="96" t="str">
        <f>ELOLAP!$J$7</f>
        <v>20110410</v>
      </c>
      <c r="AS12" s="1" t="s">
        <v>120</v>
      </c>
      <c r="AT12" s="1" t="s">
        <v>122</v>
      </c>
      <c r="AU12" s="1" t="str">
        <f t="shared" si="0"/>
        <v>R24,2011N1,00000000,20110410,E,BEFT6,@BEFT6002,HU,HU00202,EUROFIMA2391,Technikai,01,PM,1,DEBT SERVICE,0,1,1,1,2,200701,20080315,1,EUROFIMA,BÁRKI,LU,02,20070101,19500000,HUF,Z0Z,57,57,57,,,,,200701,20070315,2,,,,USD</v>
      </c>
    </row>
    <row r="13" spans="1:47" s="5" customFormat="1" ht="12.75">
      <c r="A13" s="13" t="s">
        <v>81</v>
      </c>
      <c r="B13" s="10" t="s">
        <v>100</v>
      </c>
      <c r="C13" s="10"/>
      <c r="D13" s="54" t="s">
        <v>169</v>
      </c>
      <c r="E13" s="10" t="s">
        <v>160</v>
      </c>
      <c r="F13" s="56" t="s">
        <v>3</v>
      </c>
      <c r="G13" s="10" t="s">
        <v>104</v>
      </c>
      <c r="H13" s="11">
        <v>1</v>
      </c>
      <c r="I13" s="10" t="s">
        <v>105</v>
      </c>
      <c r="J13" s="9">
        <v>0</v>
      </c>
      <c r="K13" s="10">
        <v>1</v>
      </c>
      <c r="L13" s="9">
        <v>1</v>
      </c>
      <c r="M13" s="10">
        <v>1</v>
      </c>
      <c r="N13" s="8">
        <v>2</v>
      </c>
      <c r="O13" s="12">
        <v>200701</v>
      </c>
      <c r="P13" s="58">
        <v>20071211</v>
      </c>
      <c r="Q13" s="11">
        <v>1</v>
      </c>
      <c r="R13" s="10" t="s">
        <v>106</v>
      </c>
      <c r="S13" s="10" t="s">
        <v>107</v>
      </c>
      <c r="T13" s="10" t="s">
        <v>108</v>
      </c>
      <c r="U13" s="57" t="s">
        <v>81</v>
      </c>
      <c r="V13" s="10">
        <v>20070101</v>
      </c>
      <c r="W13" s="60">
        <v>18407000</v>
      </c>
      <c r="X13" s="54" t="s">
        <v>110</v>
      </c>
      <c r="Y13" s="9" t="s">
        <v>110</v>
      </c>
      <c r="Z13" s="10">
        <v>57</v>
      </c>
      <c r="AA13" s="8">
        <v>57</v>
      </c>
      <c r="AB13" s="8">
        <v>57</v>
      </c>
      <c r="AC13" s="10"/>
      <c r="AD13" s="11"/>
      <c r="AE13" s="10"/>
      <c r="AF13" s="10"/>
      <c r="AG13" s="12">
        <v>200701</v>
      </c>
      <c r="AH13" s="58">
        <v>20071211</v>
      </c>
      <c r="AI13" s="10">
        <v>2</v>
      </c>
      <c r="AJ13" s="9"/>
      <c r="AK13" s="10"/>
      <c r="AL13" s="9"/>
      <c r="AM13" s="8"/>
      <c r="AO13" s="104" t="str">
        <f>ELOLAP!$G$7</f>
        <v>R24</v>
      </c>
      <c r="AP13" s="105" t="str">
        <f>ELOLAP!$H$7</f>
        <v>2011N1</v>
      </c>
      <c r="AQ13" s="103" t="str">
        <f>ELOLAP!$I$7</f>
        <v>00000000</v>
      </c>
      <c r="AR13" s="96" t="str">
        <f>ELOLAP!$J$7</f>
        <v>20110410</v>
      </c>
      <c r="AS13" s="1" t="s">
        <v>120</v>
      </c>
      <c r="AT13" s="1" t="s">
        <v>122</v>
      </c>
      <c r="AU13" s="1" t="str">
        <f t="shared" si="0"/>
        <v>R24,2011N1,00000000,20110410,E,BEFT6,@BEFT6003,HU,,EUROFIMA2434,Technikai,01,PM,1,DEBT SERVICE,0,1,1,1,2,200701,20071211,1,EUROFIMA,BÁRKI,LU,03,20070101,18407000,EUR,EUR,57,57,57,,,,,200701,20071211,2,,,,</v>
      </c>
    </row>
    <row r="14" spans="1:47" s="5" customFormat="1" ht="12.75">
      <c r="A14" s="13" t="s">
        <v>101</v>
      </c>
      <c r="B14" s="10" t="s">
        <v>100</v>
      </c>
      <c r="C14" s="10"/>
      <c r="D14" s="54" t="s">
        <v>170</v>
      </c>
      <c r="E14" s="10" t="s">
        <v>160</v>
      </c>
      <c r="F14" s="56" t="s">
        <v>3</v>
      </c>
      <c r="G14" s="10" t="s">
        <v>104</v>
      </c>
      <c r="H14" s="11">
        <v>1</v>
      </c>
      <c r="I14" s="10" t="s">
        <v>105</v>
      </c>
      <c r="J14" s="9">
        <v>0</v>
      </c>
      <c r="K14" s="10">
        <v>1</v>
      </c>
      <c r="L14" s="9">
        <v>1</v>
      </c>
      <c r="M14" s="10">
        <v>1</v>
      </c>
      <c r="N14" s="8">
        <v>2</v>
      </c>
      <c r="O14" s="12">
        <v>200701</v>
      </c>
      <c r="P14" s="58">
        <v>20080430</v>
      </c>
      <c r="Q14" s="11">
        <v>1</v>
      </c>
      <c r="R14" s="10" t="s">
        <v>106</v>
      </c>
      <c r="S14" s="10" t="s">
        <v>107</v>
      </c>
      <c r="T14" s="10" t="s">
        <v>108</v>
      </c>
      <c r="U14" s="57" t="s">
        <v>101</v>
      </c>
      <c r="V14" s="10">
        <v>20070101</v>
      </c>
      <c r="W14" s="60">
        <v>30000000</v>
      </c>
      <c r="X14" s="54" t="s">
        <v>109</v>
      </c>
      <c r="Y14" s="9" t="s">
        <v>155</v>
      </c>
      <c r="Z14" s="10">
        <v>57</v>
      </c>
      <c r="AA14" s="8">
        <v>57</v>
      </c>
      <c r="AB14" s="8">
        <v>57</v>
      </c>
      <c r="AC14" s="10"/>
      <c r="AD14" s="11"/>
      <c r="AE14" s="10"/>
      <c r="AF14" s="10"/>
      <c r="AG14" s="12">
        <v>200701</v>
      </c>
      <c r="AH14" s="58">
        <v>20070430</v>
      </c>
      <c r="AI14" s="10">
        <v>2</v>
      </c>
      <c r="AJ14" s="9"/>
      <c r="AK14" s="10"/>
      <c r="AL14" s="9"/>
      <c r="AM14" s="8" t="s">
        <v>111</v>
      </c>
      <c r="AO14" s="104" t="str">
        <f>ELOLAP!$G$7</f>
        <v>R24</v>
      </c>
      <c r="AP14" s="105" t="str">
        <f>ELOLAP!$H$7</f>
        <v>2011N1</v>
      </c>
      <c r="AQ14" s="103" t="str">
        <f>ELOLAP!$I$7</f>
        <v>00000000</v>
      </c>
      <c r="AR14" s="96" t="str">
        <f>ELOLAP!$J$7</f>
        <v>20110410</v>
      </c>
      <c r="AS14" s="1" t="s">
        <v>120</v>
      </c>
      <c r="AT14" s="1" t="s">
        <v>122</v>
      </c>
      <c r="AU14" s="1" t="str">
        <f t="shared" si="0"/>
        <v>R24,2011N1,00000000,20110410,E,BEFT6,@BEFT6004,HU,,EUROFIMA2464,Technikai,01,PM,1,DEBT SERVICE,0,1,1,1,2,200701,20080430,1,EUROFIMA,BÁRKI,LU,04,20070101,30000000,HUF,Z0Z,57,57,57,,,,,200701,20070430,2,,,,USD</v>
      </c>
    </row>
    <row r="15" spans="1:47" s="5" customFormat="1" ht="12.75">
      <c r="A15" s="13" t="s">
        <v>102</v>
      </c>
      <c r="B15" s="10" t="s">
        <v>100</v>
      </c>
      <c r="C15" s="10"/>
      <c r="D15" s="54" t="s">
        <v>171</v>
      </c>
      <c r="E15" s="10" t="s">
        <v>160</v>
      </c>
      <c r="F15" s="56" t="s">
        <v>3</v>
      </c>
      <c r="G15" s="10" t="s">
        <v>104</v>
      </c>
      <c r="H15" s="11">
        <v>1</v>
      </c>
      <c r="I15" s="10" t="s">
        <v>105</v>
      </c>
      <c r="J15" s="9">
        <v>0</v>
      </c>
      <c r="K15" s="10">
        <v>1</v>
      </c>
      <c r="L15" s="9">
        <v>1</v>
      </c>
      <c r="M15" s="10">
        <v>1</v>
      </c>
      <c r="N15" s="8">
        <v>2</v>
      </c>
      <c r="O15" s="12">
        <v>200701</v>
      </c>
      <c r="P15" s="58">
        <v>20080630</v>
      </c>
      <c r="Q15" s="11">
        <v>1</v>
      </c>
      <c r="R15" s="10" t="s">
        <v>106</v>
      </c>
      <c r="S15" s="10" t="s">
        <v>107</v>
      </c>
      <c r="T15" s="10" t="s">
        <v>108</v>
      </c>
      <c r="U15" s="57" t="s">
        <v>102</v>
      </c>
      <c r="V15" s="10">
        <v>20070101</v>
      </c>
      <c r="W15" s="60">
        <v>42000000</v>
      </c>
      <c r="X15" s="54" t="s">
        <v>109</v>
      </c>
      <c r="Y15" s="9" t="s">
        <v>109</v>
      </c>
      <c r="Z15" s="10">
        <v>57</v>
      </c>
      <c r="AA15" s="8">
        <v>57</v>
      </c>
      <c r="AB15" s="8">
        <v>57</v>
      </c>
      <c r="AC15" s="10"/>
      <c r="AD15" s="11"/>
      <c r="AE15" s="10"/>
      <c r="AF15" s="10"/>
      <c r="AG15" s="12">
        <v>200701</v>
      </c>
      <c r="AH15" s="58">
        <v>20080630</v>
      </c>
      <c r="AI15" s="10">
        <v>2</v>
      </c>
      <c r="AJ15" s="9"/>
      <c r="AK15" s="10"/>
      <c r="AL15" s="9"/>
      <c r="AM15" s="8"/>
      <c r="AO15" s="104" t="str">
        <f>ELOLAP!$G$7</f>
        <v>R24</v>
      </c>
      <c r="AP15" s="105" t="str">
        <f>ELOLAP!$H$7</f>
        <v>2011N1</v>
      </c>
      <c r="AQ15" s="103" t="str">
        <f>ELOLAP!$I$7</f>
        <v>00000000</v>
      </c>
      <c r="AR15" s="96" t="str">
        <f>ELOLAP!$J$7</f>
        <v>20110410</v>
      </c>
      <c r="AS15" s="1" t="s">
        <v>120</v>
      </c>
      <c r="AT15" s="1" t="s">
        <v>122</v>
      </c>
      <c r="AU15" s="1" t="str">
        <f t="shared" si="0"/>
        <v>R24,2011N1,00000000,20110410,E,BEFT6,@BEFT6005,HU,,EUROFIMA2484,Technikai,01,PM,1,DEBT SERVICE,0,1,1,1,2,200701,20080630,1,EUROFIMA,BÁRKI,LU,05,20070101,42000000,HUF,HUF,57,57,57,,,,,200701,20080630,2,,,,</v>
      </c>
    </row>
    <row r="16" spans="1:47" ht="12.75">
      <c r="A16" s="13" t="s">
        <v>103</v>
      </c>
      <c r="B16" s="10" t="s">
        <v>100</v>
      </c>
      <c r="C16" s="10" t="s">
        <v>181</v>
      </c>
      <c r="D16" s="55" t="s">
        <v>172</v>
      </c>
      <c r="E16" s="10" t="s">
        <v>160</v>
      </c>
      <c r="F16" s="56" t="s">
        <v>3</v>
      </c>
      <c r="G16" s="10" t="s">
        <v>104</v>
      </c>
      <c r="H16" s="11">
        <v>1</v>
      </c>
      <c r="I16" s="10" t="s">
        <v>105</v>
      </c>
      <c r="J16" s="9">
        <v>0</v>
      </c>
      <c r="K16" s="10">
        <v>4</v>
      </c>
      <c r="L16" s="9">
        <v>1</v>
      </c>
      <c r="M16" s="10">
        <v>1</v>
      </c>
      <c r="N16" s="8">
        <v>2</v>
      </c>
      <c r="O16" s="12">
        <v>200701</v>
      </c>
      <c r="P16" s="59">
        <v>20141014</v>
      </c>
      <c r="Q16" s="11">
        <v>1</v>
      </c>
      <c r="R16" s="10" t="s">
        <v>106</v>
      </c>
      <c r="S16" s="10" t="s">
        <v>107</v>
      </c>
      <c r="T16" s="10" t="s">
        <v>108</v>
      </c>
      <c r="U16" s="57" t="s">
        <v>3</v>
      </c>
      <c r="V16" s="10">
        <v>20070101</v>
      </c>
      <c r="W16" s="61">
        <v>30000000</v>
      </c>
      <c r="X16" s="55" t="s">
        <v>110</v>
      </c>
      <c r="Y16" s="9" t="s">
        <v>110</v>
      </c>
      <c r="Z16" s="10">
        <v>57</v>
      </c>
      <c r="AA16" s="8">
        <v>57</v>
      </c>
      <c r="AB16" s="8">
        <v>57</v>
      </c>
      <c r="AC16" s="10"/>
      <c r="AD16" s="11"/>
      <c r="AE16" s="10"/>
      <c r="AF16" s="10"/>
      <c r="AG16" s="12">
        <v>200701</v>
      </c>
      <c r="AH16" s="59">
        <v>20141014</v>
      </c>
      <c r="AI16" s="10">
        <v>2</v>
      </c>
      <c r="AJ16" s="9"/>
      <c r="AK16" s="10"/>
      <c r="AL16" s="9"/>
      <c r="AM16" s="8"/>
      <c r="AO16" s="104" t="str">
        <f>ELOLAP!$G$7</f>
        <v>R24</v>
      </c>
      <c r="AP16" s="105" t="str">
        <f>ELOLAP!$H$7</f>
        <v>2011N1</v>
      </c>
      <c r="AQ16" s="103" t="str">
        <f>ELOLAP!$I$7</f>
        <v>00000000</v>
      </c>
      <c r="AR16" s="96" t="str">
        <f>ELOLAP!$J$7</f>
        <v>20110410</v>
      </c>
      <c r="AS16" s="1" t="s">
        <v>120</v>
      </c>
      <c r="AT16" s="1" t="s">
        <v>122</v>
      </c>
      <c r="AU16" s="1" t="str">
        <f t="shared" si="0"/>
        <v>R24,2011N1,00000000,20110410,E,BEFT6,@BEFT6006,HU,HU00502,EUROFIMA2503,Technikai,01,PM,1,DEBT SERVICE,0,4,1,1,2,200701,20141014,1,EUROFIMA,BÁRKI,LU,01,20070101,30000000,EUR,EUR,57,57,57,,,,,200701,20141014,2,,,,</v>
      </c>
    </row>
    <row r="17" spans="1:47" ht="13.5" thickBot="1">
      <c r="A17" s="73" t="s">
        <v>156</v>
      </c>
      <c r="B17" s="74" t="s">
        <v>100</v>
      </c>
      <c r="C17" s="74" t="s">
        <v>182</v>
      </c>
      <c r="D17" s="75" t="s">
        <v>173</v>
      </c>
      <c r="E17" s="10" t="s">
        <v>160</v>
      </c>
      <c r="F17" s="76" t="s">
        <v>3</v>
      </c>
      <c r="G17" s="74" t="s">
        <v>104</v>
      </c>
      <c r="H17" s="77">
        <v>1</v>
      </c>
      <c r="I17" s="74" t="s">
        <v>105</v>
      </c>
      <c r="J17" s="78">
        <v>0</v>
      </c>
      <c r="K17" s="74">
        <v>4</v>
      </c>
      <c r="L17" s="78">
        <v>1</v>
      </c>
      <c r="M17" s="74">
        <v>1</v>
      </c>
      <c r="N17" s="79">
        <v>2</v>
      </c>
      <c r="O17" s="80">
        <v>200701</v>
      </c>
      <c r="P17" s="81">
        <v>20141014</v>
      </c>
      <c r="Q17" s="77">
        <v>1</v>
      </c>
      <c r="R17" s="74" t="s">
        <v>106</v>
      </c>
      <c r="S17" s="74" t="s">
        <v>107</v>
      </c>
      <c r="T17" s="74" t="s">
        <v>157</v>
      </c>
      <c r="U17" s="82" t="s">
        <v>3</v>
      </c>
      <c r="V17" s="74">
        <v>20070101</v>
      </c>
      <c r="W17" s="83">
        <v>30000000</v>
      </c>
      <c r="X17" s="75" t="s">
        <v>158</v>
      </c>
      <c r="Y17" s="78" t="s">
        <v>158</v>
      </c>
      <c r="Z17" s="74">
        <v>57</v>
      </c>
      <c r="AA17" s="79">
        <v>57</v>
      </c>
      <c r="AB17" s="79">
        <v>57</v>
      </c>
      <c r="AC17" s="74"/>
      <c r="AD17" s="77"/>
      <c r="AE17" s="74"/>
      <c r="AF17" s="74"/>
      <c r="AG17" s="80">
        <v>200701</v>
      </c>
      <c r="AH17" s="81">
        <v>20141014</v>
      </c>
      <c r="AI17" s="74">
        <v>2</v>
      </c>
      <c r="AJ17" s="78"/>
      <c r="AK17" s="74"/>
      <c r="AL17" s="78"/>
      <c r="AM17" s="79"/>
      <c r="AO17" s="104" t="str">
        <f>ELOLAP!$G$7</f>
        <v>R24</v>
      </c>
      <c r="AP17" s="105" t="str">
        <f>ELOLAP!$H$7</f>
        <v>2011N1</v>
      </c>
      <c r="AQ17" s="103" t="str">
        <f>ELOLAP!$I$7</f>
        <v>00000000</v>
      </c>
      <c r="AR17" s="96" t="str">
        <f>ELOLAP!$J$7</f>
        <v>20110410</v>
      </c>
      <c r="AS17" s="1" t="s">
        <v>120</v>
      </c>
      <c r="AT17" s="1" t="s">
        <v>122</v>
      </c>
      <c r="AU17" s="1" t="str">
        <f t="shared" si="0"/>
        <v>R24,2011N1,00000000,20110410,E,BEFT6,@BEFT6007,HU,HU00503,EUROFIMA2504,Technikai,01,PM,1,DEBT SERVICE,0,4,1,1,2,200701,20141014,1,EUROFIMA,BÁRKI,JP,01,20070101,30000000,JPY,JPY,57,57,57,,,,,200701,20141014,2,,,,</v>
      </c>
    </row>
    <row r="18" spans="1:38" ht="12.75">
      <c r="A18" s="23"/>
      <c r="B18" s="23"/>
      <c r="C18" s="4"/>
      <c r="H18" s="22"/>
      <c r="J18" s="21"/>
      <c r="L18" s="21"/>
      <c r="AC18" s="72"/>
      <c r="AD18" s="72"/>
      <c r="AE18" s="72"/>
      <c r="AF18" s="72"/>
      <c r="AJ18" s="72"/>
      <c r="AK18" s="72"/>
      <c r="AL18" s="72"/>
    </row>
    <row r="19" spans="2:6" ht="12.75">
      <c r="B19" s="4"/>
      <c r="C19" s="1" t="s">
        <v>174</v>
      </c>
      <c r="F19" s="4"/>
    </row>
    <row r="20" ht="12.75">
      <c r="C20" s="1" t="s">
        <v>175</v>
      </c>
    </row>
    <row r="23" ht="12.75">
      <c r="K23" s="3"/>
    </row>
  </sheetData>
  <sheetProtection/>
  <mergeCells count="3">
    <mergeCell ref="A6:B6"/>
    <mergeCell ref="A8:I8"/>
    <mergeCell ref="A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2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6.421875" style="0" customWidth="1"/>
    <col min="4" max="4" width="10.7109375" style="0" customWidth="1"/>
    <col min="6" max="6" width="10.28125" style="0" customWidth="1"/>
    <col min="7" max="7" width="10.140625" style="0" customWidth="1"/>
  </cols>
  <sheetData>
    <row r="6" spans="1:10" ht="63" customHeight="1">
      <c r="A6" s="120" t="s">
        <v>97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5.7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5.7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9" ht="12.75">
      <c r="A9" s="121" t="s">
        <v>90</v>
      </c>
      <c r="B9" s="121"/>
      <c r="C9" s="1"/>
      <c r="D9" s="1"/>
      <c r="E9" s="1"/>
      <c r="F9" s="1"/>
      <c r="G9" s="1"/>
      <c r="H9" s="1"/>
      <c r="I9" s="1"/>
    </row>
    <row r="10" spans="1:9" ht="13.5" thickBot="1">
      <c r="A10" s="51" t="s">
        <v>98</v>
      </c>
      <c r="B10" s="50"/>
      <c r="C10" s="1"/>
      <c r="D10" s="1"/>
      <c r="E10" s="1"/>
      <c r="F10" s="1"/>
      <c r="G10" s="1"/>
      <c r="H10" s="1"/>
      <c r="I10" s="1"/>
    </row>
    <row r="11" spans="1:9" ht="13.5" thickBot="1">
      <c r="A11" s="122" t="s">
        <v>94</v>
      </c>
      <c r="B11" s="123"/>
      <c r="C11" s="123"/>
      <c r="D11" s="123"/>
      <c r="E11" s="123"/>
      <c r="F11" s="123"/>
      <c r="G11" s="123"/>
      <c r="H11" s="123"/>
      <c r="I11" s="124"/>
    </row>
    <row r="12" spans="1:9" ht="13.5" thickBot="1">
      <c r="A12" s="125" t="s">
        <v>28</v>
      </c>
      <c r="B12" s="127" t="s">
        <v>89</v>
      </c>
      <c r="C12" s="129" t="s">
        <v>161</v>
      </c>
      <c r="D12" s="129" t="s">
        <v>45</v>
      </c>
      <c r="E12" s="131" t="s">
        <v>88</v>
      </c>
      <c r="F12" s="133" t="s">
        <v>87</v>
      </c>
      <c r="G12" s="134"/>
      <c r="H12" s="135" t="s">
        <v>86</v>
      </c>
      <c r="I12" s="136"/>
    </row>
    <row r="13" spans="1:17" ht="39" thickBot="1">
      <c r="A13" s="126"/>
      <c r="B13" s="128"/>
      <c r="C13" s="130"/>
      <c r="D13" s="130"/>
      <c r="E13" s="132"/>
      <c r="F13" s="41" t="s">
        <v>85</v>
      </c>
      <c r="G13" s="41" t="s">
        <v>84</v>
      </c>
      <c r="H13" s="41" t="s">
        <v>83</v>
      </c>
      <c r="I13" s="40" t="s">
        <v>82</v>
      </c>
      <c r="K13" s="62" t="s">
        <v>113</v>
      </c>
      <c r="L13" s="62" t="s">
        <v>114</v>
      </c>
      <c r="M13" s="62" t="s">
        <v>115</v>
      </c>
      <c r="N13" s="62" t="s">
        <v>116</v>
      </c>
      <c r="O13" s="62" t="s">
        <v>117</v>
      </c>
      <c r="P13" s="1" t="s">
        <v>118</v>
      </c>
      <c r="Q13" s="1" t="s">
        <v>119</v>
      </c>
    </row>
    <row r="14" spans="1:17" ht="12.75">
      <c r="A14" s="39"/>
      <c r="B14" s="38" t="s">
        <v>67</v>
      </c>
      <c r="C14" s="38" t="s">
        <v>66</v>
      </c>
      <c r="D14" s="38" t="s">
        <v>65</v>
      </c>
      <c r="E14" s="38" t="s">
        <v>64</v>
      </c>
      <c r="F14" s="37" t="s">
        <v>63</v>
      </c>
      <c r="G14" s="37" t="s">
        <v>62</v>
      </c>
      <c r="H14" s="37" t="s">
        <v>61</v>
      </c>
      <c r="I14" s="36" t="s">
        <v>60</v>
      </c>
      <c r="K14" s="3"/>
      <c r="L14" s="1"/>
      <c r="M14" s="1"/>
      <c r="N14" s="1"/>
      <c r="O14" s="1"/>
      <c r="P14" s="3"/>
      <c r="Q14" s="3"/>
    </row>
    <row r="15" spans="1:17" ht="12.75">
      <c r="A15" s="13" t="s">
        <v>3</v>
      </c>
      <c r="B15" s="10" t="s">
        <v>100</v>
      </c>
      <c r="C15" s="10" t="s">
        <v>181</v>
      </c>
      <c r="D15" s="10" t="s">
        <v>110</v>
      </c>
      <c r="E15" s="10">
        <v>200710</v>
      </c>
      <c r="F15" s="61">
        <v>30000000</v>
      </c>
      <c r="G15" s="10"/>
      <c r="H15" s="10"/>
      <c r="I15" s="8"/>
      <c r="K15" s="104" t="str">
        <f>ELOLAP!$G$7</f>
        <v>R24</v>
      </c>
      <c r="L15" s="105" t="str">
        <f>ELOLAP!$H$7</f>
        <v>2011N1</v>
      </c>
      <c r="M15" s="103" t="str">
        <f>ELOLAP!$I$7</f>
        <v>00000000</v>
      </c>
      <c r="N15" s="96" t="str">
        <f>ELOLAP!$J$7</f>
        <v>20110410</v>
      </c>
      <c r="O15" s="1" t="s">
        <v>120</v>
      </c>
      <c r="P15" s="1" t="s">
        <v>123</v>
      </c>
      <c r="Q15" s="1" t="str">
        <f>K15&amp;","&amp;L15&amp;","&amp;M15&amp;","&amp;N15&amp;","&amp;O15&amp;","&amp;P15&amp;","&amp;"@"&amp;P15&amp;"0"&amp;A15&amp;","&amp;B15&amp;","&amp;C15&amp;","&amp;D15&amp;","&amp;E15&amp;","&amp;F15&amp;","&amp;G15&amp;","&amp;H15&amp;","&amp;I15</f>
        <v>R24,2011N1,00000000,20110410,E,BEFT7,@BEFT7001,HU,HU00502,EUR,200710,30000000,,,</v>
      </c>
    </row>
    <row r="16" spans="1:17" ht="12.75">
      <c r="A16" s="13" t="s">
        <v>2</v>
      </c>
      <c r="B16" s="10" t="s">
        <v>100</v>
      </c>
      <c r="C16" s="10" t="s">
        <v>181</v>
      </c>
      <c r="D16" s="10" t="s">
        <v>110</v>
      </c>
      <c r="E16" s="10">
        <v>201003</v>
      </c>
      <c r="F16" s="10"/>
      <c r="G16" s="10"/>
      <c r="H16" s="10">
        <v>10000000</v>
      </c>
      <c r="I16" s="8"/>
      <c r="K16" s="104" t="str">
        <f>ELOLAP!$G$7</f>
        <v>R24</v>
      </c>
      <c r="L16" s="105" t="str">
        <f>ELOLAP!$H$7</f>
        <v>2011N1</v>
      </c>
      <c r="M16" s="103" t="str">
        <f>ELOLAP!$I$7</f>
        <v>00000000</v>
      </c>
      <c r="N16" s="96" t="str">
        <f>ELOLAP!$J$7</f>
        <v>20110410</v>
      </c>
      <c r="O16" s="1" t="s">
        <v>120</v>
      </c>
      <c r="P16" s="1" t="s">
        <v>123</v>
      </c>
      <c r="Q16" s="1" t="str">
        <f>K16&amp;","&amp;L16&amp;","&amp;M16&amp;","&amp;N16&amp;","&amp;O16&amp;","&amp;P16&amp;","&amp;"@"&amp;P16&amp;"0"&amp;A16&amp;","&amp;B16&amp;","&amp;C16&amp;","&amp;D16&amp;","&amp;E16&amp;","&amp;F16&amp;","&amp;G16&amp;","&amp;H16&amp;","&amp;I16</f>
        <v>R24,2011N1,00000000,20110410,E,BEFT7,@BEFT7002,HU,HU00502,EUR,201003,,,10000000,</v>
      </c>
    </row>
    <row r="17" spans="1:17" ht="12.75">
      <c r="A17" s="13" t="s">
        <v>81</v>
      </c>
      <c r="B17" s="10" t="s">
        <v>100</v>
      </c>
      <c r="C17" s="10" t="s">
        <v>181</v>
      </c>
      <c r="D17" s="10" t="s">
        <v>110</v>
      </c>
      <c r="E17" s="10">
        <v>201410</v>
      </c>
      <c r="F17" s="10"/>
      <c r="G17" s="10"/>
      <c r="H17" s="10">
        <v>20000000</v>
      </c>
      <c r="I17" s="8"/>
      <c r="K17" s="104" t="str">
        <f>ELOLAP!$G$7</f>
        <v>R24</v>
      </c>
      <c r="L17" s="105" t="str">
        <f>ELOLAP!$H$7</f>
        <v>2011N1</v>
      </c>
      <c r="M17" s="103" t="str">
        <f>ELOLAP!$I$7</f>
        <v>00000000</v>
      </c>
      <c r="N17" s="96" t="str">
        <f>ELOLAP!$J$7</f>
        <v>20110410</v>
      </c>
      <c r="O17" s="1" t="s">
        <v>120</v>
      </c>
      <c r="P17" s="1" t="s">
        <v>123</v>
      </c>
      <c r="Q17" s="1" t="str">
        <f>K17&amp;","&amp;L17&amp;","&amp;M17&amp;","&amp;N17&amp;","&amp;O17&amp;","&amp;P17&amp;","&amp;"@"&amp;P17&amp;"0"&amp;A17&amp;","&amp;B17&amp;","&amp;C17&amp;","&amp;D17&amp;","&amp;E17&amp;","&amp;F17&amp;","&amp;G17&amp;","&amp;H17&amp;","&amp;I17</f>
        <v>R24,2011N1,00000000,20110410,E,BEFT7,@BEFT7003,HU,HU00502,EUR,201410,,,20000000,</v>
      </c>
    </row>
    <row r="18" spans="1:17" ht="12.75">
      <c r="A18" s="84" t="s">
        <v>101</v>
      </c>
      <c r="B18" s="74" t="s">
        <v>100</v>
      </c>
      <c r="C18" s="74" t="s">
        <v>182</v>
      </c>
      <c r="D18" s="75" t="s">
        <v>158</v>
      </c>
      <c r="E18" s="74">
        <v>201410</v>
      </c>
      <c r="F18" s="74"/>
      <c r="G18" s="74"/>
      <c r="H18" s="74">
        <v>20000000</v>
      </c>
      <c r="I18" s="79"/>
      <c r="K18" s="104" t="str">
        <f>ELOLAP!$G$7</f>
        <v>R24</v>
      </c>
      <c r="L18" s="105" t="str">
        <f>ELOLAP!$H$7</f>
        <v>2011N1</v>
      </c>
      <c r="M18" s="103" t="str">
        <f>ELOLAP!$I$7</f>
        <v>00000000</v>
      </c>
      <c r="N18" s="96" t="str">
        <f>ELOLAP!$J$7</f>
        <v>20110410</v>
      </c>
      <c r="O18" s="1" t="s">
        <v>120</v>
      </c>
      <c r="P18" s="1" t="s">
        <v>123</v>
      </c>
      <c r="Q18" s="1" t="str">
        <f>K18&amp;","&amp;L18&amp;","&amp;M18&amp;","&amp;N18&amp;","&amp;O18&amp;","&amp;P18&amp;","&amp;"@"&amp;P18&amp;"0"&amp;A18&amp;","&amp;B18&amp;","&amp;C18&amp;","&amp;D18&amp;","&amp;E18&amp;","&amp;F18&amp;","&amp;G18&amp;","&amp;H18&amp;","&amp;I18</f>
        <v>R24,2011N1,00000000,20110410,E,BEFT7,@BEFT7004,HU,HU00503,JPY,201410,,,20000000,</v>
      </c>
    </row>
    <row r="19" spans="1:17" ht="13.5" thickBot="1">
      <c r="A19" s="35"/>
      <c r="B19" s="7"/>
      <c r="C19" s="7"/>
      <c r="D19" s="7"/>
      <c r="E19" s="7"/>
      <c r="F19" s="7"/>
      <c r="G19" s="7"/>
      <c r="H19" s="7"/>
      <c r="I19" s="6"/>
      <c r="K19" s="1"/>
      <c r="L19" s="1"/>
      <c r="M19" s="96"/>
      <c r="N19" s="1"/>
      <c r="O19" s="1"/>
      <c r="P19" s="1"/>
      <c r="Q19" s="1"/>
    </row>
    <row r="20" spans="1:14" ht="15.75">
      <c r="A20" s="34"/>
      <c r="B20" s="34"/>
      <c r="D20" s="34"/>
      <c r="E20" s="34"/>
      <c r="F20" s="34"/>
      <c r="G20" s="34"/>
      <c r="H20" s="34"/>
      <c r="I20" s="34"/>
      <c r="L20" s="1"/>
      <c r="M20" s="96"/>
      <c r="N20" s="1"/>
    </row>
    <row r="21" spans="1:14" ht="12.75">
      <c r="A21" s="2" t="s">
        <v>162</v>
      </c>
      <c r="B21" s="1" t="s">
        <v>163</v>
      </c>
      <c r="D21" s="1"/>
      <c r="E21" s="1"/>
      <c r="F21" s="1"/>
      <c r="G21" s="1"/>
      <c r="H21" s="1"/>
      <c r="I21" s="1"/>
      <c r="L21" s="1"/>
      <c r="M21" s="96"/>
      <c r="N21" s="1"/>
    </row>
    <row r="22" ht="12.75">
      <c r="B22" s="42" t="s">
        <v>164</v>
      </c>
    </row>
  </sheetData>
  <sheetProtection/>
  <mergeCells count="10">
    <mergeCell ref="A6:J6"/>
    <mergeCell ref="A9:B9"/>
    <mergeCell ref="A11:I11"/>
    <mergeCell ref="A12:A13"/>
    <mergeCell ref="B12:B13"/>
    <mergeCell ref="C12:C13"/>
    <mergeCell ref="D12:D13"/>
    <mergeCell ref="E12:E13"/>
    <mergeCell ref="F12:G12"/>
    <mergeCell ref="H12:I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N21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11.28125" style="0" customWidth="1"/>
    <col min="3" max="3" width="14.00390625" style="0" customWidth="1"/>
    <col min="4" max="4" width="11.57421875" style="0" customWidth="1"/>
    <col min="5" max="5" width="12.00390625" style="0" customWidth="1"/>
    <col min="6" max="6" width="12.421875" style="0" customWidth="1"/>
  </cols>
  <sheetData>
    <row r="6" spans="1:10" ht="63.75" customHeight="1">
      <c r="A6" s="120" t="s">
        <v>97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9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1.2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3.5" thickBot="1">
      <c r="A9" s="121" t="s">
        <v>91</v>
      </c>
      <c r="B9" s="121"/>
      <c r="C9" s="1"/>
      <c r="D9" s="1"/>
      <c r="E9" s="1"/>
      <c r="F9" s="42"/>
      <c r="G9" s="42"/>
      <c r="H9" s="42"/>
      <c r="I9" s="42"/>
      <c r="J9" s="45"/>
    </row>
    <row r="10" spans="1:10" ht="14.25" customHeight="1" thickBot="1">
      <c r="A10" s="122" t="s">
        <v>96</v>
      </c>
      <c r="B10" s="123"/>
      <c r="C10" s="123"/>
      <c r="D10" s="123"/>
      <c r="E10" s="124"/>
      <c r="F10" s="46"/>
      <c r="G10" s="46"/>
      <c r="H10" s="46"/>
      <c r="I10" s="46"/>
      <c r="J10" s="45"/>
    </row>
    <row r="11" spans="1:10" s="34" customFormat="1" ht="31.5" customHeight="1">
      <c r="A11" s="137" t="s">
        <v>28</v>
      </c>
      <c r="B11" s="140" t="s">
        <v>165</v>
      </c>
      <c r="C11" s="140" t="s">
        <v>92</v>
      </c>
      <c r="D11" s="140" t="s">
        <v>93</v>
      </c>
      <c r="E11" s="137" t="s">
        <v>176</v>
      </c>
      <c r="F11" s="138"/>
      <c r="G11" s="142" t="s">
        <v>99</v>
      </c>
      <c r="H11" s="47"/>
      <c r="I11" s="47"/>
      <c r="J11" s="47"/>
    </row>
    <row r="12" spans="1:14" s="34" customFormat="1" ht="39.75" thickBot="1">
      <c r="A12" s="139"/>
      <c r="B12" s="141"/>
      <c r="C12" s="141"/>
      <c r="D12" s="141"/>
      <c r="E12" s="85" t="s">
        <v>177</v>
      </c>
      <c r="F12" s="85" t="s">
        <v>178</v>
      </c>
      <c r="G12" s="143"/>
      <c r="H12" s="62" t="s">
        <v>113</v>
      </c>
      <c r="I12" s="62" t="s">
        <v>114</v>
      </c>
      <c r="J12" s="62" t="s">
        <v>115</v>
      </c>
      <c r="K12" s="62" t="s">
        <v>116</v>
      </c>
      <c r="L12" s="62" t="s">
        <v>117</v>
      </c>
      <c r="M12" s="1" t="s">
        <v>118</v>
      </c>
      <c r="N12" s="1" t="s">
        <v>119</v>
      </c>
    </row>
    <row r="13" spans="1:14" s="34" customFormat="1" ht="12.75" customHeight="1">
      <c r="A13" s="43"/>
      <c r="B13" s="44" t="s">
        <v>67</v>
      </c>
      <c r="C13" s="44" t="s">
        <v>66</v>
      </c>
      <c r="D13" s="44" t="s">
        <v>65</v>
      </c>
      <c r="E13" s="86" t="s">
        <v>64</v>
      </c>
      <c r="F13" s="87" t="s">
        <v>63</v>
      </c>
      <c r="G13" s="53" t="s">
        <v>62</v>
      </c>
      <c r="H13" s="3"/>
      <c r="I13" s="1"/>
      <c r="J13" s="1"/>
      <c r="K13" s="1"/>
      <c r="L13" s="1"/>
      <c r="M13" s="3"/>
      <c r="N13" s="3"/>
    </row>
    <row r="14" spans="1:14" s="34" customFormat="1" ht="12.75" customHeight="1">
      <c r="A14" s="13" t="s">
        <v>3</v>
      </c>
      <c r="B14" s="88" t="s">
        <v>179</v>
      </c>
      <c r="C14" s="88">
        <v>200612</v>
      </c>
      <c r="D14" s="88" t="s">
        <v>56</v>
      </c>
      <c r="E14" s="92" t="s">
        <v>112</v>
      </c>
      <c r="F14" s="92"/>
      <c r="G14" s="89"/>
      <c r="H14" s="104" t="str">
        <f>ELOLAP!$G$7</f>
        <v>R24</v>
      </c>
      <c r="I14" s="105" t="str">
        <f>ELOLAP!$H$7</f>
        <v>2011N1</v>
      </c>
      <c r="J14" s="103" t="str">
        <f>ELOLAP!$I$7</f>
        <v>00000000</v>
      </c>
      <c r="K14" s="96" t="str">
        <f>ELOLAP!$J$7</f>
        <v>20110410</v>
      </c>
      <c r="L14" s="1" t="s">
        <v>120</v>
      </c>
      <c r="M14" s="1" t="s">
        <v>154</v>
      </c>
      <c r="N14" s="1" t="str">
        <f>H14&amp;","&amp;I14&amp;","&amp;J14&amp;","&amp;K14&amp;","&amp;L14&amp;","&amp;M14&amp;","&amp;"@"&amp;M14&amp;"0"&amp;A14&amp;","&amp;B14&amp;","&amp;C14&amp;","&amp;D14&amp;","&amp;E14&amp;","&amp;F14&amp;","&amp;G14</f>
        <v>R24,2011N1,00000000,20110410,E,BEFT8,@BEFT8001,HU00201,200612,l,kormány,,</v>
      </c>
    </row>
    <row r="15" spans="1:14" s="34" customFormat="1" ht="12.75" customHeight="1">
      <c r="A15" s="13" t="s">
        <v>2</v>
      </c>
      <c r="B15" s="88" t="s">
        <v>180</v>
      </c>
      <c r="C15" s="90"/>
      <c r="D15" s="88" t="s">
        <v>62</v>
      </c>
      <c r="E15" s="88"/>
      <c r="F15" s="88">
        <v>20</v>
      </c>
      <c r="G15" s="89" t="s">
        <v>111</v>
      </c>
      <c r="H15" s="104" t="str">
        <f>ELOLAP!$G$7</f>
        <v>R24</v>
      </c>
      <c r="I15" s="105" t="str">
        <f>ELOLAP!$H$7</f>
        <v>2011N1</v>
      </c>
      <c r="J15" s="103" t="str">
        <f>ELOLAP!$I$7</f>
        <v>00000000</v>
      </c>
      <c r="K15" s="96" t="str">
        <f>ELOLAP!$J$7</f>
        <v>20110410</v>
      </c>
      <c r="L15" s="1" t="s">
        <v>120</v>
      </c>
      <c r="M15" s="1" t="s">
        <v>154</v>
      </c>
      <c r="N15" s="1" t="str">
        <f>H15&amp;","&amp;I15&amp;","&amp;J15&amp;","&amp;K15&amp;","&amp;L15&amp;","&amp;M15&amp;","&amp;"@"&amp;M15&amp;"0"&amp;A15&amp;","&amp;B15&amp;","&amp;C15&amp;","&amp;D15&amp;","&amp;E15&amp;","&amp;F15&amp;","&amp;G15</f>
        <v>R24,2011N1,00000000,20110410,E,BEFT8,@BEFT8002,HU00202,,f,,20,USD</v>
      </c>
    </row>
    <row r="16" spans="1:11" s="34" customFormat="1" ht="14.25" customHeight="1">
      <c r="A16" s="13" t="s">
        <v>81</v>
      </c>
      <c r="B16" s="10"/>
      <c r="C16" s="10"/>
      <c r="D16" s="10"/>
      <c r="E16" s="10"/>
      <c r="F16" s="91"/>
      <c r="G16" s="8"/>
      <c r="I16" s="1"/>
      <c r="J16" s="96"/>
      <c r="K16" s="1"/>
    </row>
    <row r="17" spans="1:11" s="34" customFormat="1" ht="12.75" customHeight="1">
      <c r="A17" s="13" t="s">
        <v>1</v>
      </c>
      <c r="B17" s="10"/>
      <c r="C17" s="10"/>
      <c r="D17" s="10"/>
      <c r="E17" s="10"/>
      <c r="F17" s="91"/>
      <c r="G17" s="8"/>
      <c r="I17" s="1"/>
      <c r="J17" s="96"/>
      <c r="K17" s="1"/>
    </row>
    <row r="18" spans="1:11" s="34" customFormat="1" ht="12.75" customHeight="1" thickBot="1">
      <c r="A18" s="35" t="s">
        <v>0</v>
      </c>
      <c r="B18" s="7"/>
      <c r="C18" s="7"/>
      <c r="D18" s="7"/>
      <c r="E18" s="7"/>
      <c r="F18" s="93"/>
      <c r="G18" s="6"/>
      <c r="I18" s="1"/>
      <c r="J18" s="96"/>
      <c r="K18" s="1"/>
    </row>
    <row r="19" spans="1:11" ht="15.75">
      <c r="A19" s="34"/>
      <c r="C19" s="34"/>
      <c r="D19" s="34"/>
      <c r="E19" s="34"/>
      <c r="F19" s="48"/>
      <c r="G19" s="48"/>
      <c r="I19" s="1"/>
      <c r="J19" s="96"/>
      <c r="K19" s="1"/>
    </row>
    <row r="20" spans="1:11" ht="12.75">
      <c r="A20" s="48"/>
      <c r="B20" s="1" t="s">
        <v>166</v>
      </c>
      <c r="C20" s="72"/>
      <c r="D20" s="48"/>
      <c r="E20" s="48"/>
      <c r="F20" s="48"/>
      <c r="G20" s="48"/>
      <c r="I20" s="1"/>
      <c r="J20" s="96"/>
      <c r="K20" s="1"/>
    </row>
    <row r="21" ht="12.75">
      <c r="B21" s="42" t="s">
        <v>164</v>
      </c>
    </row>
  </sheetData>
  <sheetProtection/>
  <mergeCells count="9">
    <mergeCell ref="E11:F11"/>
    <mergeCell ref="A6:J6"/>
    <mergeCell ref="A11:A12"/>
    <mergeCell ref="A9:B9"/>
    <mergeCell ref="A10:E10"/>
    <mergeCell ref="B11:B12"/>
    <mergeCell ref="C11:C12"/>
    <mergeCell ref="D11:D12"/>
    <mergeCell ref="G11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2007-02-01T08:36:16Z</cp:lastPrinted>
  <dcterms:created xsi:type="dcterms:W3CDTF">2006-08-30T13:30:37Z</dcterms:created>
  <dcterms:modified xsi:type="dcterms:W3CDTF">2010-11-30T11:10:00Z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210998114</vt:i4>
  </property>
  <property fmtid="{D5CDD505-2E9C-101B-9397-08002B2CF9AE}" pid="3" name="_EmailSubject">
    <vt:lpwstr>R24 mintafájl kész</vt:lpwstr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-1157760028</vt:i4>
  </property>
  <property fmtid="{D5CDD505-2E9C-101B-9397-08002B2CF9AE}" pid="7" name="_ReviewingToolsShownOnce">
    <vt:lpwstr/>
  </property>
</Properties>
</file>