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TXT" sheetId="1" r:id="rId1"/>
    <sheet name="ELOLAP" sheetId="2" r:id="rId2"/>
    <sheet name="BEFT6" sheetId="3" r:id="rId3"/>
    <sheet name="BEFT7" sheetId="4" r:id="rId4"/>
    <sheet name="BEFT8" sheetId="5" r:id="rId5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AI7" authorId="0">
      <text>
        <r>
          <rPr>
            <sz val="8"/>
            <rFont val="Tahoma"/>
            <family val="2"/>
          </rPr>
          <t>A táblában szereplő adatokat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F10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C9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<sst xmlns="http://schemas.openxmlformats.org/spreadsheetml/2006/main" count="359" uniqueCount="191">
  <si>
    <t>nn</t>
  </si>
  <si>
    <t>..</t>
  </si>
  <si>
    <t>02</t>
  </si>
  <si>
    <t>01</t>
  </si>
  <si>
    <t>al</t>
  </si>
  <si>
    <t>ak</t>
  </si>
  <si>
    <t>aj</t>
  </si>
  <si>
    <t>ai</t>
  </si>
  <si>
    <t>ah</t>
  </si>
  <si>
    <t>ag</t>
  </si>
  <si>
    <t>af</t>
  </si>
  <si>
    <t>ae</t>
  </si>
  <si>
    <t>ad</t>
  </si>
  <si>
    <t>ac</t>
  </si>
  <si>
    <t>ab</t>
  </si>
  <si>
    <t>aa</t>
  </si>
  <si>
    <t>Megjegyzés</t>
  </si>
  <si>
    <t>Rendelkezésre tartási jutalék</t>
  </si>
  <si>
    <t>Második margin hatálya</t>
  </si>
  <si>
    <t>A második fix kamatláb hatálya</t>
  </si>
  <si>
    <t>Éves kamatfizetési gyakoriság</t>
  </si>
  <si>
    <t>A kamatfizetés utolsó időpontja</t>
  </si>
  <si>
    <t>A kamatfizetés első időpontja</t>
  </si>
  <si>
    <t>Második margin</t>
  </si>
  <si>
    <t>Második fix kamatláb</t>
  </si>
  <si>
    <t>Első margin</t>
  </si>
  <si>
    <t>Első fix kamatláb</t>
  </si>
  <si>
    <t>A második változó kamatláb alapja</t>
  </si>
  <si>
    <t>Sor-
szám</t>
  </si>
  <si>
    <t>z</t>
  </si>
  <si>
    <t>y</t>
  </si>
  <si>
    <t>x</t>
  </si>
  <si>
    <t>w</t>
  </si>
  <si>
    <t>v</t>
  </si>
  <si>
    <t>u</t>
  </si>
  <si>
    <t>t</t>
  </si>
  <si>
    <t>s</t>
  </si>
  <si>
    <t>r</t>
  </si>
  <si>
    <t>q</t>
  </si>
  <si>
    <t>p</t>
  </si>
  <si>
    <t>o</t>
  </si>
  <si>
    <t>n</t>
  </si>
  <si>
    <t>Az első változó kamatláb alapja</t>
  </si>
  <si>
    <t>Kamattípus</t>
  </si>
  <si>
    <t>A törlesztés devizaneme</t>
  </si>
  <si>
    <t>Az adósság devizaneme</t>
  </si>
  <si>
    <t>A hitelszerződés összege</t>
  </si>
  <si>
    <t>A hitelszerződés időpontja</t>
  </si>
  <si>
    <t>Hitelező típus</t>
  </si>
  <si>
    <t>Hitelező ország</t>
  </si>
  <si>
    <t>A hitelező garantora</t>
  </si>
  <si>
    <t>Hitelező 
neve</t>
  </si>
  <si>
    <t>Éves törlesztési gyakoriság</t>
  </si>
  <si>
    <t>Utolsó törlesztés 
dátuma (lejárat)</t>
  </si>
  <si>
    <t>Tőke törlesztés első időpontja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</si>
  <si>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</si>
  <si>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</si>
  <si>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</si>
  <si>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</si>
  <si>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</si>
  <si>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</si>
  <si>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</si>
  <si>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</si>
  <si>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</si>
  <si>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</si>
  <si>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</si>
  <si>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</si>
  <si>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</si>
  <si>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Az egyes lehívásokra jutó tőke törlesztések száma</t>
  </si>
  <si>
    <t>A lehívástól az első törlesztésig eltelt hónapok száma</t>
  </si>
  <si>
    <t>A tőke törlesztés alapja</t>
  </si>
  <si>
    <t>Tőke törlesztés jellemzői</t>
  </si>
  <si>
    <t>A szerződés típusa</t>
  </si>
  <si>
    <t>Célja</t>
  </si>
  <si>
    <t>Költségvetési finanszírozás kódja</t>
  </si>
  <si>
    <t>Az adós garantora</t>
  </si>
  <si>
    <t>Az adós típusa</t>
  </si>
  <si>
    <t>Az adós 
neve</t>
  </si>
  <si>
    <t>A jelentő adósság azonosítója</t>
  </si>
  <si>
    <t>Jelentő 
ország</t>
  </si>
  <si>
    <t>03</t>
  </si>
  <si>
    <t>Kamat és egyéb díjak</t>
  </si>
  <si>
    <t>Tőke</t>
  </si>
  <si>
    <t>Átütemezett</t>
  </si>
  <si>
    <t>Normál</t>
  </si>
  <si>
    <t>Becsült jövőbeni törlesztés</t>
  </si>
  <si>
    <t>Felvét összege</t>
  </si>
  <si>
    <t>A felvét és törlesztés
ideje (ééééhh)</t>
  </si>
  <si>
    <t>Jelentő ország</t>
  </si>
  <si>
    <t>BEFT7 tábla:</t>
  </si>
  <si>
    <t>BEFT8 tábla:</t>
  </si>
  <si>
    <t>Tárgyidőszak</t>
  </si>
  <si>
    <t>Tétel vagy oszlop</t>
  </si>
  <si>
    <t>Éven túli adósságok átütemezése, törlesztési és kamatfizetési ütemezése</t>
  </si>
  <si>
    <t xml:space="preserve"> Éven túli adósságokkal kapcsolatos egyedi adatok  </t>
  </si>
  <si>
    <t xml:space="preserve">Éven túli adósságokra vonatkozó módosító adatok </t>
  </si>
  <si>
    <t>Az állam és a többségi állami tulajdonban lévő gazdálkodó szervezetek, valamint a nem többségi állami tulajdonban lévő, de állam által garantált, éven túli külföldi adóssággal rendelkező gazdálkodó szervezetek külfölddel szemben keletkezett éven túli adóssága egyes adatainak negyedéves adatszolgáltatása</t>
  </si>
  <si>
    <t>Adatok: egész devizában</t>
  </si>
  <si>
    <t>Devizanem ISO kódja</t>
  </si>
  <si>
    <t>HU</t>
  </si>
  <si>
    <t>04</t>
  </si>
  <si>
    <t>05</t>
  </si>
  <si>
    <t>06</t>
  </si>
  <si>
    <t>PM</t>
  </si>
  <si>
    <t>DEBT SERVICE</t>
  </si>
  <si>
    <t>EUROFIMA</t>
  </si>
  <si>
    <t>BÁRKI</t>
  </si>
  <si>
    <t>LU</t>
  </si>
  <si>
    <t>HUF</t>
  </si>
  <si>
    <t>EUR</t>
  </si>
  <si>
    <t>USD</t>
  </si>
  <si>
    <t>kormány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</si>
  <si>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</si>
  <si>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</si>
  <si>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</si>
  <si>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</si>
  <si>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</si>
  <si>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</si>
  <si>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</si>
  <si>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</si>
  <si>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R24</t>
  </si>
  <si>
    <t>BEFT6</t>
  </si>
  <si>
    <t>BEFT7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</si>
  <si>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</si>
  <si>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</si>
  <si>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</si>
  <si>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</si>
  <si>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</si>
  <si>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</si>
  <si>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</si>
  <si>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</si>
  <si>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Az adatszolgáltatást kitöltő személy neve: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</si>
  <si>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</si>
  <si>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</si>
  <si>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</si>
  <si>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</si>
  <si>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</si>
  <si>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</si>
  <si>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</si>
  <si>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</si>
  <si>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</si>
  <si>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</si>
  <si>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</si>
  <si>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</si>
  <si>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BEFT8</t>
  </si>
  <si>
    <t>Z0Z</t>
  </si>
  <si>
    <t>07</t>
  </si>
  <si>
    <t>JP</t>
  </si>
  <si>
    <t>JPY</t>
  </si>
  <si>
    <t>00000000</t>
  </si>
  <si>
    <t>Technikai</t>
  </si>
  <si>
    <t>Adósság-
azonosító*</t>
  </si>
  <si>
    <t>*</t>
  </si>
  <si>
    <t xml:space="preserve">Az adóssáág azonosító kódot az MNB korábban már megadta, hiszen már régebbi adósságok átütemezéséről lehet szó. </t>
  </si>
  <si>
    <t>ennek hiányában az adatszolgáltatás nem küldhető be elektronikusan, ezért a jelen mintafile sem, csupán tájékoztató jellegű…</t>
  </si>
  <si>
    <t>Adósság azonosító*</t>
  </si>
  <si>
    <t xml:space="preserve">*Az adóssáág azonosító kódot az MNB korábban már megadta, hiszen már régebbi adósságok adatainak módosításáról lehet szó. </t>
  </si>
  <si>
    <t>EUROFIMA2381</t>
  </si>
  <si>
    <t>EUROFIMA2391</t>
  </si>
  <si>
    <t>EUROFIMA2434</t>
  </si>
  <si>
    <t>EUROFIMA2464</t>
  </si>
  <si>
    <t>EUROFIMA2484</t>
  </si>
  <si>
    <t>EUROFIMA2503</t>
  </si>
  <si>
    <t>EUROFIMA2504</t>
  </si>
  <si>
    <t xml:space="preserve">*A tábla új, a vonatkozási időszakban keletkezett hitelek bejelentésére szolgál, ezért még nincs ilyen , az MNB által adandó adósság azonosító kód. </t>
  </si>
  <si>
    <t xml:space="preserve">A tábla ezért enélkül is beküldhető, de célszerű minél előbb megkérni a kódot az MNB Statisztika területtől. </t>
  </si>
  <si>
    <t xml:space="preserve">Módosított </t>
  </si>
  <si>
    <t>leíró adat</t>
  </si>
  <si>
    <t>szám adat</t>
  </si>
  <si>
    <t>HU00201</t>
  </si>
  <si>
    <t>HU00202</t>
  </si>
  <si>
    <t>HU00502</t>
  </si>
  <si>
    <t>HU00503</t>
  </si>
  <si>
    <t>Szabványos fájlnév:</t>
  </si>
  <si>
    <t xml:space="preserve"> Fájlnév összetétele: </t>
  </si>
  <si>
    <t>3) adatszolgáltató 8 jegyű törzsszáma</t>
  </si>
  <si>
    <t>1) adatgyűjtés jele: R24</t>
  </si>
  <si>
    <r>
      <t>BEFT6 tábla</t>
    </r>
    <r>
      <rPr>
        <b/>
        <sz val="10"/>
        <rFont val="Calibri"/>
        <family val="2"/>
      </rPr>
      <t>:</t>
    </r>
  </si>
  <si>
    <t>ELŐLAP</t>
  </si>
  <si>
    <t>AKÁRKI</t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</si>
  <si>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</si>
  <si>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</si>
  <si>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</si>
  <si>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</si>
  <si>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</si>
  <si>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</si>
  <si>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</si>
  <si>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</si>
  <si>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20180416</t>
  </si>
  <si>
    <t>2018N1</t>
  </si>
  <si>
    <t>2) vonatkozási időszak: az év utolsó számjegye és a negyedév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</si>
</sst>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 applyAlignment="1">
      <alignment horizontal="center" wrapText="1"/>
      <protection/>
    </xf>
    <xf numFmtId="0" fontId="5" fillId="0" borderId="0" xfId="0" applyFont="1" applyAlignment="1">
      <alignment horizontal="center"/>
    </xf>
    <xf numFmtId="49" fontId="7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horizont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5" fillId="0" borderId="10" xfId="55" applyFont="1" applyFill="1" applyBorder="1" applyAlignment="1">
      <alignment vertical="center" wrapTex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49" fontId="5" fillId="0" borderId="12" xfId="55" applyNumberFormat="1" applyFont="1" applyBorder="1" applyAlignment="1">
      <alignment horizontal="center"/>
      <protection/>
    </xf>
    <xf numFmtId="0" fontId="5" fillId="0" borderId="13" xfId="55" applyFont="1" applyBorder="1">
      <alignment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0" fontId="5" fillId="0" borderId="14" xfId="55" applyFont="1" applyBorder="1">
      <alignment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13" xfId="55" applyFont="1" applyFill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>
      <alignment/>
      <protection/>
    </xf>
    <xf numFmtId="0" fontId="5" fillId="0" borderId="16" xfId="55" applyFont="1" applyBorder="1" applyAlignment="1">
      <alignment horizontal="center"/>
      <protection/>
    </xf>
    <xf numFmtId="0" fontId="5" fillId="0" borderId="17" xfId="55" applyFont="1" applyBorder="1">
      <alignment/>
      <protection/>
    </xf>
    <xf numFmtId="0" fontId="8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 wrapText="1"/>
      <protection/>
    </xf>
    <xf numFmtId="0" fontId="5" fillId="0" borderId="18" xfId="55" applyFont="1" applyFill="1" applyBorder="1" applyAlignment="1" applyProtection="1">
      <alignment horizontal="center" vertical="center"/>
      <protection/>
    </xf>
    <xf numFmtId="0" fontId="5" fillId="0" borderId="18" xfId="55" applyFont="1" applyFill="1" applyBorder="1" applyAlignment="1" applyProtection="1">
      <alignment horizontal="center" vertical="center" wrapText="1"/>
      <protection/>
    </xf>
    <xf numFmtId="0" fontId="5" fillId="0" borderId="10" xfId="55" applyFont="1" applyBorder="1" applyAlignment="1">
      <alignment vertical="center" wrapText="1"/>
      <protection/>
    </xf>
    <xf numFmtId="49" fontId="5" fillId="0" borderId="11" xfId="55" applyNumberFormat="1" applyFont="1" applyFill="1" applyBorder="1" applyAlignment="1" applyProtection="1">
      <alignment horizontal="center" vertical="center" wrapText="1"/>
      <protection/>
    </xf>
    <xf numFmtId="49" fontId="5" fillId="0" borderId="11" xfId="55" applyNumberFormat="1" applyFont="1" applyFill="1" applyBorder="1" applyAlignment="1" applyProtection="1">
      <alignment horizontal="center" vertical="center"/>
      <protection/>
    </xf>
    <xf numFmtId="49" fontId="5" fillId="0" borderId="19" xfId="55" applyNumberFormat="1" applyFont="1" applyFill="1" applyBorder="1" applyAlignment="1" applyProtection="1">
      <alignment horizontal="center" vertical="center"/>
      <protection/>
    </xf>
    <xf numFmtId="3" fontId="5" fillId="0" borderId="20" xfId="55" applyNumberFormat="1" applyFont="1" applyBorder="1">
      <alignment/>
      <protection/>
    </xf>
    <xf numFmtId="49" fontId="5" fillId="33" borderId="12" xfId="55" applyNumberFormat="1" applyFont="1" applyFill="1" applyBorder="1" applyAlignment="1">
      <alignment horizontal="center"/>
      <protection/>
    </xf>
    <xf numFmtId="0" fontId="5" fillId="33" borderId="13" xfId="55" applyFont="1" applyFill="1" applyBorder="1">
      <alignment/>
      <protection/>
    </xf>
    <xf numFmtId="0" fontId="5" fillId="33" borderId="20" xfId="55" applyFont="1" applyFill="1" applyBorder="1" applyAlignment="1">
      <alignment horizontal="center"/>
      <protection/>
    </xf>
    <xf numFmtId="0" fontId="5" fillId="33" borderId="13" xfId="55" applyFont="1" applyFill="1" applyBorder="1" applyAlignment="1">
      <alignment horizontal="center"/>
      <protection/>
    </xf>
    <xf numFmtId="0" fontId="5" fillId="33" borderId="14" xfId="55" applyFont="1" applyFill="1" applyBorder="1">
      <alignment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49" fontId="9" fillId="0" borderId="0" xfId="55" applyNumberFormat="1" applyFont="1" applyFill="1" applyAlignment="1" applyProtection="1">
      <alignment/>
      <protection/>
    </xf>
    <xf numFmtId="49" fontId="5" fillId="0" borderId="0" xfId="55" applyNumberFormat="1" applyFont="1" applyFill="1" applyBorder="1" applyAlignment="1" applyProtection="1">
      <alignment/>
      <protection/>
    </xf>
    <xf numFmtId="49" fontId="5" fillId="0" borderId="0" xfId="55" applyNumberFormat="1" applyFont="1" applyFill="1" applyBorder="1" applyAlignment="1" applyProtection="1">
      <alignment horizontal="center"/>
      <protection/>
    </xf>
    <xf numFmtId="49" fontId="5" fillId="0" borderId="0" xfId="55" applyNumberFormat="1" applyFont="1" applyFill="1" applyAlignment="1" applyProtection="1">
      <alignment/>
      <protection/>
    </xf>
    <xf numFmtId="49" fontId="6" fillId="0" borderId="0" xfId="55" applyNumberFormat="1" applyFont="1" applyFill="1" applyBorder="1" applyAlignment="1" applyProtection="1">
      <alignment horizontal="left"/>
      <protection/>
    </xf>
    <xf numFmtId="0" fontId="5" fillId="0" borderId="0" xfId="55" applyNumberFormat="1" applyFont="1" applyFill="1" applyBorder="1" applyAlignment="1" applyProtection="1">
      <alignment/>
      <protection/>
    </xf>
    <xf numFmtId="49" fontId="5" fillId="0" borderId="21" xfId="55" applyNumberFormat="1" applyFont="1" applyFill="1" applyBorder="1" applyAlignment="1" applyProtection="1">
      <alignment/>
      <protection/>
    </xf>
    <xf numFmtId="49" fontId="5" fillId="0" borderId="22" xfId="55" applyNumberFormat="1" applyFont="1" applyFill="1" applyBorder="1" applyAlignment="1" applyProtection="1">
      <alignment horizontal="center" vertical="center" wrapText="1"/>
      <protection/>
    </xf>
    <xf numFmtId="49" fontId="5" fillId="0" borderId="23" xfId="55" applyNumberFormat="1" applyFont="1" applyFill="1" applyBorder="1" applyAlignment="1" applyProtection="1">
      <alignment horizontal="center" vertical="center" wrapText="1"/>
      <protection/>
    </xf>
    <xf numFmtId="49" fontId="5" fillId="0" borderId="23" xfId="55" applyNumberFormat="1" applyFont="1" applyFill="1" applyBorder="1" applyAlignment="1" applyProtection="1">
      <alignment horizontal="center" vertical="center"/>
      <protection/>
    </xf>
    <xf numFmtId="0" fontId="5" fillId="0" borderId="23" xfId="55" applyNumberFormat="1" applyFont="1" applyFill="1" applyBorder="1" applyAlignment="1" applyProtection="1">
      <alignment horizontal="center" vertical="center" wrapText="1"/>
      <protection/>
    </xf>
    <xf numFmtId="0" fontId="5" fillId="0" borderId="24" xfId="55" applyNumberFormat="1" applyFont="1" applyFill="1" applyBorder="1" applyAlignment="1" applyProtection="1">
      <alignment horizontal="center" vertical="center" wrapText="1"/>
      <protection/>
    </xf>
    <xf numFmtId="49" fontId="5" fillId="0" borderId="24" xfId="55" applyNumberFormat="1" applyFont="1" applyFill="1" applyBorder="1" applyAlignment="1" applyProtection="1">
      <alignment horizontal="center" vertical="center" wrapText="1"/>
      <protection/>
    </xf>
    <xf numFmtId="49" fontId="5" fillId="0" borderId="24" xfId="55" applyNumberFormat="1" applyFont="1" applyFill="1" applyBorder="1" applyAlignment="1" applyProtection="1">
      <alignment horizontal="center" vertical="center"/>
      <protection/>
    </xf>
    <xf numFmtId="49" fontId="5" fillId="0" borderId="25" xfId="55" applyNumberFormat="1" applyFont="1" applyFill="1" applyBorder="1" applyAlignment="1" applyProtection="1">
      <alignment vertical="center" wrapText="1"/>
      <protection/>
    </xf>
    <xf numFmtId="0" fontId="5" fillId="0" borderId="26" xfId="55" applyFont="1" applyBorder="1" applyAlignment="1">
      <alignment horizontal="center" vertical="center"/>
      <protection/>
    </xf>
    <xf numFmtId="0" fontId="5" fillId="0" borderId="27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11" fillId="0" borderId="13" xfId="55" applyFont="1" applyBorder="1">
      <alignment/>
      <protection/>
    </xf>
    <xf numFmtId="49" fontId="5" fillId="0" borderId="13" xfId="55" applyNumberFormat="1" applyFont="1" applyBorder="1">
      <alignment/>
      <protection/>
    </xf>
    <xf numFmtId="0" fontId="5" fillId="0" borderId="13" xfId="55" applyFont="1" applyBorder="1" applyAlignment="1">
      <alignment horizontal="left"/>
      <protection/>
    </xf>
    <xf numFmtId="0" fontId="5" fillId="0" borderId="13" xfId="55" applyFont="1" applyBorder="1" applyAlignment="1">
      <alignment horizontal="right"/>
      <protection/>
    </xf>
    <xf numFmtId="0" fontId="5" fillId="0" borderId="13" xfId="55" applyFont="1" applyBorder="1" quotePrefix="1">
      <alignment/>
      <protection/>
    </xf>
    <xf numFmtId="0" fontId="5" fillId="0" borderId="13" xfId="55" applyNumberFormat="1" applyFont="1" applyBorder="1">
      <alignment/>
      <protection/>
    </xf>
    <xf numFmtId="49" fontId="5" fillId="0" borderId="13" xfId="55" applyNumberFormat="1" applyFont="1" applyBorder="1" applyAlignment="1">
      <alignment horizontal="left"/>
      <protection/>
    </xf>
    <xf numFmtId="3" fontId="5" fillId="0" borderId="13" xfId="55" applyNumberFormat="1" applyFont="1" applyBorder="1">
      <alignment/>
      <protection/>
    </xf>
    <xf numFmtId="0" fontId="5" fillId="0" borderId="13" xfId="55" applyFont="1" applyBorder="1" applyAlignment="1" quotePrefix="1">
      <alignment horizontal="center"/>
      <protection/>
    </xf>
    <xf numFmtId="0" fontId="5" fillId="0" borderId="20" xfId="55" applyFont="1" applyBorder="1">
      <alignment/>
      <protection/>
    </xf>
    <xf numFmtId="0" fontId="5" fillId="0" borderId="20" xfId="55" applyNumberFormat="1" applyFont="1" applyBorder="1">
      <alignment/>
      <protection/>
    </xf>
    <xf numFmtId="49" fontId="5" fillId="33" borderId="15" xfId="55" applyNumberFormat="1" applyFont="1" applyFill="1" applyBorder="1" applyAlignment="1">
      <alignment horizontal="center"/>
      <protection/>
    </xf>
    <xf numFmtId="0" fontId="5" fillId="33" borderId="20" xfId="55" applyFont="1" applyFill="1" applyBorder="1">
      <alignment/>
      <protection/>
    </xf>
    <xf numFmtId="49" fontId="5" fillId="33" borderId="13" xfId="55" applyNumberFormat="1" applyFont="1" applyFill="1" applyBorder="1">
      <alignment/>
      <protection/>
    </xf>
    <xf numFmtId="0" fontId="5" fillId="33" borderId="13" xfId="55" applyFont="1" applyFill="1" applyBorder="1" applyAlignment="1">
      <alignment horizontal="left"/>
      <protection/>
    </xf>
    <xf numFmtId="0" fontId="5" fillId="33" borderId="13" xfId="55" applyFont="1" applyFill="1" applyBorder="1" applyAlignment="1">
      <alignment horizontal="right"/>
      <protection/>
    </xf>
    <xf numFmtId="0" fontId="5" fillId="33" borderId="13" xfId="55" applyFont="1" applyFill="1" applyBorder="1" quotePrefix="1">
      <alignment/>
      <protection/>
    </xf>
    <xf numFmtId="49" fontId="5" fillId="33" borderId="13" xfId="55" applyNumberFormat="1" applyFont="1" applyFill="1" applyBorder="1" applyAlignment="1">
      <alignment horizontal="left"/>
      <protection/>
    </xf>
    <xf numFmtId="0" fontId="5" fillId="33" borderId="13" xfId="55" applyFont="1" applyFill="1" applyBorder="1" applyAlignment="1" quotePrefix="1">
      <alignment horizontal="center"/>
      <protection/>
    </xf>
    <xf numFmtId="49" fontId="6" fillId="0" borderId="28" xfId="55" applyNumberFormat="1" applyFont="1" applyBorder="1" applyAlignment="1">
      <alignment/>
      <protection/>
    </xf>
    <xf numFmtId="0" fontId="5" fillId="0" borderId="0" xfId="55" applyFont="1" quotePrefix="1">
      <alignment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Alignment="1">
      <alignment horizontal="right"/>
      <protection/>
    </xf>
    <xf numFmtId="0" fontId="8" fillId="0" borderId="0" xfId="55" applyFont="1" applyAlignment="1">
      <alignment wrapText="1"/>
      <protection/>
    </xf>
    <xf numFmtId="0" fontId="14" fillId="34" borderId="0" xfId="55" applyNumberFormat="1" applyFont="1" applyFill="1" applyBorder="1" applyAlignment="1">
      <alignment horizontal="left" vertical="center" wrapText="1"/>
      <protection/>
    </xf>
    <xf numFmtId="0" fontId="14" fillId="34" borderId="0" xfId="55" applyNumberFormat="1" applyFont="1" applyFill="1" applyBorder="1" applyAlignment="1">
      <alignment horizontal="center" vertical="center" wrapText="1"/>
      <protection/>
    </xf>
    <xf numFmtId="0" fontId="15" fillId="0" borderId="29" xfId="55" applyNumberFormat="1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center"/>
      <protection/>
    </xf>
    <xf numFmtId="49" fontId="5" fillId="33" borderId="0" xfId="55" applyNumberFormat="1" applyFont="1" applyFill="1" applyAlignment="1">
      <alignment horizontal="center"/>
      <protection/>
    </xf>
    <xf numFmtId="0" fontId="8" fillId="0" borderId="0" xfId="55" applyFont="1" applyAlignment="1">
      <alignment/>
      <protection/>
    </xf>
    <xf numFmtId="0" fontId="5" fillId="0" borderId="0" xfId="0" applyFont="1" applyAlignment="1">
      <alignment/>
    </xf>
    <xf numFmtId="0" fontId="5" fillId="0" borderId="13" xfId="55" applyNumberFormat="1" applyFont="1" applyBorder="1" applyAlignment="1">
      <alignment horizontal="center"/>
      <protection/>
    </xf>
    <xf numFmtId="0" fontId="5" fillId="0" borderId="20" xfId="55" applyNumberFormat="1" applyFont="1" applyBorder="1" applyAlignment="1">
      <alignment horizontal="center"/>
      <protection/>
    </xf>
    <xf numFmtId="0" fontId="16" fillId="0" borderId="30" xfId="55" applyNumberFormat="1" applyFont="1" applyFill="1" applyBorder="1" applyAlignment="1">
      <alignment horizontal="center" vertical="center" wrapText="1"/>
      <protection/>
    </xf>
    <xf numFmtId="0" fontId="16" fillId="0" borderId="31" xfId="55" applyNumberFormat="1" applyFont="1" applyFill="1" applyBorder="1" applyAlignment="1">
      <alignment horizontal="center" vertical="center" wrapText="1"/>
      <protection/>
    </xf>
    <xf numFmtId="0" fontId="17" fillId="0" borderId="0" xfId="55" applyFont="1" applyAlignment="1">
      <alignment horizontal="center"/>
      <protection/>
    </xf>
    <xf numFmtId="0" fontId="6" fillId="0" borderId="0" xfId="55" applyFont="1" applyAlignment="1">
      <alignment wrapText="1"/>
      <protection/>
    </xf>
    <xf numFmtId="0" fontId="5" fillId="0" borderId="13" xfId="55" applyFont="1" applyBorder="1" applyAlignment="1">
      <alignment/>
      <protection/>
    </xf>
    <xf numFmtId="0" fontId="5" fillId="0" borderId="16" xfId="55" applyFont="1" applyBorder="1" applyAlignment="1">
      <alignment/>
      <protection/>
    </xf>
    <xf numFmtId="0" fontId="5" fillId="0" borderId="0" xfId="55" applyFont="1" applyAlignment="1">
      <alignment/>
      <protection/>
    </xf>
    <xf numFmtId="0" fontId="5" fillId="0" borderId="0" xfId="55" applyFont="1" applyFill="1" applyBorder="1" applyAlignment="1">
      <alignment/>
      <protection/>
    </xf>
    <xf numFmtId="0" fontId="5" fillId="33" borderId="32" xfId="55" applyFont="1" applyFill="1" applyBorder="1" applyAlignment="1">
      <alignment vertical="center" wrapText="1"/>
      <protection/>
    </xf>
    <xf numFmtId="0" fontId="5" fillId="33" borderId="11" xfId="55" applyFont="1" applyFill="1" applyBorder="1" applyAlignment="1">
      <alignment/>
      <protection/>
    </xf>
    <xf numFmtId="0" fontId="5" fillId="33" borderId="19" xfId="55" applyFont="1" applyFill="1" applyBorder="1" applyAlignment="1">
      <alignment/>
      <protection/>
    </xf>
    <xf numFmtId="0" fontId="5" fillId="0" borderId="19" xfId="55" applyFont="1" applyBorder="1" applyAlignment="1">
      <alignment/>
      <protection/>
    </xf>
    <xf numFmtId="0" fontId="5" fillId="0" borderId="0" xfId="55" applyFont="1" applyBorder="1" applyAlignment="1">
      <alignment/>
      <protection/>
    </xf>
    <xf numFmtId="0" fontId="5" fillId="0" borderId="14" xfId="55" applyFont="1" applyBorder="1" applyAlignment="1">
      <alignment/>
      <protection/>
    </xf>
    <xf numFmtId="0" fontId="5" fillId="0" borderId="17" xfId="55" applyFont="1" applyBorder="1" applyAlignment="1">
      <alignment/>
      <protection/>
    </xf>
    <xf numFmtId="0" fontId="5" fillId="0" borderId="0" xfId="55" applyFont="1" applyFill="1" applyBorder="1" applyAlignment="1">
      <alignment horizontal="left"/>
      <protection/>
    </xf>
    <xf numFmtId="0" fontId="5" fillId="33" borderId="13" xfId="55" applyNumberFormat="1" applyFont="1" applyFill="1" applyBorder="1" applyAlignment="1">
      <alignment horizontal="center"/>
      <protection/>
    </xf>
    <xf numFmtId="0" fontId="5" fillId="33" borderId="13" xfId="55" applyNumberFormat="1" applyFont="1" applyFill="1" applyBorder="1">
      <alignment/>
      <protection/>
    </xf>
    <xf numFmtId="3" fontId="5" fillId="33" borderId="13" xfId="55" applyNumberFormat="1" applyFont="1" applyFill="1" applyBorder="1">
      <alignment/>
      <protection/>
    </xf>
    <xf numFmtId="0" fontId="14" fillId="0" borderId="33" xfId="0" applyNumberFormat="1" applyFont="1" applyFill="1" applyBorder="1" applyAlignment="1">
      <alignment vertical="center" wrapText="1"/>
    </xf>
    <xf numFmtId="0" fontId="14" fillId="0" borderId="33" xfId="0" applyNumberFormat="1" applyFont="1" applyFill="1" applyBorder="1" applyAlignment="1">
      <alignment horizontal="left" vertical="center" wrapText="1"/>
    </xf>
    <xf numFmtId="0" fontId="35" fillId="0" borderId="33" xfId="53" applyNumberFormat="1" applyFont="1" applyFill="1" applyBorder="1" applyAlignment="1" applyProtection="1">
      <alignment vertical="center" wrapText="1"/>
      <protection/>
    </xf>
    <xf numFmtId="0" fontId="14" fillId="0" borderId="34" xfId="0" applyNumberFormat="1" applyFont="1" applyFill="1" applyBorder="1" applyAlignment="1">
      <alignment horizontal="center" vertical="center" wrapText="1"/>
    </xf>
    <xf numFmtId="0" fontId="14" fillId="0" borderId="33" xfId="0" applyNumberFormat="1" applyFont="1" applyFill="1" applyBorder="1" applyAlignment="1">
      <alignment horizontal="left" vertical="center" wrapTex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left" vertical="center" wrapText="1"/>
    </xf>
    <xf numFmtId="49" fontId="14" fillId="33" borderId="36" xfId="0" applyNumberFormat="1" applyFont="1" applyFill="1" applyBorder="1" applyAlignment="1">
      <alignment horizontal="center" vertical="center" wrapText="1"/>
    </xf>
    <xf numFmtId="0" fontId="12" fillId="0" borderId="37" xfId="55" applyNumberFormat="1" applyFont="1" applyFill="1" applyBorder="1" applyAlignment="1">
      <alignment horizontal="center" vertical="center" wrapText="1"/>
      <protection/>
    </xf>
    <xf numFmtId="0" fontId="12" fillId="0" borderId="38" xfId="55" applyNumberFormat="1" applyFont="1" applyFill="1" applyBorder="1" applyAlignment="1">
      <alignment horizontal="center" vertical="center" wrapText="1"/>
      <protection/>
    </xf>
    <xf numFmtId="0" fontId="12" fillId="0" borderId="39" xfId="55" applyNumberFormat="1" applyFont="1" applyFill="1" applyBorder="1" applyAlignment="1">
      <alignment horizontal="center" vertical="center" wrapText="1"/>
      <protection/>
    </xf>
    <xf numFmtId="0" fontId="13" fillId="0" borderId="40" xfId="55" applyNumberFormat="1" applyFont="1" applyFill="1" applyBorder="1" applyAlignment="1">
      <alignment horizontal="center" vertical="center" wrapText="1"/>
      <protection/>
    </xf>
    <xf numFmtId="0" fontId="13" fillId="0" borderId="41" xfId="55" applyNumberFormat="1" applyFont="1" applyFill="1" applyBorder="1" applyAlignment="1">
      <alignment horizontal="center" vertical="center" wrapText="1"/>
      <protection/>
    </xf>
    <xf numFmtId="0" fontId="13" fillId="0" borderId="42" xfId="55" applyNumberFormat="1" applyFont="1" applyFill="1" applyBorder="1" applyAlignment="1">
      <alignment horizontal="center" vertical="center" wrapText="1"/>
      <protection/>
    </xf>
    <xf numFmtId="0" fontId="15" fillId="0" borderId="43" xfId="55" applyNumberFormat="1" applyFont="1" applyFill="1" applyBorder="1" applyAlignment="1">
      <alignment horizontal="center" vertical="center" wrapText="1"/>
      <protection/>
    </xf>
    <xf numFmtId="0" fontId="15" fillId="0" borderId="44" xfId="55" applyNumberFormat="1" applyFont="1" applyFill="1" applyBorder="1" applyAlignment="1">
      <alignment horizontal="center" vertical="center" wrapText="1"/>
      <protection/>
    </xf>
    <xf numFmtId="0" fontId="15" fillId="0" borderId="45" xfId="55" applyNumberFormat="1" applyFont="1" applyFill="1" applyBorder="1" applyAlignment="1">
      <alignment horizontal="center" vertical="center" wrapText="1"/>
      <protection/>
    </xf>
    <xf numFmtId="49" fontId="7" fillId="0" borderId="0" xfId="55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/>
      <protection/>
    </xf>
    <xf numFmtId="11" fontId="6" fillId="35" borderId="46" xfId="55" applyNumberFormat="1" applyFont="1" applyFill="1" applyBorder="1" applyAlignment="1" applyProtection="1">
      <alignment horizontal="left" wrapText="1"/>
      <protection/>
    </xf>
    <xf numFmtId="11" fontId="5" fillId="0" borderId="47" xfId="55" applyNumberFormat="1" applyFont="1" applyBorder="1" applyAlignment="1">
      <alignment wrapText="1"/>
      <protection/>
    </xf>
    <xf numFmtId="11" fontId="5" fillId="0" borderId="48" xfId="55" applyNumberFormat="1" applyFont="1" applyBorder="1" applyAlignment="1">
      <alignment wrapText="1"/>
      <protection/>
    </xf>
    <xf numFmtId="0" fontId="9" fillId="0" borderId="0" xfId="55" applyFont="1" applyAlignment="1">
      <alignment horizontal="center" wrapText="1"/>
      <protection/>
    </xf>
    <xf numFmtId="49" fontId="7" fillId="0" borderId="0" xfId="55" applyNumberFormat="1" applyFont="1" applyAlignment="1">
      <alignment horizontal="left"/>
      <protection/>
    </xf>
    <xf numFmtId="0" fontId="6" fillId="35" borderId="46" xfId="55" applyFont="1" applyFill="1" applyBorder="1" applyAlignment="1">
      <alignment horizontal="left" wrapText="1"/>
      <protection/>
    </xf>
    <xf numFmtId="0" fontId="6" fillId="35" borderId="47" xfId="55" applyFont="1" applyFill="1" applyBorder="1" applyAlignment="1">
      <alignment horizontal="left" wrapText="1"/>
      <protection/>
    </xf>
    <xf numFmtId="0" fontId="6" fillId="35" borderId="48" xfId="55" applyFont="1" applyFill="1" applyBorder="1" applyAlignment="1">
      <alignment horizontal="left" wrapText="1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5" fillId="0" borderId="49" xfId="55" applyFont="1" applyBorder="1" applyAlignment="1">
      <alignment horizontal="center" vertical="center" wrapText="1"/>
      <protection/>
    </xf>
    <xf numFmtId="49" fontId="5" fillId="0" borderId="50" xfId="55" applyNumberFormat="1" applyFont="1" applyFill="1" applyBorder="1" applyAlignment="1" applyProtection="1">
      <alignment horizontal="center" vertical="center" wrapText="1"/>
      <protection/>
    </xf>
    <xf numFmtId="49" fontId="5" fillId="0" borderId="51" xfId="55" applyNumberFormat="1" applyFont="1" applyFill="1" applyBorder="1" applyAlignment="1" applyProtection="1">
      <alignment horizontal="center" vertical="center" wrapText="1"/>
      <protection/>
    </xf>
    <xf numFmtId="49" fontId="5" fillId="0" borderId="52" xfId="55" applyNumberFormat="1" applyFont="1" applyFill="1" applyBorder="1" applyAlignment="1" applyProtection="1">
      <alignment horizontal="center" vertical="center" wrapText="1"/>
      <protection/>
    </xf>
    <xf numFmtId="49" fontId="5" fillId="0" borderId="32" xfId="55" applyNumberFormat="1" applyFont="1" applyFill="1" applyBorder="1" applyAlignment="1" applyProtection="1">
      <alignment horizontal="center" vertical="center" wrapText="1"/>
      <protection/>
    </xf>
    <xf numFmtId="0" fontId="5" fillId="0" borderId="52" xfId="55" applyFont="1" applyFill="1" applyBorder="1" applyAlignment="1" applyProtection="1">
      <alignment horizontal="center" vertical="center" wrapText="1"/>
      <protection/>
    </xf>
    <xf numFmtId="0" fontId="5" fillId="0" borderId="32" xfId="55" applyFont="1" applyFill="1" applyBorder="1" applyAlignment="1" applyProtection="1">
      <alignment horizontal="center" vertical="center" wrapText="1"/>
      <protection/>
    </xf>
    <xf numFmtId="0" fontId="5" fillId="0" borderId="53" xfId="55" applyFont="1" applyFill="1" applyBorder="1" applyAlignment="1" applyProtection="1">
      <alignment horizontal="center" vertical="center"/>
      <protection/>
    </xf>
    <xf numFmtId="0" fontId="5" fillId="0" borderId="54" xfId="55" applyFont="1" applyFill="1" applyBorder="1" applyAlignment="1" applyProtection="1">
      <alignment horizontal="center" vertical="center"/>
      <protection/>
    </xf>
    <xf numFmtId="0" fontId="5" fillId="0" borderId="46" xfId="55" applyFont="1" applyFill="1" applyBorder="1" applyAlignment="1" applyProtection="1">
      <alignment horizontal="center" vertical="center" wrapText="1"/>
      <protection/>
    </xf>
    <xf numFmtId="0" fontId="5" fillId="0" borderId="48" xfId="55" applyFont="1" applyFill="1" applyBorder="1" applyAlignment="1" applyProtection="1">
      <alignment horizontal="center" vertical="center" wrapText="1"/>
      <protection/>
    </xf>
    <xf numFmtId="0" fontId="5" fillId="0" borderId="18" xfId="55" applyFont="1" applyFill="1" applyBorder="1" applyAlignment="1">
      <alignment vertical="center" wrapText="1"/>
      <protection/>
    </xf>
    <xf numFmtId="0" fontId="5" fillId="0" borderId="49" xfId="55" applyFont="1" applyFill="1" applyBorder="1" applyAlignment="1">
      <alignment vertical="center" wrapText="1"/>
      <protection/>
    </xf>
    <xf numFmtId="0" fontId="5" fillId="0" borderId="55" xfId="55" applyFont="1" applyFill="1" applyBorder="1" applyAlignment="1">
      <alignment vertical="center" wrapText="1"/>
      <protection/>
    </xf>
    <xf numFmtId="0" fontId="5" fillId="0" borderId="50" xfId="55" applyFont="1" applyFill="1" applyBorder="1" applyAlignment="1">
      <alignment vertical="center" wrapText="1"/>
      <protection/>
    </xf>
    <xf numFmtId="0" fontId="5" fillId="0" borderId="55" xfId="55" applyFont="1" applyFill="1" applyBorder="1" applyAlignment="1">
      <alignment horizontal="center" vertical="center" wrapText="1"/>
      <protection/>
    </xf>
    <xf numFmtId="0" fontId="5" fillId="0" borderId="56" xfId="55" applyFont="1" applyFill="1" applyBorder="1" applyAlignment="1">
      <alignment horizontal="center" vertical="center" wrapText="1"/>
      <protection/>
    </xf>
    <xf numFmtId="0" fontId="5" fillId="0" borderId="52" xfId="55" applyFont="1" applyFill="1" applyBorder="1" applyAlignment="1">
      <alignment horizontal="center"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97.28125" style="1" customWidth="1"/>
    <col min="2" max="2" width="19.00390625" style="1" customWidth="1"/>
    <col min="3" max="3" width="47.00390625" style="1" customWidth="1"/>
    <col min="4" max="24" width="97.28125" style="1" customWidth="1"/>
    <col min="25" max="16384" width="9.140625" style="1" customWidth="1"/>
  </cols>
  <sheetData>
    <row r="1" ht="12.75">
      <c r="A1" s="1" t="str">
        <f>ELOLAP!L7</f>
        <v>R24,2018N1,00000000,20180416,E,ELOLAP,@ELOLAP01,Minta Mária</v>
      </c>
    </row>
    <row r="2" ht="12.75">
      <c r="A2" s="1" t="str">
        <f>ELOLAP!L8</f>
        <v>R24,2018N1,00000000,20180416,E,ELOLAP,@ELOLAP02,3612345678</v>
      </c>
    </row>
    <row r="3" ht="12.75">
      <c r="A3" s="1" t="str">
        <f>ELOLAP!L9</f>
        <v>R24,2018N1,00000000,20180416,E,ELOLAP,@ELOLAP03,maria.minta@jelentes.hu</v>
      </c>
    </row>
    <row r="4" ht="12.75">
      <c r="A4" s="1" t="str">
        <f>ELOLAP!L10</f>
        <v>R24,2018N1,00000000,20180416,E,ELOLAP,@ELOLAP04,Minta Miklós</v>
      </c>
    </row>
    <row r="5" ht="12.75">
      <c r="A5" s="1" t="str">
        <f>ELOLAP!L11</f>
        <v>R24,2018N1,00000000,20180416,E,ELOLAP,@ELOLAP05,3612345678</v>
      </c>
    </row>
    <row r="6" ht="12.75">
      <c r="A6" s="1" t="str">
        <f>ELOLAP!L12</f>
        <v>R24,2018N1,00000000,20180416,E,ELOLAP,@ELOLAP06,miklos.minta@adatszolgaltatas.hu</v>
      </c>
    </row>
    <row r="7" ht="12.75">
      <c r="A7" s="1" t="str">
        <f>ELOLAP!L13</f>
        <v>R24,2018N1,00000000,20180416,E,ELOLAP,@ELOLAP07,20180416</v>
      </c>
    </row>
    <row r="8" ht="12.75">
      <c r="A8" s="1" t="str">
        <f>BEFT6!AU7</f>
        <v>R24,2018N1,00000000,20180416,E,BEFT6,@BEFT6001,HU,HU00201,EUROFIMA2381,Technikai,01,PM,1,DEBT SERVICE,0,1,1,1,2,202701,20180301,1,EUROFIMA,BÁRKI,LU,06,20270101,10000000,HUF,Z0Z,57,57,57,,,,,202601,20280301,4,,,,USD</v>
      </c>
    </row>
    <row r="9" ht="12.75">
      <c r="A9" s="1" t="str">
        <f>BEFT6!AU8</f>
        <v>R24,2018N1,00000000,20180416,E,BEFT6,@BEFT6002,HU,HU00202,EUROFIMA2391,Technikai,01,PM,1,DEBT SERVICE,0,1,1,1,2,202701,20180315,1,EUROFIMA,BÁRKI,LU,02,20270101,19500000,HUF,Z0Z,57,57,57,,,,,202701,20290315,4,,,,USD</v>
      </c>
    </row>
    <row r="10" ht="12.75">
      <c r="A10" s="1" t="str">
        <f>BEFT6!AU9</f>
        <v>R24,2018N1,00000000,20180416,E,BEFT6,@BEFT6003,HU,,EUROFIMA2434,Technikai,01,PM,1,DEBT SERVICE,0,1,1,1,2,202701,20171211,1,EUROFIMA,BÁRKI,LU,03,20270101,18407000,EUR,EUR,57,57,57,,,,,202704,20280331,4,,,,</v>
      </c>
    </row>
    <row r="11" ht="12.75">
      <c r="A11" s="1" t="str">
        <f>BEFT6!AU10</f>
        <v>R24,2018N1,00000000,20180416,E,BEFT6,@BEFT6004,HU,,EUROFIMA2464,Technikai,01,PM,1,DEBT SERVICE,0,1,1,1,2,202701,20180430,1,EUROFIMA,AKÁRKI,LU,04,20270101,30000000,HUF,Z0Z,57,57,57,,,,,202701,20270630,2,,,,USD</v>
      </c>
    </row>
    <row r="12" ht="12.75">
      <c r="A12" s="1" t="str">
        <f>BEFT6!AU11</f>
        <v>R24,2018N1,00000000,20180416,E,BEFT6,@BEFT6005,HU,,EUROFIMA2484,Technikai,01,PM,1,DEBT SERVICE,0,1,1,1,2,202701,20180630,1,EUROFIMA,AKÁRKI,LU,05,20270101,42000000,HUF,HUF,57,57,57,,,,,202701,20270630,2,,,,</v>
      </c>
    </row>
    <row r="13" ht="12.75">
      <c r="A13" s="1" t="str">
        <f>BEFT6!AU12</f>
        <v>R24,2018N1,00000000,20180416,E,BEFT6,@BEFT6006,HU,HU00502,EUROFIMA2503,Technikai,01,PM,1,DEBT SERVICE,0,4,1,1,2,202701,20241014,1,EUROFIMA,BÁRKI,LU,01,20270101,30000000,EUR,EUR,57,57,57,,,,,202701,20271015,1,,,,</v>
      </c>
    </row>
    <row r="14" ht="12.75">
      <c r="A14" s="1" t="str">
        <f>BEFT6!AU13</f>
        <v>R24,2018N1,00000000,20180416,E,BEFT6,@BEFT6007,HU,HU00503,EUROFIMA2504,Technikai,01,PM,1,DEBT SERVICE,0,4,1,1,2,202701,20241014,1,EUROFIMA,BÁRKI,JP,01,20270101,30000000,JPY,JPY,57,57,57,,,,,202701,20281031,1,,,,</v>
      </c>
    </row>
    <row r="15" ht="12.75">
      <c r="A15" s="1" t="str">
        <f>BEFT7!Q10</f>
        <v>R24,2018N1,00000000,20180416,E,BEFT7,@BEFT7001,HU,HU00502,EUR,201603,30000000,,,</v>
      </c>
    </row>
    <row r="16" ht="12.75">
      <c r="A16" s="1" t="str">
        <f>BEFT7!Q11</f>
        <v>R24,2018N1,00000000,20180416,E,BEFT7,@BEFT7002,HU,HU00502,EUR,201606,,,10000000,</v>
      </c>
    </row>
    <row r="17" ht="12.75">
      <c r="A17" s="1" t="str">
        <f>BEFT7!Q12</f>
        <v>R24,2018N1,00000000,20180416,E,BEFT7,@BEFT7003,HU,HU00502,EUR,201610,,,20000000,</v>
      </c>
    </row>
    <row r="18" ht="12.75">
      <c r="A18" s="1" t="str">
        <f>BEFT7!Q13</f>
        <v>R24,2018N1,00000000,20180416,E,BEFT7,@BEFT7004,HU,HU00503,JPY,201610,,,20000000,</v>
      </c>
    </row>
    <row r="19" ht="12.75">
      <c r="A19" s="1" t="str">
        <f>BEFT8!O9</f>
        <v>R24,2018N1,00000000,20180416,E,BEFT8,@BEFT8001,HU00201,201612,l,kormány,,</v>
      </c>
    </row>
    <row r="20" ht="12.75">
      <c r="A20" s="1" t="str">
        <f>BEFT8!O10</f>
        <v>R24,2018N1,00000000,20180416,E,BEFT8,@BEFT8002,HU00202,,f,,20,USD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7.57421875" style="3" customWidth="1"/>
    <col min="2" max="2" width="15.28125" style="3" customWidth="1"/>
    <col min="3" max="3" width="28.7109375" style="3" customWidth="1"/>
    <col min="4" max="4" width="13.28125" style="1" customWidth="1"/>
    <col min="5" max="5" width="7.421875" style="1" customWidth="1"/>
    <col min="6" max="6" width="9.140625" style="3" customWidth="1"/>
    <col min="7" max="7" width="11.140625" style="3" customWidth="1"/>
    <col min="8" max="11" width="9.140625" style="3" customWidth="1"/>
    <col min="12" max="12" width="58.140625" style="1" bestFit="1" customWidth="1"/>
    <col min="13" max="16384" width="9.140625" style="1" customWidth="1"/>
  </cols>
  <sheetData>
    <row r="1" spans="1:4" ht="21.75" thickTop="1">
      <c r="A1" s="125" t="s">
        <v>178</v>
      </c>
      <c r="B1" s="126"/>
      <c r="C1" s="126"/>
      <c r="D1" s="127"/>
    </row>
    <row r="2" spans="1:4" ht="16.5" thickBot="1">
      <c r="A2" s="128" t="s">
        <v>124</v>
      </c>
      <c r="B2" s="129"/>
      <c r="C2" s="129"/>
      <c r="D2" s="130"/>
    </row>
    <row r="3" spans="1:4" ht="14.25" thickBot="1" thickTop="1">
      <c r="A3" s="90"/>
      <c r="B3" s="90"/>
      <c r="C3" s="90"/>
      <c r="D3" s="89"/>
    </row>
    <row r="4" spans="1:4" ht="14.25" thickBot="1" thickTop="1">
      <c r="A4" s="131" t="s">
        <v>125</v>
      </c>
      <c r="B4" s="131" t="s">
        <v>126</v>
      </c>
      <c r="C4" s="131" t="s">
        <v>127</v>
      </c>
      <c r="D4" s="91" t="s">
        <v>128</v>
      </c>
    </row>
    <row r="5" spans="1:13" ht="78" thickBot="1" thickTop="1">
      <c r="A5" s="132"/>
      <c r="B5" s="132"/>
      <c r="C5" s="132"/>
      <c r="D5" s="91" t="s">
        <v>129</v>
      </c>
      <c r="F5" s="2" t="s">
        <v>112</v>
      </c>
      <c r="G5" s="2" t="s">
        <v>113</v>
      </c>
      <c r="H5" s="2" t="s">
        <v>114</v>
      </c>
      <c r="I5" s="2" t="s">
        <v>115</v>
      </c>
      <c r="J5" s="2" t="s">
        <v>116</v>
      </c>
      <c r="K5" s="12" t="s">
        <v>117</v>
      </c>
      <c r="L5" s="13" t="s">
        <v>118</v>
      </c>
      <c r="M5" s="6"/>
    </row>
    <row r="6" spans="1:13" ht="14.25" thickBot="1" thickTop="1">
      <c r="A6" s="133"/>
      <c r="B6" s="133"/>
      <c r="C6" s="133"/>
      <c r="D6" s="91" t="s">
        <v>67</v>
      </c>
      <c r="F6" s="5"/>
      <c r="G6" s="5"/>
      <c r="H6" s="5"/>
      <c r="I6" s="5"/>
      <c r="J6" s="5"/>
      <c r="K6" s="5"/>
      <c r="L6" s="5"/>
      <c r="M6" s="6"/>
    </row>
    <row r="7" spans="1:13" ht="26.25" thickTop="1">
      <c r="A7" s="98" t="s">
        <v>129</v>
      </c>
      <c r="B7" s="120" t="s">
        <v>130</v>
      </c>
      <c r="C7" s="121" t="s">
        <v>131</v>
      </c>
      <c r="D7" s="117" t="s">
        <v>180</v>
      </c>
      <c r="F7" s="5" t="s">
        <v>120</v>
      </c>
      <c r="G7" s="92" t="s">
        <v>189</v>
      </c>
      <c r="H7" s="93" t="s">
        <v>149</v>
      </c>
      <c r="I7" s="25" t="str">
        <f>D13</f>
        <v>20180416</v>
      </c>
      <c r="J7" s="5" t="s">
        <v>119</v>
      </c>
      <c r="K7" s="5" t="s">
        <v>123</v>
      </c>
      <c r="L7" s="6" t="str">
        <f aca="true" t="shared" si="0" ref="L7:L13">F7&amp;","&amp;G7&amp;","&amp;H7&amp;","&amp;I7&amp;","&amp;J7&amp;","&amp;K7&amp;","&amp;"@"&amp;K7&amp;"0"&amp;A7&amp;","&amp;D7</f>
        <v>R24,2018N1,00000000,20180416,E,ELOLAP,@ELOLAP01,Minta Mária</v>
      </c>
      <c r="M7" s="6"/>
    </row>
    <row r="8" spans="1:13" ht="12.75">
      <c r="A8" s="98" t="s">
        <v>132</v>
      </c>
      <c r="B8" s="120" t="s">
        <v>133</v>
      </c>
      <c r="C8" s="121" t="s">
        <v>184</v>
      </c>
      <c r="D8" s="118">
        <v>3612345678</v>
      </c>
      <c r="F8" s="5" t="s">
        <v>120</v>
      </c>
      <c r="G8" s="5" t="str">
        <f aca="true" t="shared" si="1" ref="G8:I13">G7</f>
        <v>2018N1</v>
      </c>
      <c r="H8" s="25" t="str">
        <f t="shared" si="1"/>
        <v>00000000</v>
      </c>
      <c r="I8" s="25" t="str">
        <f t="shared" si="1"/>
        <v>20180416</v>
      </c>
      <c r="J8" s="5" t="s">
        <v>119</v>
      </c>
      <c r="K8" s="5" t="s">
        <v>123</v>
      </c>
      <c r="L8" s="6" t="str">
        <f t="shared" si="0"/>
        <v>R24,2018N1,00000000,20180416,E,ELOLAP,@ELOLAP02,3612345678</v>
      </c>
      <c r="M8" s="6"/>
    </row>
    <row r="9" spans="1:13" ht="25.5">
      <c r="A9" s="98" t="s">
        <v>134</v>
      </c>
      <c r="B9" s="120" t="s">
        <v>135</v>
      </c>
      <c r="C9" s="121" t="s">
        <v>185</v>
      </c>
      <c r="D9" s="119" t="s">
        <v>181</v>
      </c>
      <c r="F9" s="5" t="s">
        <v>120</v>
      </c>
      <c r="G9" s="5" t="str">
        <f t="shared" si="1"/>
        <v>2018N1</v>
      </c>
      <c r="H9" s="25" t="str">
        <f t="shared" si="1"/>
        <v>00000000</v>
      </c>
      <c r="I9" s="25" t="str">
        <f t="shared" si="1"/>
        <v>20180416</v>
      </c>
      <c r="J9" s="5" t="s">
        <v>119</v>
      </c>
      <c r="K9" s="5" t="s">
        <v>123</v>
      </c>
      <c r="L9" s="6" t="str">
        <f t="shared" si="0"/>
        <v>R24,2018N1,00000000,20180416,E,ELOLAP,@ELOLAP03,maria.minta@jelentes.hu</v>
      </c>
      <c r="M9" s="6"/>
    </row>
    <row r="10" spans="1:13" ht="51">
      <c r="A10" s="98" t="s">
        <v>136</v>
      </c>
      <c r="B10" s="120" t="s">
        <v>137</v>
      </c>
      <c r="C10" s="121" t="s">
        <v>186</v>
      </c>
      <c r="D10" s="117" t="s">
        <v>182</v>
      </c>
      <c r="F10" s="5" t="s">
        <v>120</v>
      </c>
      <c r="G10" s="5" t="str">
        <f t="shared" si="1"/>
        <v>2018N1</v>
      </c>
      <c r="H10" s="25" t="str">
        <f t="shared" si="1"/>
        <v>00000000</v>
      </c>
      <c r="I10" s="25" t="str">
        <f t="shared" si="1"/>
        <v>20180416</v>
      </c>
      <c r="J10" s="5" t="s">
        <v>119</v>
      </c>
      <c r="K10" s="5" t="s">
        <v>123</v>
      </c>
      <c r="L10" s="6" t="str">
        <f t="shared" si="0"/>
        <v>R24,2018N1,00000000,20180416,E,ELOLAP,@ELOLAP04,Minta Miklós</v>
      </c>
      <c r="M10" s="6"/>
    </row>
    <row r="11" spans="1:13" ht="12.75">
      <c r="A11" s="98" t="s">
        <v>138</v>
      </c>
      <c r="B11" s="120" t="s">
        <v>139</v>
      </c>
      <c r="C11" s="121" t="s">
        <v>184</v>
      </c>
      <c r="D11" s="118">
        <v>3612345678</v>
      </c>
      <c r="F11" s="5" t="s">
        <v>120</v>
      </c>
      <c r="G11" s="5" t="str">
        <f t="shared" si="1"/>
        <v>2018N1</v>
      </c>
      <c r="H11" s="25" t="str">
        <f t="shared" si="1"/>
        <v>00000000</v>
      </c>
      <c r="I11" s="25" t="str">
        <f t="shared" si="1"/>
        <v>20180416</v>
      </c>
      <c r="J11" s="5" t="s">
        <v>119</v>
      </c>
      <c r="K11" s="5" t="s">
        <v>123</v>
      </c>
      <c r="L11" s="6" t="str">
        <f t="shared" si="0"/>
        <v>R24,2018N1,00000000,20180416,E,ELOLAP,@ELOLAP05,3612345678</v>
      </c>
      <c r="M11" s="6"/>
    </row>
    <row r="12" spans="1:13" ht="38.25">
      <c r="A12" s="98" t="s">
        <v>140</v>
      </c>
      <c r="B12" s="120" t="s">
        <v>141</v>
      </c>
      <c r="C12" s="121" t="s">
        <v>185</v>
      </c>
      <c r="D12" s="119" t="s">
        <v>183</v>
      </c>
      <c r="F12" s="5" t="s">
        <v>120</v>
      </c>
      <c r="G12" s="5" t="str">
        <f t="shared" si="1"/>
        <v>2018N1</v>
      </c>
      <c r="H12" s="25" t="str">
        <f t="shared" si="1"/>
        <v>00000000</v>
      </c>
      <c r="I12" s="25" t="str">
        <f t="shared" si="1"/>
        <v>20180416</v>
      </c>
      <c r="J12" s="5" t="s">
        <v>119</v>
      </c>
      <c r="K12" s="5" t="s">
        <v>123</v>
      </c>
      <c r="L12" s="6" t="str">
        <f t="shared" si="0"/>
        <v>R24,2018N1,00000000,20180416,E,ELOLAP,@ELOLAP06,miklos.minta@adatszolgaltatas.hu</v>
      </c>
      <c r="M12" s="6"/>
    </row>
    <row r="13" spans="1:12" ht="26.25" thickBot="1">
      <c r="A13" s="99" t="s">
        <v>142</v>
      </c>
      <c r="B13" s="122" t="s">
        <v>143</v>
      </c>
      <c r="C13" s="123" t="s">
        <v>187</v>
      </c>
      <c r="D13" s="124" t="s">
        <v>188</v>
      </c>
      <c r="F13" s="5" t="s">
        <v>120</v>
      </c>
      <c r="G13" s="5" t="str">
        <f t="shared" si="1"/>
        <v>2018N1</v>
      </c>
      <c r="H13" s="25" t="str">
        <f t="shared" si="1"/>
        <v>00000000</v>
      </c>
      <c r="I13" s="25" t="str">
        <f t="shared" si="1"/>
        <v>20180416</v>
      </c>
      <c r="J13" s="5" t="s">
        <v>119</v>
      </c>
      <c r="K13" s="5" t="s">
        <v>123</v>
      </c>
      <c r="L13" s="6" t="str">
        <f t="shared" si="0"/>
        <v>R24,2018N1,00000000,20180416,E,ELOLAP,@ELOLAP07,20180416</v>
      </c>
    </row>
    <row r="14" ht="13.5" thickTop="1"/>
    <row r="16" spans="2:4" ht="12.75">
      <c r="B16" s="100" t="s">
        <v>173</v>
      </c>
      <c r="C16" s="95" t="str">
        <f>+F7&amp;MID(G7,4,5)&amp;H7</f>
        <v>R248N100000000</v>
      </c>
      <c r="D16" s="94" t="s">
        <v>174</v>
      </c>
    </row>
    <row r="17" spans="1:4" ht="12.75">
      <c r="A17" s="5"/>
      <c r="B17" s="5"/>
      <c r="D17" s="94" t="s">
        <v>176</v>
      </c>
    </row>
    <row r="18" spans="1:4" ht="12.75">
      <c r="A18" s="5"/>
      <c r="B18" s="5"/>
      <c r="D18" s="94" t="s">
        <v>190</v>
      </c>
    </row>
    <row r="19" spans="1:4" ht="12.75">
      <c r="A19" s="5"/>
      <c r="B19" s="5"/>
      <c r="D19" s="94" t="s">
        <v>175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9"/>
  <sheetViews>
    <sheetView zoomScalePageLayoutView="0" workbookViewId="0" topLeftCell="K1">
      <selection activeCell="AA29" sqref="AA29"/>
    </sheetView>
  </sheetViews>
  <sheetFormatPr defaultColWidth="9.140625" defaultRowHeight="12.75"/>
  <cols>
    <col min="1" max="1" width="5.421875" style="25" customWidth="1"/>
    <col min="2" max="2" width="7.421875" style="6" customWidth="1"/>
    <col min="3" max="3" width="9.28125" style="6" customWidth="1"/>
    <col min="4" max="4" width="15.57421875" style="6" customWidth="1"/>
    <col min="5" max="5" width="9.140625" style="6" customWidth="1"/>
    <col min="6" max="6" width="9.00390625" style="6" customWidth="1"/>
    <col min="7" max="7" width="10.00390625" style="6" customWidth="1"/>
    <col min="8" max="8" width="12.28125" style="6" customWidth="1"/>
    <col min="9" max="9" width="13.8515625" style="6" customWidth="1"/>
    <col min="10" max="10" width="12.00390625" style="6" customWidth="1"/>
    <col min="11" max="11" width="9.57421875" style="6" bestFit="1" customWidth="1"/>
    <col min="12" max="12" width="10.8515625" style="6" customWidth="1"/>
    <col min="13" max="13" width="13.00390625" style="6" customWidth="1"/>
    <col min="14" max="14" width="14.421875" style="6" customWidth="1"/>
    <col min="15" max="17" width="9.140625" style="6" customWidth="1"/>
    <col min="18" max="18" width="10.7109375" style="6" bestFit="1" customWidth="1"/>
    <col min="19" max="22" width="9.140625" style="6" customWidth="1"/>
    <col min="23" max="23" width="11.57421875" style="6" customWidth="1"/>
    <col min="24" max="28" width="9.140625" style="6" customWidth="1"/>
    <col min="29" max="29" width="11.7109375" style="6" customWidth="1"/>
    <col min="30" max="32" width="9.140625" style="6" customWidth="1"/>
    <col min="33" max="33" width="10.140625" style="5" customWidth="1"/>
    <col min="34" max="34" width="11.00390625" style="5" customWidth="1"/>
    <col min="35" max="37" width="9.140625" style="6" customWidth="1"/>
    <col min="38" max="38" width="11.421875" style="6" customWidth="1"/>
    <col min="39" max="39" width="11.00390625" style="6" customWidth="1"/>
    <col min="40" max="40" width="9.140625" style="6" customWidth="1"/>
    <col min="41" max="46" width="9.140625" style="5" customWidth="1"/>
    <col min="47" max="47" width="212.7109375" style="6" bestFit="1" customWidth="1"/>
    <col min="48" max="16384" width="9.140625" style="6" customWidth="1"/>
  </cols>
  <sheetData>
    <row r="1" spans="1:70" s="50" customFormat="1" ht="66.75" customHeight="1">
      <c r="A1" s="139" t="s">
        <v>96</v>
      </c>
      <c r="B1" s="139"/>
      <c r="C1" s="139"/>
      <c r="D1" s="139"/>
      <c r="E1" s="139"/>
      <c r="F1" s="139"/>
      <c r="G1" s="139"/>
      <c r="H1" s="139"/>
      <c r="I1" s="139"/>
      <c r="J1" s="139"/>
      <c r="K1" s="47"/>
      <c r="L1" s="47"/>
      <c r="M1" s="47"/>
      <c r="N1" s="47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9"/>
      <c r="AH1" s="49"/>
      <c r="AI1" s="48"/>
      <c r="AJ1" s="48"/>
      <c r="AK1" s="48"/>
      <c r="AL1" s="48"/>
      <c r="AM1" s="48"/>
      <c r="AN1" s="48"/>
      <c r="AO1" s="49"/>
      <c r="AP1" s="49"/>
      <c r="AQ1" s="49"/>
      <c r="AR1" s="49"/>
      <c r="AS1" s="49"/>
      <c r="AT1" s="49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</row>
    <row r="2" spans="1:70" s="53" customFormat="1" ht="13.5" thickBot="1">
      <c r="A2" s="134" t="s">
        <v>177</v>
      </c>
      <c r="B2" s="135"/>
      <c r="C2" s="48"/>
      <c r="D2" s="48"/>
      <c r="E2" s="48"/>
      <c r="F2" s="48"/>
      <c r="G2" s="48"/>
      <c r="H2" s="48"/>
      <c r="I2" s="48"/>
      <c r="J2" s="48"/>
      <c r="K2" s="48"/>
      <c r="L2" s="48"/>
      <c r="M2" s="52"/>
      <c r="N2" s="52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9"/>
      <c r="AH2" s="49"/>
      <c r="AI2" s="48"/>
      <c r="AJ2" s="48"/>
      <c r="AK2" s="48"/>
      <c r="AL2" s="48"/>
      <c r="AM2" s="48"/>
      <c r="AN2" s="48"/>
      <c r="AO2" s="49"/>
      <c r="AP2" s="49"/>
      <c r="AQ2" s="49"/>
      <c r="AR2" s="49"/>
      <c r="AS2" s="49"/>
      <c r="AT2" s="49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</row>
    <row r="3" spans="1:46" s="48" customFormat="1" ht="13.5" thickBot="1">
      <c r="A3" s="13" t="s">
        <v>97</v>
      </c>
      <c r="B3" s="51"/>
      <c r="M3" s="52"/>
      <c r="N3" s="52"/>
      <c r="AG3" s="49"/>
      <c r="AH3" s="49"/>
      <c r="AO3" s="49"/>
      <c r="AP3" s="49"/>
      <c r="AQ3" s="49"/>
      <c r="AR3" s="49"/>
      <c r="AS3" s="49"/>
      <c r="AT3" s="49"/>
    </row>
    <row r="4" spans="1:46" s="48" customFormat="1" ht="18" customHeight="1" thickBot="1">
      <c r="A4" s="136" t="s">
        <v>94</v>
      </c>
      <c r="B4" s="137"/>
      <c r="C4" s="137"/>
      <c r="D4" s="137"/>
      <c r="E4" s="137"/>
      <c r="F4" s="137"/>
      <c r="G4" s="137"/>
      <c r="H4" s="137"/>
      <c r="I4" s="138"/>
      <c r="M4" s="52"/>
      <c r="N4" s="52"/>
      <c r="AG4" s="49"/>
      <c r="AH4" s="49"/>
      <c r="AO4" s="49"/>
      <c r="AP4" s="49"/>
      <c r="AQ4" s="49"/>
      <c r="AR4" s="49"/>
      <c r="AS4" s="49"/>
      <c r="AT4" s="49"/>
    </row>
    <row r="5" spans="1:47" s="49" customFormat="1" ht="77.25" thickBot="1">
      <c r="A5" s="54" t="s">
        <v>28</v>
      </c>
      <c r="B5" s="55" t="s">
        <v>79</v>
      </c>
      <c r="C5" s="55" t="s">
        <v>155</v>
      </c>
      <c r="D5" s="55" t="s">
        <v>78</v>
      </c>
      <c r="E5" s="55" t="s">
        <v>77</v>
      </c>
      <c r="F5" s="55" t="s">
        <v>76</v>
      </c>
      <c r="G5" s="55" t="s">
        <v>75</v>
      </c>
      <c r="H5" s="55" t="s">
        <v>74</v>
      </c>
      <c r="I5" s="56" t="s">
        <v>73</v>
      </c>
      <c r="J5" s="55" t="s">
        <v>72</v>
      </c>
      <c r="K5" s="55" t="s">
        <v>71</v>
      </c>
      <c r="L5" s="55" t="s">
        <v>70</v>
      </c>
      <c r="M5" s="57" t="s">
        <v>69</v>
      </c>
      <c r="N5" s="58" t="s">
        <v>68</v>
      </c>
      <c r="O5" s="57" t="s">
        <v>54</v>
      </c>
      <c r="P5" s="57" t="s">
        <v>53</v>
      </c>
      <c r="Q5" s="57" t="s">
        <v>52</v>
      </c>
      <c r="R5" s="55" t="s">
        <v>51</v>
      </c>
      <c r="S5" s="55" t="s">
        <v>50</v>
      </c>
      <c r="T5" s="55" t="s">
        <v>49</v>
      </c>
      <c r="U5" s="55" t="s">
        <v>48</v>
      </c>
      <c r="V5" s="55" t="s">
        <v>47</v>
      </c>
      <c r="W5" s="57" t="s">
        <v>46</v>
      </c>
      <c r="X5" s="55" t="s">
        <v>45</v>
      </c>
      <c r="Y5" s="55" t="s">
        <v>44</v>
      </c>
      <c r="Z5" s="55" t="s">
        <v>43</v>
      </c>
      <c r="AA5" s="59" t="s">
        <v>42</v>
      </c>
      <c r="AB5" s="55" t="s">
        <v>27</v>
      </c>
      <c r="AC5" s="57" t="s">
        <v>26</v>
      </c>
      <c r="AD5" s="57" t="s">
        <v>25</v>
      </c>
      <c r="AE5" s="57" t="s">
        <v>24</v>
      </c>
      <c r="AF5" s="57" t="s">
        <v>23</v>
      </c>
      <c r="AG5" s="57" t="s">
        <v>22</v>
      </c>
      <c r="AH5" s="57" t="s">
        <v>21</v>
      </c>
      <c r="AI5" s="57" t="s">
        <v>20</v>
      </c>
      <c r="AJ5" s="57" t="s">
        <v>19</v>
      </c>
      <c r="AK5" s="57" t="s">
        <v>18</v>
      </c>
      <c r="AL5" s="57" t="s">
        <v>17</v>
      </c>
      <c r="AM5" s="60" t="s">
        <v>16</v>
      </c>
      <c r="AO5" s="2" t="s">
        <v>112</v>
      </c>
      <c r="AP5" s="2" t="s">
        <v>113</v>
      </c>
      <c r="AQ5" s="2" t="s">
        <v>114</v>
      </c>
      <c r="AR5" s="2" t="s">
        <v>115</v>
      </c>
      <c r="AS5" s="2" t="s">
        <v>116</v>
      </c>
      <c r="AT5" s="12" t="s">
        <v>117</v>
      </c>
      <c r="AU5" s="13" t="s">
        <v>118</v>
      </c>
    </row>
    <row r="6" spans="1:47" s="64" customFormat="1" ht="12.75">
      <c r="A6" s="61"/>
      <c r="B6" s="62" t="s">
        <v>67</v>
      </c>
      <c r="C6" s="62" t="s">
        <v>66</v>
      </c>
      <c r="D6" s="62" t="s">
        <v>65</v>
      </c>
      <c r="E6" s="62" t="s">
        <v>64</v>
      </c>
      <c r="F6" s="62" t="s">
        <v>63</v>
      </c>
      <c r="G6" s="62" t="s">
        <v>62</v>
      </c>
      <c r="H6" s="62" t="s">
        <v>61</v>
      </c>
      <c r="I6" s="62" t="s">
        <v>60</v>
      </c>
      <c r="J6" s="62" t="s">
        <v>59</v>
      </c>
      <c r="K6" s="62" t="s">
        <v>58</v>
      </c>
      <c r="L6" s="62" t="s">
        <v>57</v>
      </c>
      <c r="M6" s="62" t="s">
        <v>56</v>
      </c>
      <c r="N6" s="63" t="s">
        <v>55</v>
      </c>
      <c r="O6" s="62" t="s">
        <v>41</v>
      </c>
      <c r="P6" s="62" t="s">
        <v>40</v>
      </c>
      <c r="Q6" s="62" t="s">
        <v>39</v>
      </c>
      <c r="R6" s="62" t="s">
        <v>38</v>
      </c>
      <c r="S6" s="62" t="s">
        <v>37</v>
      </c>
      <c r="T6" s="62" t="s">
        <v>36</v>
      </c>
      <c r="U6" s="62" t="s">
        <v>35</v>
      </c>
      <c r="V6" s="62" t="s">
        <v>34</v>
      </c>
      <c r="W6" s="62" t="s">
        <v>33</v>
      </c>
      <c r="X6" s="62" t="s">
        <v>32</v>
      </c>
      <c r="Y6" s="62" t="s">
        <v>31</v>
      </c>
      <c r="Z6" s="62" t="s">
        <v>30</v>
      </c>
      <c r="AA6" s="63" t="s">
        <v>29</v>
      </c>
      <c r="AB6" s="62" t="s">
        <v>15</v>
      </c>
      <c r="AC6" s="62" t="s">
        <v>14</v>
      </c>
      <c r="AD6" s="62" t="s">
        <v>13</v>
      </c>
      <c r="AE6" s="62" t="s">
        <v>12</v>
      </c>
      <c r="AF6" s="62" t="s">
        <v>11</v>
      </c>
      <c r="AG6" s="62" t="s">
        <v>10</v>
      </c>
      <c r="AH6" s="62" t="s">
        <v>9</v>
      </c>
      <c r="AI6" s="62" t="s">
        <v>8</v>
      </c>
      <c r="AJ6" s="62" t="s">
        <v>7</v>
      </c>
      <c r="AK6" s="62" t="s">
        <v>6</v>
      </c>
      <c r="AL6" s="62" t="s">
        <v>5</v>
      </c>
      <c r="AM6" s="63" t="s">
        <v>4</v>
      </c>
      <c r="AO6" s="5"/>
      <c r="AP6" s="5"/>
      <c r="AQ6" s="5"/>
      <c r="AR6" s="5"/>
      <c r="AS6" s="5"/>
      <c r="AT6" s="5"/>
      <c r="AU6" s="5"/>
    </row>
    <row r="7" spans="1:47" s="20" customFormat="1" ht="15">
      <c r="A7" s="17" t="s">
        <v>3</v>
      </c>
      <c r="B7" s="18" t="s">
        <v>99</v>
      </c>
      <c r="C7" s="65" t="s">
        <v>169</v>
      </c>
      <c r="D7" s="18" t="s">
        <v>157</v>
      </c>
      <c r="E7" s="18" t="s">
        <v>150</v>
      </c>
      <c r="F7" s="66" t="s">
        <v>3</v>
      </c>
      <c r="G7" s="18" t="s">
        <v>103</v>
      </c>
      <c r="H7" s="67">
        <v>1</v>
      </c>
      <c r="I7" s="18" t="s">
        <v>104</v>
      </c>
      <c r="J7" s="68">
        <v>0</v>
      </c>
      <c r="K7" s="18">
        <v>1</v>
      </c>
      <c r="L7" s="68">
        <v>1</v>
      </c>
      <c r="M7" s="18">
        <v>1</v>
      </c>
      <c r="N7" s="21">
        <v>2</v>
      </c>
      <c r="O7" s="69">
        <v>202701</v>
      </c>
      <c r="P7" s="70">
        <v>20180301</v>
      </c>
      <c r="Q7" s="67">
        <v>1</v>
      </c>
      <c r="R7" s="18" t="s">
        <v>105</v>
      </c>
      <c r="S7" s="18" t="s">
        <v>106</v>
      </c>
      <c r="T7" s="18" t="s">
        <v>107</v>
      </c>
      <c r="U7" s="71" t="s">
        <v>102</v>
      </c>
      <c r="V7" s="18">
        <v>20270101</v>
      </c>
      <c r="W7" s="72">
        <v>10000000</v>
      </c>
      <c r="X7" s="18" t="s">
        <v>108</v>
      </c>
      <c r="Y7" s="68" t="s">
        <v>145</v>
      </c>
      <c r="Z7" s="18">
        <v>57</v>
      </c>
      <c r="AA7" s="21">
        <v>57</v>
      </c>
      <c r="AB7" s="21">
        <v>57</v>
      </c>
      <c r="AC7" s="18"/>
      <c r="AD7" s="67"/>
      <c r="AE7" s="18"/>
      <c r="AF7" s="18"/>
      <c r="AG7" s="73">
        <v>202601</v>
      </c>
      <c r="AH7" s="96">
        <v>20280301</v>
      </c>
      <c r="AI7" s="18">
        <v>4</v>
      </c>
      <c r="AJ7" s="68"/>
      <c r="AK7" s="18"/>
      <c r="AL7" s="68"/>
      <c r="AM7" s="21" t="s">
        <v>110</v>
      </c>
      <c r="AO7" s="22" t="str">
        <f>ELOLAP!$F$7</f>
        <v>R24</v>
      </c>
      <c r="AP7" s="23" t="str">
        <f>ELOLAP!$G$7</f>
        <v>2018N1</v>
      </c>
      <c r="AQ7" s="24" t="str">
        <f>ELOLAP!$H$7</f>
        <v>00000000</v>
      </c>
      <c r="AR7" s="25" t="str">
        <f>ELOLAP!$I$7</f>
        <v>20180416</v>
      </c>
      <c r="AS7" s="5" t="s">
        <v>119</v>
      </c>
      <c r="AT7" s="5" t="s">
        <v>121</v>
      </c>
      <c r="AU7" s="6" t="str">
        <f aca="true" t="shared" si="0" ref="AU7:AU13">AO7&amp;","&amp;AP7&amp;","&amp;AQ7&amp;","&amp;AR7&amp;","&amp;AS7&amp;","&amp;AT7&amp;","&amp;"@"&amp;AT7&amp;"0"&amp;A7&amp;","&amp;B7&amp;","&amp;C7&amp;","&amp;D7&amp;","&amp;E7&amp;","&amp;F7&amp;","&amp;G7&amp;","&amp;H7&amp;","&amp;I7&amp;","&amp;J7&amp;","&amp;K7&amp;","&amp;L7&amp;","&amp;M7&amp;","&amp;N7&amp;","&amp;O7&amp;","&amp;P7&amp;","&amp;Q7&amp;","&amp;R7&amp;","&amp;S7&amp;","&amp;T7&amp;","&amp;U7&amp;","&amp;V7&amp;","&amp;W7&amp;","&amp;X7&amp;","&amp;Y7&amp;","&amp;Z7&amp;","&amp;AA7&amp;","&amp;AB7&amp;","&amp;AC7&amp;","&amp;AD7&amp;","&amp;AE7&amp;","&amp;AF7&amp;","&amp;AG7&amp;","&amp;AH7&amp;","&amp;AI7&amp;","&amp;AJ7&amp;","&amp;AK7&amp;","&amp;AL7&amp;","&amp;AM7</f>
        <v>R24,2018N1,00000000,20180416,E,BEFT6,@BEFT6001,HU,HU00201,EUROFIMA2381,Technikai,01,PM,1,DEBT SERVICE,0,1,1,1,2,202701,20180301,1,EUROFIMA,BÁRKI,LU,06,20270101,10000000,HUF,Z0Z,57,57,57,,,,,202601,20280301,4,,,,USD</v>
      </c>
    </row>
    <row r="8" spans="1:47" s="20" customFormat="1" ht="15">
      <c r="A8" s="17" t="s">
        <v>2</v>
      </c>
      <c r="B8" s="18" t="s">
        <v>99</v>
      </c>
      <c r="C8" s="65" t="s">
        <v>170</v>
      </c>
      <c r="D8" s="18" t="s">
        <v>158</v>
      </c>
      <c r="E8" s="18" t="s">
        <v>150</v>
      </c>
      <c r="F8" s="66" t="s">
        <v>3</v>
      </c>
      <c r="G8" s="18" t="s">
        <v>103</v>
      </c>
      <c r="H8" s="67">
        <v>1</v>
      </c>
      <c r="I8" s="18" t="s">
        <v>104</v>
      </c>
      <c r="J8" s="68">
        <v>0</v>
      </c>
      <c r="K8" s="18">
        <v>1</v>
      </c>
      <c r="L8" s="68">
        <v>1</v>
      </c>
      <c r="M8" s="18">
        <v>1</v>
      </c>
      <c r="N8" s="21">
        <v>2</v>
      </c>
      <c r="O8" s="69">
        <v>202701</v>
      </c>
      <c r="P8" s="70">
        <v>20180315</v>
      </c>
      <c r="Q8" s="67">
        <v>1</v>
      </c>
      <c r="R8" s="18" t="s">
        <v>105</v>
      </c>
      <c r="S8" s="18" t="s">
        <v>106</v>
      </c>
      <c r="T8" s="18" t="s">
        <v>107</v>
      </c>
      <c r="U8" s="71" t="s">
        <v>2</v>
      </c>
      <c r="V8" s="18">
        <v>20270101</v>
      </c>
      <c r="W8" s="72">
        <v>19500000</v>
      </c>
      <c r="X8" s="18" t="s">
        <v>108</v>
      </c>
      <c r="Y8" s="68" t="s">
        <v>145</v>
      </c>
      <c r="Z8" s="18">
        <v>57</v>
      </c>
      <c r="AA8" s="21">
        <v>57</v>
      </c>
      <c r="AB8" s="21">
        <v>57</v>
      </c>
      <c r="AC8" s="18"/>
      <c r="AD8" s="67"/>
      <c r="AE8" s="18"/>
      <c r="AF8" s="18"/>
      <c r="AG8" s="73">
        <v>202701</v>
      </c>
      <c r="AH8" s="96">
        <v>20290315</v>
      </c>
      <c r="AI8" s="18">
        <v>4</v>
      </c>
      <c r="AJ8" s="68"/>
      <c r="AK8" s="18"/>
      <c r="AL8" s="68"/>
      <c r="AM8" s="21" t="s">
        <v>110</v>
      </c>
      <c r="AO8" s="22" t="str">
        <f>ELOLAP!$F$7</f>
        <v>R24</v>
      </c>
      <c r="AP8" s="23" t="str">
        <f>ELOLAP!$G$7</f>
        <v>2018N1</v>
      </c>
      <c r="AQ8" s="24" t="str">
        <f>ELOLAP!$H$7</f>
        <v>00000000</v>
      </c>
      <c r="AR8" s="25" t="str">
        <f>ELOLAP!$I$7</f>
        <v>20180416</v>
      </c>
      <c r="AS8" s="5" t="s">
        <v>119</v>
      </c>
      <c r="AT8" s="5" t="str">
        <f aca="true" t="shared" si="1" ref="AT8:AT13">$AT$7</f>
        <v>BEFT6</v>
      </c>
      <c r="AU8" s="6" t="str">
        <f t="shared" si="0"/>
        <v>R24,2018N1,00000000,20180416,E,BEFT6,@BEFT6002,HU,HU00202,EUROFIMA2391,Technikai,01,PM,1,DEBT SERVICE,0,1,1,1,2,202701,20180315,1,EUROFIMA,BÁRKI,LU,02,20270101,19500000,HUF,Z0Z,57,57,57,,,,,202701,20290315,4,,,,USD</v>
      </c>
    </row>
    <row r="9" spans="1:47" s="20" customFormat="1" ht="12.75">
      <c r="A9" s="17" t="s">
        <v>80</v>
      </c>
      <c r="B9" s="18" t="s">
        <v>99</v>
      </c>
      <c r="C9" s="18"/>
      <c r="D9" s="18" t="s">
        <v>159</v>
      </c>
      <c r="E9" s="18" t="s">
        <v>150</v>
      </c>
      <c r="F9" s="66" t="s">
        <v>3</v>
      </c>
      <c r="G9" s="18" t="s">
        <v>103</v>
      </c>
      <c r="H9" s="67">
        <v>1</v>
      </c>
      <c r="I9" s="18" t="s">
        <v>104</v>
      </c>
      <c r="J9" s="68">
        <v>0</v>
      </c>
      <c r="K9" s="18">
        <v>1</v>
      </c>
      <c r="L9" s="68">
        <v>1</v>
      </c>
      <c r="M9" s="18">
        <v>1</v>
      </c>
      <c r="N9" s="21">
        <v>2</v>
      </c>
      <c r="O9" s="69">
        <v>202701</v>
      </c>
      <c r="P9" s="70">
        <v>20171211</v>
      </c>
      <c r="Q9" s="67">
        <v>1</v>
      </c>
      <c r="R9" s="18" t="s">
        <v>105</v>
      </c>
      <c r="S9" s="18" t="s">
        <v>106</v>
      </c>
      <c r="T9" s="18" t="s">
        <v>107</v>
      </c>
      <c r="U9" s="71" t="s">
        <v>80</v>
      </c>
      <c r="V9" s="18">
        <v>20270101</v>
      </c>
      <c r="W9" s="72">
        <v>18407000</v>
      </c>
      <c r="X9" s="18" t="s">
        <v>109</v>
      </c>
      <c r="Y9" s="68" t="s">
        <v>109</v>
      </c>
      <c r="Z9" s="18">
        <v>57</v>
      </c>
      <c r="AA9" s="21">
        <v>57</v>
      </c>
      <c r="AB9" s="21">
        <v>57</v>
      </c>
      <c r="AC9" s="18"/>
      <c r="AD9" s="67"/>
      <c r="AE9" s="18"/>
      <c r="AF9" s="18"/>
      <c r="AG9" s="73">
        <v>202704</v>
      </c>
      <c r="AH9" s="96">
        <v>20280331</v>
      </c>
      <c r="AI9" s="18">
        <v>4</v>
      </c>
      <c r="AJ9" s="68"/>
      <c r="AK9" s="18"/>
      <c r="AL9" s="68"/>
      <c r="AM9" s="21"/>
      <c r="AO9" s="22" t="str">
        <f>ELOLAP!$F$7</f>
        <v>R24</v>
      </c>
      <c r="AP9" s="23" t="str">
        <f>ELOLAP!$G$7</f>
        <v>2018N1</v>
      </c>
      <c r="AQ9" s="24" t="str">
        <f>ELOLAP!$H$7</f>
        <v>00000000</v>
      </c>
      <c r="AR9" s="25" t="str">
        <f>ELOLAP!$I$7</f>
        <v>20180416</v>
      </c>
      <c r="AS9" s="5" t="s">
        <v>119</v>
      </c>
      <c r="AT9" s="5" t="str">
        <f t="shared" si="1"/>
        <v>BEFT6</v>
      </c>
      <c r="AU9" s="6" t="str">
        <f t="shared" si="0"/>
        <v>R24,2018N1,00000000,20180416,E,BEFT6,@BEFT6003,HU,,EUROFIMA2434,Technikai,01,PM,1,DEBT SERVICE,0,1,1,1,2,202701,20171211,1,EUROFIMA,BÁRKI,LU,03,20270101,18407000,EUR,EUR,57,57,57,,,,,202704,20280331,4,,,,</v>
      </c>
    </row>
    <row r="10" spans="1:47" s="20" customFormat="1" ht="12.75">
      <c r="A10" s="17" t="s">
        <v>100</v>
      </c>
      <c r="B10" s="18" t="s">
        <v>99</v>
      </c>
      <c r="C10" s="18"/>
      <c r="D10" s="18" t="s">
        <v>160</v>
      </c>
      <c r="E10" s="18" t="s">
        <v>150</v>
      </c>
      <c r="F10" s="66" t="s">
        <v>3</v>
      </c>
      <c r="G10" s="18" t="s">
        <v>103</v>
      </c>
      <c r="H10" s="67">
        <v>1</v>
      </c>
      <c r="I10" s="18" t="s">
        <v>104</v>
      </c>
      <c r="J10" s="68">
        <v>0</v>
      </c>
      <c r="K10" s="18">
        <v>1</v>
      </c>
      <c r="L10" s="68">
        <v>1</v>
      </c>
      <c r="M10" s="18">
        <v>1</v>
      </c>
      <c r="N10" s="21">
        <v>2</v>
      </c>
      <c r="O10" s="69">
        <v>202701</v>
      </c>
      <c r="P10" s="70">
        <v>20180430</v>
      </c>
      <c r="Q10" s="67">
        <v>1</v>
      </c>
      <c r="R10" s="18" t="s">
        <v>105</v>
      </c>
      <c r="S10" s="18" t="s">
        <v>179</v>
      </c>
      <c r="T10" s="18" t="s">
        <v>107</v>
      </c>
      <c r="U10" s="71" t="s">
        <v>100</v>
      </c>
      <c r="V10" s="18">
        <v>20270101</v>
      </c>
      <c r="W10" s="72">
        <v>30000000</v>
      </c>
      <c r="X10" s="18" t="s">
        <v>108</v>
      </c>
      <c r="Y10" s="68" t="s">
        <v>145</v>
      </c>
      <c r="Z10" s="18">
        <v>57</v>
      </c>
      <c r="AA10" s="21">
        <v>57</v>
      </c>
      <c r="AB10" s="21">
        <v>57</v>
      </c>
      <c r="AC10" s="18"/>
      <c r="AD10" s="67"/>
      <c r="AE10" s="18"/>
      <c r="AF10" s="18"/>
      <c r="AG10" s="73">
        <v>202701</v>
      </c>
      <c r="AH10" s="96">
        <v>20270630</v>
      </c>
      <c r="AI10" s="18">
        <v>2</v>
      </c>
      <c r="AJ10" s="68"/>
      <c r="AK10" s="18"/>
      <c r="AL10" s="68"/>
      <c r="AM10" s="21" t="s">
        <v>110</v>
      </c>
      <c r="AO10" s="22" t="str">
        <f>ELOLAP!$F$7</f>
        <v>R24</v>
      </c>
      <c r="AP10" s="23" t="str">
        <f>ELOLAP!$G$7</f>
        <v>2018N1</v>
      </c>
      <c r="AQ10" s="24" t="str">
        <f>ELOLAP!$H$7</f>
        <v>00000000</v>
      </c>
      <c r="AR10" s="25" t="str">
        <f>ELOLAP!$I$7</f>
        <v>20180416</v>
      </c>
      <c r="AS10" s="5" t="s">
        <v>119</v>
      </c>
      <c r="AT10" s="5" t="str">
        <f t="shared" si="1"/>
        <v>BEFT6</v>
      </c>
      <c r="AU10" s="6" t="str">
        <f t="shared" si="0"/>
        <v>R24,2018N1,00000000,20180416,E,BEFT6,@BEFT6004,HU,,EUROFIMA2464,Technikai,01,PM,1,DEBT SERVICE,0,1,1,1,2,202701,20180430,1,EUROFIMA,AKÁRKI,LU,04,20270101,30000000,HUF,Z0Z,57,57,57,,,,,202701,20270630,2,,,,USD</v>
      </c>
    </row>
    <row r="11" spans="1:47" s="20" customFormat="1" ht="12.75">
      <c r="A11" s="17" t="s">
        <v>101</v>
      </c>
      <c r="B11" s="18" t="s">
        <v>99</v>
      </c>
      <c r="C11" s="18"/>
      <c r="D11" s="18" t="s">
        <v>161</v>
      </c>
      <c r="E11" s="18" t="s">
        <v>150</v>
      </c>
      <c r="F11" s="66" t="s">
        <v>3</v>
      </c>
      <c r="G11" s="18" t="s">
        <v>103</v>
      </c>
      <c r="H11" s="67">
        <v>1</v>
      </c>
      <c r="I11" s="18" t="s">
        <v>104</v>
      </c>
      <c r="J11" s="68">
        <v>0</v>
      </c>
      <c r="K11" s="18">
        <v>1</v>
      </c>
      <c r="L11" s="68">
        <v>1</v>
      </c>
      <c r="M11" s="18">
        <v>1</v>
      </c>
      <c r="N11" s="21">
        <v>2</v>
      </c>
      <c r="O11" s="69">
        <v>202701</v>
      </c>
      <c r="P11" s="70">
        <v>20180630</v>
      </c>
      <c r="Q11" s="67">
        <v>1</v>
      </c>
      <c r="R11" s="18" t="s">
        <v>105</v>
      </c>
      <c r="S11" s="18" t="s">
        <v>179</v>
      </c>
      <c r="T11" s="18" t="s">
        <v>107</v>
      </c>
      <c r="U11" s="71" t="s">
        <v>101</v>
      </c>
      <c r="V11" s="18">
        <v>20270101</v>
      </c>
      <c r="W11" s="72">
        <v>42000000</v>
      </c>
      <c r="X11" s="18" t="s">
        <v>108</v>
      </c>
      <c r="Y11" s="68" t="s">
        <v>108</v>
      </c>
      <c r="Z11" s="18">
        <v>57</v>
      </c>
      <c r="AA11" s="21">
        <v>57</v>
      </c>
      <c r="AB11" s="21">
        <v>57</v>
      </c>
      <c r="AC11" s="18"/>
      <c r="AD11" s="67"/>
      <c r="AE11" s="18"/>
      <c r="AF11" s="18"/>
      <c r="AG11" s="73">
        <v>202701</v>
      </c>
      <c r="AH11" s="96">
        <v>20270630</v>
      </c>
      <c r="AI11" s="18">
        <v>2</v>
      </c>
      <c r="AJ11" s="68"/>
      <c r="AK11" s="18"/>
      <c r="AL11" s="68"/>
      <c r="AM11" s="21"/>
      <c r="AO11" s="22" t="str">
        <f>ELOLAP!$F$7</f>
        <v>R24</v>
      </c>
      <c r="AP11" s="23" t="str">
        <f>ELOLAP!$G$7</f>
        <v>2018N1</v>
      </c>
      <c r="AQ11" s="24" t="str">
        <f>ELOLAP!$H$7</f>
        <v>00000000</v>
      </c>
      <c r="AR11" s="25" t="str">
        <f>ELOLAP!$I$7</f>
        <v>20180416</v>
      </c>
      <c r="AS11" s="5" t="s">
        <v>119</v>
      </c>
      <c r="AT11" s="5" t="str">
        <f t="shared" si="1"/>
        <v>BEFT6</v>
      </c>
      <c r="AU11" s="6" t="str">
        <f t="shared" si="0"/>
        <v>R24,2018N1,00000000,20180416,E,BEFT6,@BEFT6005,HU,,EUROFIMA2484,Technikai,01,PM,1,DEBT SERVICE,0,1,1,1,2,202701,20180630,1,EUROFIMA,AKÁRKI,LU,05,20270101,42000000,HUF,HUF,57,57,57,,,,,202701,20270630,2,,,,</v>
      </c>
    </row>
    <row r="12" spans="1:47" ht="12.75">
      <c r="A12" s="17" t="s">
        <v>102</v>
      </c>
      <c r="B12" s="18" t="s">
        <v>99</v>
      </c>
      <c r="C12" s="18" t="s">
        <v>171</v>
      </c>
      <c r="D12" s="74" t="s">
        <v>162</v>
      </c>
      <c r="E12" s="18" t="s">
        <v>150</v>
      </c>
      <c r="F12" s="66" t="s">
        <v>3</v>
      </c>
      <c r="G12" s="18" t="s">
        <v>103</v>
      </c>
      <c r="H12" s="67">
        <v>1</v>
      </c>
      <c r="I12" s="18" t="s">
        <v>104</v>
      </c>
      <c r="J12" s="68">
        <v>0</v>
      </c>
      <c r="K12" s="18">
        <v>4</v>
      </c>
      <c r="L12" s="68">
        <v>1</v>
      </c>
      <c r="M12" s="18">
        <v>1</v>
      </c>
      <c r="N12" s="21">
        <v>2</v>
      </c>
      <c r="O12" s="69">
        <v>202701</v>
      </c>
      <c r="P12" s="75">
        <v>20241014</v>
      </c>
      <c r="Q12" s="67">
        <v>1</v>
      </c>
      <c r="R12" s="18" t="s">
        <v>105</v>
      </c>
      <c r="S12" s="18" t="s">
        <v>106</v>
      </c>
      <c r="T12" s="18" t="s">
        <v>107</v>
      </c>
      <c r="U12" s="71" t="s">
        <v>3</v>
      </c>
      <c r="V12" s="18">
        <v>20270101</v>
      </c>
      <c r="W12" s="39">
        <v>30000000</v>
      </c>
      <c r="X12" s="74" t="s">
        <v>109</v>
      </c>
      <c r="Y12" s="68" t="s">
        <v>109</v>
      </c>
      <c r="Z12" s="18">
        <v>57</v>
      </c>
      <c r="AA12" s="21">
        <v>57</v>
      </c>
      <c r="AB12" s="21">
        <v>57</v>
      </c>
      <c r="AC12" s="18"/>
      <c r="AD12" s="67"/>
      <c r="AE12" s="18"/>
      <c r="AF12" s="18"/>
      <c r="AG12" s="73">
        <v>202701</v>
      </c>
      <c r="AH12" s="97">
        <v>20271015</v>
      </c>
      <c r="AI12" s="18">
        <v>1</v>
      </c>
      <c r="AJ12" s="68"/>
      <c r="AK12" s="18"/>
      <c r="AL12" s="68"/>
      <c r="AM12" s="21"/>
      <c r="AO12" s="22" t="str">
        <f>ELOLAP!$F$7</f>
        <v>R24</v>
      </c>
      <c r="AP12" s="23" t="str">
        <f>ELOLAP!$G$7</f>
        <v>2018N1</v>
      </c>
      <c r="AQ12" s="24" t="str">
        <f>ELOLAP!$H$7</f>
        <v>00000000</v>
      </c>
      <c r="AR12" s="25" t="str">
        <f>ELOLAP!$I$7</f>
        <v>20180416</v>
      </c>
      <c r="AS12" s="5" t="s">
        <v>119</v>
      </c>
      <c r="AT12" s="5" t="str">
        <f t="shared" si="1"/>
        <v>BEFT6</v>
      </c>
      <c r="AU12" s="6" t="str">
        <f t="shared" si="0"/>
        <v>R24,2018N1,00000000,20180416,E,BEFT6,@BEFT6006,HU,HU00502,EUROFIMA2503,Technikai,01,PM,1,DEBT SERVICE,0,4,1,1,2,202701,20241014,1,EUROFIMA,BÁRKI,LU,01,20270101,30000000,EUR,EUR,57,57,57,,,,,202701,20271015,1,,,,</v>
      </c>
    </row>
    <row r="13" spans="1:47" ht="13.5" thickBot="1">
      <c r="A13" s="76" t="s">
        <v>146</v>
      </c>
      <c r="B13" s="41" t="s">
        <v>99</v>
      </c>
      <c r="C13" s="41" t="s">
        <v>172</v>
      </c>
      <c r="D13" s="77" t="s">
        <v>163</v>
      </c>
      <c r="E13" s="18" t="s">
        <v>150</v>
      </c>
      <c r="F13" s="78" t="s">
        <v>3</v>
      </c>
      <c r="G13" s="41" t="s">
        <v>103</v>
      </c>
      <c r="H13" s="79">
        <v>1</v>
      </c>
      <c r="I13" s="41" t="s">
        <v>104</v>
      </c>
      <c r="J13" s="80">
        <v>0</v>
      </c>
      <c r="K13" s="41">
        <v>4</v>
      </c>
      <c r="L13" s="80">
        <v>1</v>
      </c>
      <c r="M13" s="41">
        <v>1</v>
      </c>
      <c r="N13" s="44">
        <v>2</v>
      </c>
      <c r="O13" s="81">
        <v>202701</v>
      </c>
      <c r="P13" s="115">
        <v>20241014</v>
      </c>
      <c r="Q13" s="79">
        <v>1</v>
      </c>
      <c r="R13" s="41" t="s">
        <v>105</v>
      </c>
      <c r="S13" s="41" t="s">
        <v>106</v>
      </c>
      <c r="T13" s="41" t="s">
        <v>147</v>
      </c>
      <c r="U13" s="82" t="s">
        <v>3</v>
      </c>
      <c r="V13" s="41">
        <v>20270101</v>
      </c>
      <c r="W13" s="116">
        <v>30000000</v>
      </c>
      <c r="X13" s="41" t="s">
        <v>148</v>
      </c>
      <c r="Y13" s="80" t="s">
        <v>148</v>
      </c>
      <c r="Z13" s="41">
        <v>57</v>
      </c>
      <c r="AA13" s="44">
        <v>57</v>
      </c>
      <c r="AB13" s="44">
        <v>57</v>
      </c>
      <c r="AC13" s="41"/>
      <c r="AD13" s="79"/>
      <c r="AE13" s="41"/>
      <c r="AF13" s="41"/>
      <c r="AG13" s="83">
        <v>202701</v>
      </c>
      <c r="AH13" s="114">
        <v>20281031</v>
      </c>
      <c r="AI13" s="41">
        <v>1</v>
      </c>
      <c r="AJ13" s="80"/>
      <c r="AK13" s="41"/>
      <c r="AL13" s="80"/>
      <c r="AM13" s="44"/>
      <c r="AO13" s="22" t="str">
        <f>ELOLAP!$F$7</f>
        <v>R24</v>
      </c>
      <c r="AP13" s="23" t="str">
        <f>ELOLAP!$G$7</f>
        <v>2018N1</v>
      </c>
      <c r="AQ13" s="24" t="str">
        <f>ELOLAP!$H$7</f>
        <v>00000000</v>
      </c>
      <c r="AR13" s="25" t="str">
        <f>ELOLAP!$I$7</f>
        <v>20180416</v>
      </c>
      <c r="AS13" s="5" t="s">
        <v>119</v>
      </c>
      <c r="AT13" s="5" t="str">
        <f t="shared" si="1"/>
        <v>BEFT6</v>
      </c>
      <c r="AU13" s="6" t="str">
        <f t="shared" si="0"/>
        <v>R24,2018N1,00000000,20180416,E,BEFT6,@BEFT6007,HU,HU00503,EUROFIMA2504,Technikai,01,PM,1,DEBT SERVICE,0,4,1,1,2,202701,20241014,1,EUROFIMA,BÁRKI,JP,01,20270101,30000000,JPY,JPY,57,57,57,,,,,202701,20281031,1,,,,</v>
      </c>
    </row>
    <row r="14" spans="1:38" ht="12.75">
      <c r="A14" s="84"/>
      <c r="B14" s="84"/>
      <c r="C14" s="85"/>
      <c r="H14" s="86"/>
      <c r="J14" s="87"/>
      <c r="L14" s="87"/>
      <c r="AC14" s="88"/>
      <c r="AD14" s="88"/>
      <c r="AE14" s="88"/>
      <c r="AF14" s="88"/>
      <c r="AJ14" s="88"/>
      <c r="AK14" s="88"/>
      <c r="AL14" s="88"/>
    </row>
    <row r="15" spans="2:6" ht="12.75">
      <c r="B15" s="85"/>
      <c r="C15" s="6" t="s">
        <v>164</v>
      </c>
      <c r="F15" s="85"/>
    </row>
    <row r="16" ht="12.75">
      <c r="C16" s="6" t="s">
        <v>165</v>
      </c>
    </row>
    <row r="17" ht="12.75"/>
    <row r="18" ht="12.75"/>
    <row r="19" ht="12.75">
      <c r="K19" s="5"/>
    </row>
  </sheetData>
  <sheetProtection/>
  <mergeCells count="3">
    <mergeCell ref="A2:B2"/>
    <mergeCell ref="A4:I4"/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D1">
      <selection activeCell="A1" sqref="A1:J1"/>
    </sheetView>
  </sheetViews>
  <sheetFormatPr defaultColWidth="9.140625" defaultRowHeight="12.75"/>
  <cols>
    <col min="1" max="1" width="6.421875" style="1" customWidth="1"/>
    <col min="2" max="3" width="9.140625" style="1" customWidth="1"/>
    <col min="4" max="4" width="10.7109375" style="3" customWidth="1"/>
    <col min="5" max="5" width="9.140625" style="3" customWidth="1"/>
    <col min="6" max="6" width="10.28125" style="1" customWidth="1"/>
    <col min="7" max="7" width="10.140625" style="1" customWidth="1"/>
    <col min="8" max="8" width="11.421875" style="1" customWidth="1"/>
    <col min="9" max="9" width="11.57421875" style="1" customWidth="1"/>
    <col min="10" max="10" width="6.140625" style="1" customWidth="1"/>
    <col min="11" max="16" width="9.140625" style="3" customWidth="1"/>
    <col min="17" max="17" width="81.57421875" style="1" bestFit="1" customWidth="1"/>
    <col min="18" max="16384" width="9.140625" style="1" customWidth="1"/>
  </cols>
  <sheetData>
    <row r="1" spans="1:10" ht="63" customHeight="1">
      <c r="A1" s="139" t="s">
        <v>96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9" ht="12.75">
      <c r="A4" s="140" t="s">
        <v>89</v>
      </c>
      <c r="B4" s="140"/>
      <c r="C4" s="6"/>
      <c r="D4" s="5"/>
      <c r="E4" s="5"/>
      <c r="F4" s="6"/>
      <c r="G4" s="6"/>
      <c r="H4" s="6"/>
      <c r="I4" s="6"/>
    </row>
    <row r="5" spans="1:9" ht="13.5" thickBot="1">
      <c r="A5" s="13" t="s">
        <v>97</v>
      </c>
      <c r="B5" s="4"/>
      <c r="C5" s="6"/>
      <c r="D5" s="5"/>
      <c r="E5" s="5"/>
      <c r="F5" s="6"/>
      <c r="G5" s="6"/>
      <c r="H5" s="6"/>
      <c r="I5" s="6"/>
    </row>
    <row r="6" spans="1:9" ht="13.5" thickBot="1">
      <c r="A6" s="141" t="s">
        <v>93</v>
      </c>
      <c r="B6" s="142"/>
      <c r="C6" s="142"/>
      <c r="D6" s="142"/>
      <c r="E6" s="142"/>
      <c r="F6" s="142"/>
      <c r="G6" s="142"/>
      <c r="H6" s="142"/>
      <c r="I6" s="143"/>
    </row>
    <row r="7" spans="1:9" ht="13.5" thickBot="1">
      <c r="A7" s="144" t="s">
        <v>28</v>
      </c>
      <c r="B7" s="146" t="s">
        <v>88</v>
      </c>
      <c r="C7" s="148" t="s">
        <v>151</v>
      </c>
      <c r="D7" s="148" t="s">
        <v>45</v>
      </c>
      <c r="E7" s="150" t="s">
        <v>87</v>
      </c>
      <c r="F7" s="152" t="s">
        <v>86</v>
      </c>
      <c r="G7" s="153"/>
      <c r="H7" s="154" t="s">
        <v>85</v>
      </c>
      <c r="I7" s="155"/>
    </row>
    <row r="8" spans="1:17" ht="77.25" thickBot="1">
      <c r="A8" s="145"/>
      <c r="B8" s="147"/>
      <c r="C8" s="149"/>
      <c r="D8" s="149"/>
      <c r="E8" s="151"/>
      <c r="F8" s="33" t="s">
        <v>84</v>
      </c>
      <c r="G8" s="33" t="s">
        <v>83</v>
      </c>
      <c r="H8" s="33" t="s">
        <v>82</v>
      </c>
      <c r="I8" s="34" t="s">
        <v>81</v>
      </c>
      <c r="K8" s="2" t="s">
        <v>112</v>
      </c>
      <c r="L8" s="2" t="s">
        <v>113</v>
      </c>
      <c r="M8" s="2" t="s">
        <v>114</v>
      </c>
      <c r="N8" s="2" t="s">
        <v>115</v>
      </c>
      <c r="O8" s="2" t="s">
        <v>116</v>
      </c>
      <c r="P8" s="12" t="s">
        <v>117</v>
      </c>
      <c r="Q8" s="13" t="s">
        <v>118</v>
      </c>
    </row>
    <row r="9" spans="1:17" ht="12.75">
      <c r="A9" s="35"/>
      <c r="B9" s="36" t="s">
        <v>67</v>
      </c>
      <c r="C9" s="36" t="s">
        <v>66</v>
      </c>
      <c r="D9" s="36" t="s">
        <v>65</v>
      </c>
      <c r="E9" s="36" t="s">
        <v>64</v>
      </c>
      <c r="F9" s="37" t="s">
        <v>63</v>
      </c>
      <c r="G9" s="37" t="s">
        <v>62</v>
      </c>
      <c r="H9" s="37" t="s">
        <v>61</v>
      </c>
      <c r="I9" s="38" t="s">
        <v>60</v>
      </c>
      <c r="K9" s="5"/>
      <c r="L9" s="5"/>
      <c r="M9" s="5"/>
      <c r="N9" s="5"/>
      <c r="O9" s="5"/>
      <c r="P9" s="5"/>
      <c r="Q9" s="5"/>
    </row>
    <row r="10" spans="1:17" ht="12.75">
      <c r="A10" s="17" t="s">
        <v>3</v>
      </c>
      <c r="B10" s="18" t="s">
        <v>99</v>
      </c>
      <c r="C10" s="18" t="s">
        <v>171</v>
      </c>
      <c r="D10" s="19" t="s">
        <v>109</v>
      </c>
      <c r="E10" s="19">
        <v>201603</v>
      </c>
      <c r="F10" s="39">
        <v>30000000</v>
      </c>
      <c r="G10" s="18"/>
      <c r="H10" s="18"/>
      <c r="I10" s="21"/>
      <c r="K10" s="22" t="str">
        <f>ELOLAP!$F$7</f>
        <v>R24</v>
      </c>
      <c r="L10" s="23" t="str">
        <f>ELOLAP!$G$7</f>
        <v>2018N1</v>
      </c>
      <c r="M10" s="24" t="str">
        <f>ELOLAP!$H$7</f>
        <v>00000000</v>
      </c>
      <c r="N10" s="25" t="str">
        <f>ELOLAP!$I$7</f>
        <v>20180416</v>
      </c>
      <c r="O10" s="5" t="s">
        <v>119</v>
      </c>
      <c r="P10" s="22" t="s">
        <v>122</v>
      </c>
      <c r="Q10" s="6" t="str">
        <f>K10&amp;","&amp;L10&amp;","&amp;M10&amp;","&amp;N10&amp;","&amp;O10&amp;","&amp;P10&amp;","&amp;"@"&amp;P10&amp;"0"&amp;A10&amp;","&amp;B10&amp;","&amp;C10&amp;","&amp;D10&amp;","&amp;E10&amp;","&amp;F10&amp;","&amp;G10&amp;","&amp;H10&amp;","&amp;I10</f>
        <v>R24,2018N1,00000000,20180416,E,BEFT7,@BEFT7001,HU,HU00502,EUR,201603,30000000,,,</v>
      </c>
    </row>
    <row r="11" spans="1:17" ht="12.75">
      <c r="A11" s="17" t="s">
        <v>2</v>
      </c>
      <c r="B11" s="18" t="s">
        <v>99</v>
      </c>
      <c r="C11" s="18" t="s">
        <v>171</v>
      </c>
      <c r="D11" s="19" t="s">
        <v>109</v>
      </c>
      <c r="E11" s="19">
        <v>201606</v>
      </c>
      <c r="F11" s="18"/>
      <c r="G11" s="18"/>
      <c r="H11" s="18">
        <v>10000000</v>
      </c>
      <c r="I11" s="21"/>
      <c r="K11" s="22" t="str">
        <f>ELOLAP!$F$7</f>
        <v>R24</v>
      </c>
      <c r="L11" s="23" t="str">
        <f>ELOLAP!$G$7</f>
        <v>2018N1</v>
      </c>
      <c r="M11" s="24" t="str">
        <f>ELOLAP!$H$7</f>
        <v>00000000</v>
      </c>
      <c r="N11" s="25" t="str">
        <f>ELOLAP!$I$7</f>
        <v>20180416</v>
      </c>
      <c r="O11" s="5" t="s">
        <v>119</v>
      </c>
      <c r="P11" s="22" t="str">
        <f>$P$10</f>
        <v>BEFT7</v>
      </c>
      <c r="Q11" s="6" t="str">
        <f>K11&amp;","&amp;L11&amp;","&amp;M11&amp;","&amp;N11&amp;","&amp;O11&amp;","&amp;P11&amp;","&amp;"@"&amp;P11&amp;"0"&amp;A11&amp;","&amp;B11&amp;","&amp;C11&amp;","&amp;D11&amp;","&amp;E11&amp;","&amp;F11&amp;","&amp;G11&amp;","&amp;H11&amp;","&amp;I11</f>
        <v>R24,2018N1,00000000,20180416,E,BEFT7,@BEFT7002,HU,HU00502,EUR,201606,,,10000000,</v>
      </c>
    </row>
    <row r="12" spans="1:17" ht="12.75">
      <c r="A12" s="17" t="s">
        <v>80</v>
      </c>
      <c r="B12" s="18" t="s">
        <v>99</v>
      </c>
      <c r="C12" s="18" t="s">
        <v>171</v>
      </c>
      <c r="D12" s="19" t="s">
        <v>109</v>
      </c>
      <c r="E12" s="19">
        <v>201610</v>
      </c>
      <c r="F12" s="18"/>
      <c r="G12" s="18"/>
      <c r="H12" s="18">
        <v>20000000</v>
      </c>
      <c r="I12" s="21"/>
      <c r="K12" s="22" t="str">
        <f>ELOLAP!$F$7</f>
        <v>R24</v>
      </c>
      <c r="L12" s="23" t="str">
        <f>ELOLAP!$G$7</f>
        <v>2018N1</v>
      </c>
      <c r="M12" s="24" t="str">
        <f>ELOLAP!$H$7</f>
        <v>00000000</v>
      </c>
      <c r="N12" s="25" t="str">
        <f>ELOLAP!$I$7</f>
        <v>20180416</v>
      </c>
      <c r="O12" s="5" t="s">
        <v>119</v>
      </c>
      <c r="P12" s="22" t="str">
        <f>$P$10</f>
        <v>BEFT7</v>
      </c>
      <c r="Q12" s="6" t="str">
        <f>K12&amp;","&amp;L12&amp;","&amp;M12&amp;","&amp;N12&amp;","&amp;O12&amp;","&amp;P12&amp;","&amp;"@"&amp;P12&amp;"0"&amp;A12&amp;","&amp;B12&amp;","&amp;C12&amp;","&amp;D12&amp;","&amp;E12&amp;","&amp;F12&amp;","&amp;G12&amp;","&amp;H12&amp;","&amp;I12</f>
        <v>R24,2018N1,00000000,20180416,E,BEFT7,@BEFT7003,HU,HU00502,EUR,201610,,,20000000,</v>
      </c>
    </row>
    <row r="13" spans="1:17" ht="12.75">
      <c r="A13" s="40" t="s">
        <v>100</v>
      </c>
      <c r="B13" s="41" t="s">
        <v>99</v>
      </c>
      <c r="C13" s="41" t="s">
        <v>172</v>
      </c>
      <c r="D13" s="42" t="s">
        <v>148</v>
      </c>
      <c r="E13" s="43">
        <v>201610</v>
      </c>
      <c r="F13" s="41"/>
      <c r="G13" s="41"/>
      <c r="H13" s="41">
        <v>20000000</v>
      </c>
      <c r="I13" s="44"/>
      <c r="K13" s="22" t="str">
        <f>ELOLAP!$F$7</f>
        <v>R24</v>
      </c>
      <c r="L13" s="23" t="str">
        <f>ELOLAP!$G$7</f>
        <v>2018N1</v>
      </c>
      <c r="M13" s="24" t="str">
        <f>ELOLAP!$H$7</f>
        <v>00000000</v>
      </c>
      <c r="N13" s="25" t="str">
        <f>ELOLAP!$I$7</f>
        <v>20180416</v>
      </c>
      <c r="O13" s="5" t="s">
        <v>119</v>
      </c>
      <c r="P13" s="22" t="str">
        <f>$P$10</f>
        <v>BEFT7</v>
      </c>
      <c r="Q13" s="6" t="str">
        <f>K13&amp;","&amp;L13&amp;","&amp;M13&amp;","&amp;N13&amp;","&amp;O13&amp;","&amp;P13&amp;","&amp;"@"&amp;P13&amp;"0"&amp;A13&amp;","&amp;B13&amp;","&amp;C13&amp;","&amp;D13&amp;","&amp;E13&amp;","&amp;F13&amp;","&amp;G13&amp;","&amp;H13&amp;","&amp;I13</f>
        <v>R24,2018N1,00000000,20180416,E,BEFT7,@BEFT7004,HU,HU00503,JPY,201610,,,20000000,</v>
      </c>
    </row>
    <row r="14" spans="1:17" ht="13.5" thickBot="1">
      <c r="A14" s="27"/>
      <c r="B14" s="28"/>
      <c r="C14" s="28"/>
      <c r="D14" s="29"/>
      <c r="E14" s="29"/>
      <c r="F14" s="28"/>
      <c r="G14" s="28"/>
      <c r="H14" s="28"/>
      <c r="I14" s="30"/>
      <c r="K14" s="5"/>
      <c r="L14" s="5"/>
      <c r="M14" s="25"/>
      <c r="N14" s="5"/>
      <c r="O14" s="5"/>
      <c r="P14" s="22"/>
      <c r="Q14" s="6"/>
    </row>
    <row r="15" spans="1:14" ht="15.75">
      <c r="A15" s="45"/>
      <c r="B15" s="45"/>
      <c r="D15" s="46"/>
      <c r="E15" s="46"/>
      <c r="F15" s="45"/>
      <c r="G15" s="45"/>
      <c r="H15" s="45"/>
      <c r="I15" s="45"/>
      <c r="L15" s="5"/>
      <c r="M15" s="25"/>
      <c r="N15" s="5"/>
    </row>
    <row r="16" spans="1:14" ht="12.75">
      <c r="A16" s="25" t="s">
        <v>152</v>
      </c>
      <c r="B16" s="6" t="s">
        <v>153</v>
      </c>
      <c r="D16" s="5"/>
      <c r="E16" s="5"/>
      <c r="F16" s="6"/>
      <c r="G16" s="6"/>
      <c r="H16" s="6"/>
      <c r="I16" s="6"/>
      <c r="L16" s="5"/>
      <c r="M16" s="25"/>
      <c r="N16" s="5"/>
    </row>
    <row r="17" ht="12.75">
      <c r="B17" s="7" t="s">
        <v>154</v>
      </c>
    </row>
  </sheetData>
  <sheetProtection/>
  <mergeCells count="10">
    <mergeCell ref="A1:J1"/>
    <mergeCell ref="A4:B4"/>
    <mergeCell ref="A6:I6"/>
    <mergeCell ref="A7:A8"/>
    <mergeCell ref="B7:B8"/>
    <mergeCell ref="C7:C8"/>
    <mergeCell ref="D7:D8"/>
    <mergeCell ref="E7:E8"/>
    <mergeCell ref="F7:G7"/>
    <mergeCell ref="H7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9.140625" style="1" customWidth="1"/>
    <col min="2" max="2" width="11.28125" style="3" customWidth="1"/>
    <col min="3" max="3" width="14.00390625" style="3" customWidth="1"/>
    <col min="4" max="4" width="11.57421875" style="1" customWidth="1"/>
    <col min="5" max="5" width="12.00390625" style="95" customWidth="1"/>
    <col min="6" max="6" width="12.421875" style="95" customWidth="1"/>
    <col min="7" max="7" width="9.140625" style="95" customWidth="1"/>
    <col min="8" max="8" width="5.57421875" style="1" customWidth="1"/>
    <col min="9" max="14" width="9.140625" style="3" customWidth="1"/>
    <col min="15" max="15" width="73.7109375" style="1" bestFit="1" customWidth="1"/>
    <col min="16" max="16384" width="9.140625" style="1" customWidth="1"/>
  </cols>
  <sheetData>
    <row r="1" spans="1:11" ht="63.75" customHeight="1">
      <c r="A1" s="139" t="s">
        <v>96</v>
      </c>
      <c r="B1" s="139"/>
      <c r="C1" s="139"/>
      <c r="D1" s="139"/>
      <c r="E1" s="139"/>
      <c r="F1" s="139"/>
      <c r="G1" s="139"/>
      <c r="H1" s="139"/>
      <c r="I1" s="139"/>
      <c r="J1" s="139"/>
      <c r="K1" s="32"/>
    </row>
    <row r="2" spans="1:11" ht="9" customHeight="1">
      <c r="A2" s="2"/>
      <c r="B2" s="2"/>
      <c r="C2" s="2"/>
      <c r="D2" s="2"/>
      <c r="E2" s="101"/>
      <c r="F2" s="101"/>
      <c r="G2" s="101"/>
      <c r="H2" s="2"/>
      <c r="I2" s="2"/>
      <c r="J2" s="2"/>
      <c r="K2" s="2"/>
    </row>
    <row r="3" spans="1:11" ht="11.25" customHeight="1">
      <c r="A3" s="2"/>
      <c r="B3" s="2"/>
      <c r="C3" s="2"/>
      <c r="D3" s="2"/>
      <c r="E3" s="101"/>
      <c r="F3" s="101"/>
      <c r="G3" s="101"/>
      <c r="H3" s="2"/>
      <c r="I3" s="2"/>
      <c r="J3" s="2"/>
      <c r="K3" s="2"/>
    </row>
    <row r="4" spans="1:11" ht="13.5" thickBot="1">
      <c r="A4" s="140" t="s">
        <v>90</v>
      </c>
      <c r="B4" s="140"/>
      <c r="C4" s="5"/>
      <c r="D4" s="6"/>
      <c r="E4" s="104"/>
      <c r="F4" s="105"/>
      <c r="G4" s="105"/>
      <c r="H4" s="7"/>
      <c r="I4" s="8"/>
      <c r="J4" s="8"/>
      <c r="K4" s="8"/>
    </row>
    <row r="5" spans="1:11" ht="14.25" customHeight="1" thickBot="1">
      <c r="A5" s="141" t="s">
        <v>95</v>
      </c>
      <c r="B5" s="142"/>
      <c r="C5" s="142"/>
      <c r="D5" s="142"/>
      <c r="E5" s="143"/>
      <c r="F5" s="9"/>
      <c r="G5" s="9"/>
      <c r="H5" s="9"/>
      <c r="I5" s="10"/>
      <c r="J5" s="10"/>
      <c r="K5" s="8"/>
    </row>
    <row r="6" spans="1:14" s="6" customFormat="1" ht="31.5" customHeight="1">
      <c r="A6" s="160" t="s">
        <v>28</v>
      </c>
      <c r="B6" s="162" t="s">
        <v>155</v>
      </c>
      <c r="C6" s="162" t="s">
        <v>91</v>
      </c>
      <c r="D6" s="162" t="s">
        <v>92</v>
      </c>
      <c r="E6" s="158" t="s">
        <v>166</v>
      </c>
      <c r="F6" s="159"/>
      <c r="G6" s="156" t="s">
        <v>98</v>
      </c>
      <c r="H6" s="11"/>
      <c r="I6" s="8"/>
      <c r="J6" s="8"/>
      <c r="K6" s="8"/>
      <c r="L6" s="5"/>
      <c r="M6" s="5"/>
      <c r="N6" s="5"/>
    </row>
    <row r="7" spans="1:15" s="6" customFormat="1" ht="77.25" thickBot="1">
      <c r="A7" s="161"/>
      <c r="B7" s="163"/>
      <c r="C7" s="163"/>
      <c r="D7" s="163"/>
      <c r="E7" s="106" t="s">
        <v>167</v>
      </c>
      <c r="F7" s="106" t="s">
        <v>168</v>
      </c>
      <c r="G7" s="157"/>
      <c r="H7" s="11"/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12" t="s">
        <v>117</v>
      </c>
      <c r="O7" s="13" t="s">
        <v>118</v>
      </c>
    </row>
    <row r="8" spans="1:15" s="6" customFormat="1" ht="12.75" customHeight="1">
      <c r="A8" s="14"/>
      <c r="B8" s="15" t="s">
        <v>67</v>
      </c>
      <c r="C8" s="15" t="s">
        <v>66</v>
      </c>
      <c r="D8" s="15" t="s">
        <v>65</v>
      </c>
      <c r="E8" s="107" t="s">
        <v>64</v>
      </c>
      <c r="F8" s="108" t="s">
        <v>63</v>
      </c>
      <c r="G8" s="109" t="s">
        <v>62</v>
      </c>
      <c r="H8" s="16"/>
      <c r="I8" s="5"/>
      <c r="J8" s="5"/>
      <c r="K8" s="5"/>
      <c r="L8" s="5"/>
      <c r="M8" s="5"/>
      <c r="N8" s="5"/>
      <c r="O8" s="5"/>
    </row>
    <row r="9" spans="1:15" s="6" customFormat="1" ht="17.25" customHeight="1">
      <c r="A9" s="17" t="s">
        <v>3</v>
      </c>
      <c r="B9" s="19" t="s">
        <v>169</v>
      </c>
      <c r="C9" s="19">
        <v>201612</v>
      </c>
      <c r="D9" s="18" t="s">
        <v>56</v>
      </c>
      <c r="E9" s="110" t="s">
        <v>111</v>
      </c>
      <c r="F9" s="110"/>
      <c r="G9" s="111"/>
      <c r="H9" s="20"/>
      <c r="I9" s="22" t="str">
        <f>ELOLAP!$F$7</f>
        <v>R24</v>
      </c>
      <c r="J9" s="23" t="str">
        <f>ELOLAP!$G$7</f>
        <v>2018N1</v>
      </c>
      <c r="K9" s="24" t="str">
        <f>ELOLAP!$H$7</f>
        <v>00000000</v>
      </c>
      <c r="L9" s="25" t="str">
        <f>ELOLAP!$I$7</f>
        <v>20180416</v>
      </c>
      <c r="M9" s="5" t="s">
        <v>119</v>
      </c>
      <c r="N9" s="5" t="s">
        <v>144</v>
      </c>
      <c r="O9" s="6" t="str">
        <f>I9&amp;","&amp;J9&amp;","&amp;K9&amp;","&amp;L9&amp;","&amp;M9&amp;","&amp;N9&amp;","&amp;"@"&amp;N9&amp;"0"&amp;A9&amp;","&amp;B9&amp;","&amp;C9&amp;","&amp;D9&amp;","&amp;E9&amp;","&amp;F9&amp;","&amp;G9</f>
        <v>R24,2018N1,00000000,20180416,E,BEFT8,@BEFT8001,HU00201,201612,l,kormány,,</v>
      </c>
    </row>
    <row r="10" spans="1:15" s="6" customFormat="1" ht="25.5" customHeight="1">
      <c r="A10" s="17" t="s">
        <v>2</v>
      </c>
      <c r="B10" s="19" t="s">
        <v>170</v>
      </c>
      <c r="C10" s="26"/>
      <c r="D10" s="18" t="s">
        <v>62</v>
      </c>
      <c r="E10" s="102"/>
      <c r="F10" s="102">
        <v>20</v>
      </c>
      <c r="G10" s="111" t="s">
        <v>110</v>
      </c>
      <c r="H10" s="20"/>
      <c r="I10" s="22" t="str">
        <f>ELOLAP!$F$7</f>
        <v>R24</v>
      </c>
      <c r="J10" s="23" t="str">
        <f>ELOLAP!$G$7</f>
        <v>2018N1</v>
      </c>
      <c r="K10" s="24" t="str">
        <f>ELOLAP!$H$7</f>
        <v>00000000</v>
      </c>
      <c r="L10" s="25" t="str">
        <f>ELOLAP!$I$7</f>
        <v>20180416</v>
      </c>
      <c r="M10" s="5" t="s">
        <v>119</v>
      </c>
      <c r="N10" s="5" t="str">
        <f>$N$9</f>
        <v>BEFT8</v>
      </c>
      <c r="O10" s="6" t="str">
        <f>I10&amp;","&amp;J10&amp;","&amp;K10&amp;","&amp;L10&amp;","&amp;M10&amp;","&amp;N10&amp;","&amp;"@"&amp;N10&amp;"0"&amp;A10&amp;","&amp;B10&amp;","&amp;C10&amp;","&amp;D10&amp;","&amp;E10&amp;","&amp;F10&amp;","&amp;G10</f>
        <v>R24,2018N1,00000000,20180416,E,BEFT8,@BEFT8002,HU00202,,f,,20,USD</v>
      </c>
    </row>
    <row r="11" spans="1:14" s="6" customFormat="1" ht="14.25" customHeight="1">
      <c r="A11" s="17" t="s">
        <v>80</v>
      </c>
      <c r="B11" s="19"/>
      <c r="C11" s="19"/>
      <c r="D11" s="18"/>
      <c r="E11" s="102"/>
      <c r="F11" s="102"/>
      <c r="G11" s="111"/>
      <c r="H11" s="20"/>
      <c r="I11" s="5"/>
      <c r="J11" s="5"/>
      <c r="K11" s="25"/>
      <c r="L11" s="5"/>
      <c r="M11" s="5"/>
      <c r="N11" s="5"/>
    </row>
    <row r="12" spans="1:14" s="6" customFormat="1" ht="12.75" customHeight="1">
      <c r="A12" s="17" t="s">
        <v>1</v>
      </c>
      <c r="B12" s="19"/>
      <c r="C12" s="19"/>
      <c r="D12" s="18"/>
      <c r="E12" s="102"/>
      <c r="F12" s="102"/>
      <c r="G12" s="111"/>
      <c r="H12" s="20"/>
      <c r="I12" s="5"/>
      <c r="J12" s="5"/>
      <c r="K12" s="25"/>
      <c r="L12" s="5"/>
      <c r="M12" s="5"/>
      <c r="N12" s="5"/>
    </row>
    <row r="13" spans="1:14" s="6" customFormat="1" ht="12.75" customHeight="1" thickBot="1">
      <c r="A13" s="27" t="s">
        <v>0</v>
      </c>
      <c r="B13" s="29"/>
      <c r="C13" s="29"/>
      <c r="D13" s="28"/>
      <c r="E13" s="103"/>
      <c r="F13" s="103"/>
      <c r="G13" s="112"/>
      <c r="H13" s="20"/>
      <c r="I13" s="5"/>
      <c r="J13" s="5"/>
      <c r="K13" s="25"/>
      <c r="L13" s="5"/>
      <c r="M13" s="5"/>
      <c r="N13" s="5"/>
    </row>
    <row r="14" spans="1:12" ht="12.75">
      <c r="A14" s="6"/>
      <c r="C14" s="5"/>
      <c r="D14" s="6"/>
      <c r="E14" s="104"/>
      <c r="F14" s="104"/>
      <c r="G14" s="104"/>
      <c r="H14" s="6"/>
      <c r="J14" s="5"/>
      <c r="K14" s="25"/>
      <c r="L14" s="5"/>
    </row>
    <row r="15" spans="1:12" ht="12.75">
      <c r="A15" s="6"/>
      <c r="B15" s="86" t="s">
        <v>156</v>
      </c>
      <c r="C15" s="31"/>
      <c r="D15" s="6"/>
      <c r="E15" s="104"/>
      <c r="F15" s="104"/>
      <c r="G15" s="104"/>
      <c r="H15" s="6"/>
      <c r="J15" s="5"/>
      <c r="K15" s="25"/>
      <c r="L15" s="5"/>
    </row>
    <row r="16" ht="12.75">
      <c r="B16" s="113" t="s">
        <v>154</v>
      </c>
    </row>
  </sheetData>
  <sheetProtection/>
  <mergeCells count="9">
    <mergeCell ref="G6:G7"/>
    <mergeCell ref="A1:J1"/>
    <mergeCell ref="E6:F6"/>
    <mergeCell ref="A6:A7"/>
    <mergeCell ref="A4:B4"/>
    <mergeCell ref="A5:E5"/>
    <mergeCell ref="B6:B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2007-02-01T08:36:16Z</cp:lastPrinted>
  <dcterms:created xsi:type="dcterms:W3CDTF">2006-08-30T13:30:37Z</dcterms:created>
  <dcterms:modified xsi:type="dcterms:W3CDTF">2018-01-29T10:46:48Z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