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HIT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E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<sst xmlns="http://schemas.openxmlformats.org/spreadsheetml/2006/main" count="104" uniqueCount="73">
  <si>
    <t>Sorszám</t>
  </si>
  <si>
    <t>Szerződés szerinti összege</t>
  </si>
  <si>
    <t>Hitel végső lejáratának időpontja</t>
  </si>
  <si>
    <t>a</t>
  </si>
  <si>
    <t>b</t>
  </si>
  <si>
    <t>c</t>
  </si>
  <si>
    <t>d</t>
  </si>
  <si>
    <t>f</t>
  </si>
  <si>
    <t xml:space="preserve">e </t>
  </si>
  <si>
    <t xml:space="preserve"> neve</t>
  </si>
  <si>
    <t>ISO országkódja</t>
  </si>
  <si>
    <t>Rezidens hitelfelvevő neve</t>
  </si>
  <si>
    <t>Rezidens hitelfelvevő törzsszáma</t>
  </si>
  <si>
    <t>Szerződés szerinti devizanem ISO kódja</t>
  </si>
  <si>
    <t>Kezesség vállalás kezdő időpontja</t>
  </si>
  <si>
    <t>Tárgynegyedév végén fennálló állomány</t>
  </si>
  <si>
    <t>g</t>
  </si>
  <si>
    <t>h</t>
  </si>
  <si>
    <t>i</t>
  </si>
  <si>
    <t>HIT tábla:</t>
  </si>
  <si>
    <t>Nem rezidens hitelnyújtó</t>
  </si>
  <si>
    <t>Nem rezidens hitelezővel szemben  vállalt állami kezességről</t>
  </si>
  <si>
    <t>Adatok: Egész devizában</t>
  </si>
  <si>
    <t>Állam által vállalt kezességek</t>
  </si>
  <si>
    <t>j</t>
  </si>
  <si>
    <t>Tárgynegyedévben az állam (kezes) által történt tényleges kifizetés összege</t>
  </si>
  <si>
    <t>01</t>
  </si>
  <si>
    <t>02</t>
  </si>
  <si>
    <t>03</t>
  </si>
  <si>
    <t>04</t>
  </si>
  <si>
    <t>EIB</t>
  </si>
  <si>
    <t>4C</t>
  </si>
  <si>
    <t>USD</t>
  </si>
  <si>
    <t>EUR</t>
  </si>
  <si>
    <t>IBRD</t>
  </si>
  <si>
    <t>1E</t>
  </si>
  <si>
    <t>Dunaújváros Megyei Jogú Város Önkormányzata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</si>
  <si>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</si>
  <si>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</si>
  <si>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</si>
  <si>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</si>
  <si>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</si>
  <si>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</si>
  <si>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</si>
  <si>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</si>
  <si>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</si>
  <si>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</si>
  <si>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</si>
  <si>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</si>
  <si>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</si>
  <si>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</si>
  <si>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00000000</t>
  </si>
  <si>
    <t>E</t>
  </si>
  <si>
    <t>2</t>
  </si>
  <si>
    <t>ELOLAP02</t>
  </si>
  <si>
    <t>3</t>
  </si>
  <si>
    <t>ELOLAP03</t>
  </si>
  <si>
    <t>R25</t>
  </si>
  <si>
    <t>HIT</t>
  </si>
  <si>
    <t>Magyar Villamos Művek Zrt</t>
  </si>
  <si>
    <t>Szabványos fájlnév:</t>
  </si>
  <si>
    <t xml:space="preserve"> Fájlnév összetétele: </t>
  </si>
  <si>
    <t>3) adatszolgáltató 8 jegyű törzsszáma</t>
  </si>
  <si>
    <t>1) adatgyűjtés jele: R25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</si>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</sst>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E]yyyy\.\ mmmm\ d\.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1" xfId="55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15" xfId="55" applyFont="1" applyBorder="1" applyAlignment="1">
      <alignment vertical="center" wrapText="1"/>
      <protection/>
    </xf>
    <xf numFmtId="0" fontId="5" fillId="0" borderId="16" xfId="55" applyFont="1" applyBorder="1" applyAlignment="1">
      <alignment horizontal="center"/>
      <protection/>
    </xf>
    <xf numFmtId="49" fontId="5" fillId="0" borderId="1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 wrapText="1"/>
      <protection/>
    </xf>
    <xf numFmtId="3" fontId="5" fillId="0" borderId="16" xfId="55" applyNumberFormat="1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0" fontId="5" fillId="0" borderId="0" xfId="0" applyFont="1" applyAlignment="1">
      <alignment horizontal="left"/>
    </xf>
    <xf numFmtId="0" fontId="13" fillId="0" borderId="0" xfId="55" applyFont="1">
      <alignment/>
      <protection/>
    </xf>
    <xf numFmtId="0" fontId="12" fillId="0" borderId="0" xfId="55" applyFont="1" applyAlignment="1">
      <alignment horizontal="right"/>
      <protection/>
    </xf>
    <xf numFmtId="0" fontId="14" fillId="0" borderId="0" xfId="0" applyFont="1" applyAlignment="1">
      <alignment/>
    </xf>
    <xf numFmtId="0" fontId="15" fillId="35" borderId="0" xfId="0" applyNumberFormat="1" applyFont="1" applyFill="1" applyBorder="1" applyAlignment="1">
      <alignment horizontal="left" vertical="center" wrapText="1"/>
    </xf>
    <xf numFmtId="0" fontId="15" fillId="35" borderId="0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22" xfId="0" applyNumberFormat="1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left" vertical="center"/>
    </xf>
    <xf numFmtId="49" fontId="5" fillId="36" borderId="0" xfId="55" applyNumberFormat="1" applyFont="1" applyFill="1" applyAlignment="1">
      <alignment horizontal="center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8" fillId="0" borderId="36" xfId="55" applyFont="1" applyBorder="1" applyAlignment="1">
      <alignment horizontal="center" vertical="center" wrapText="1"/>
      <protection/>
    </xf>
    <xf numFmtId="0" fontId="8" fillId="0" borderId="37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38" xfId="55" applyFont="1" applyBorder="1" applyAlignment="1">
      <alignment horizontal="center" vertical="center" wrapText="1"/>
      <protection/>
    </xf>
    <xf numFmtId="0" fontId="8" fillId="0" borderId="39" xfId="55" applyFont="1" applyFill="1" applyBorder="1" applyAlignment="1">
      <alignment horizontal="center"/>
      <protection/>
    </xf>
    <xf numFmtId="0" fontId="8" fillId="0" borderId="40" xfId="55" applyFont="1" applyFill="1" applyBorder="1" applyAlignment="1">
      <alignment horizontal="center"/>
      <protection/>
    </xf>
    <xf numFmtId="0" fontId="33" fillId="0" borderId="41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29.28125" style="31" bestFit="1" customWidth="1"/>
    <col min="2" max="16384" width="9.140625" style="31" customWidth="1"/>
  </cols>
  <sheetData>
    <row r="1" ht="15">
      <c r="A1" s="31" t="str">
        <f>ELOLAP!L7</f>
        <v>R25,2020N1,00000000,20200415,E,ELOLAP,@ELOLAP01,Kontrolling</v>
      </c>
    </row>
    <row r="2" ht="15">
      <c r="A2" s="31" t="str">
        <f>ELOLAP!L8</f>
        <v>R25,2020N1,00000000,20200415,E,ELOLAP,@ELOLAP02,3612345678</v>
      </c>
    </row>
    <row r="3" ht="15">
      <c r="A3" s="31" t="str">
        <f>ELOLAP!L9</f>
        <v>R25,2020N1,00000000,20200415,E,ELOLAP,@ELOLAP03,controlling@penzugy.hu</v>
      </c>
    </row>
    <row r="4" ht="15">
      <c r="A4" s="31" t="str">
        <f>HIT!S9</f>
        <v>R25,2020N1,00000000,20200415,E,HIT,@HIT001,EIB,4C,Magyar Villamos Művek Zrt,10760798,USD,1727,0,1700,19931222,20290615</v>
      </c>
    </row>
    <row r="5" ht="15">
      <c r="A5" s="31" t="str">
        <f>HIT!S10</f>
        <v>R25,2020N1,00000000,20200415,E,HIT,@HIT002,EIB,4C,Magyar Villamos Művek Zrt,10760798,EUR,576,0,500,19931222,20290615</v>
      </c>
    </row>
    <row r="6" ht="15">
      <c r="A6" s="31" t="str">
        <f>HIT!S11</f>
        <v>R25,2020N1,00000000,20200415,E,HIT,@HIT003,IBRD,1E,Magyar Villamos Művek Zrt,10760798,USD,34399,0,34000,19970710,20220315</v>
      </c>
    </row>
    <row r="7" ht="15">
      <c r="A7" s="31" t="str">
        <f>HIT!S12</f>
        <v>R25,2020N1,00000000,20200415,E,HIT,@HIT004,IBRD,1E,Dunaújváros Megyei Jogú Város Önkormányzata,15361363,EUR,1800,800,1000,19990922,20241015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7.140625" style="1" customWidth="1"/>
    <col min="2" max="2" width="14.00390625" style="1" customWidth="1"/>
    <col min="3" max="3" width="28.7109375" style="1" customWidth="1"/>
    <col min="4" max="4" width="27.00390625" style="1" customWidth="1"/>
    <col min="5" max="5" width="5.7109375" style="1" customWidth="1"/>
    <col min="6" max="6" width="9.140625" style="25" customWidth="1"/>
    <col min="7" max="7" width="11.140625" style="25" customWidth="1"/>
    <col min="8" max="11" width="9.140625" style="25" customWidth="1"/>
    <col min="12" max="12" width="53.57421875" style="1" customWidth="1"/>
    <col min="13" max="16384" width="9.140625" style="1" customWidth="1"/>
  </cols>
  <sheetData>
    <row r="1" spans="1:4" ht="21.75" customHeight="1" thickTop="1">
      <c r="A1" s="45" t="s">
        <v>64</v>
      </c>
      <c r="B1" s="46"/>
      <c r="C1" s="46"/>
      <c r="D1" s="47"/>
    </row>
    <row r="2" spans="1:4" ht="16.5" customHeight="1" thickBot="1">
      <c r="A2" s="48" t="s">
        <v>38</v>
      </c>
      <c r="B2" s="49"/>
      <c r="C2" s="49"/>
      <c r="D2" s="50"/>
    </row>
    <row r="3" spans="1:4" ht="16.5" thickBot="1" thickTop="1">
      <c r="A3" s="32"/>
      <c r="B3" s="32"/>
      <c r="C3" s="32"/>
      <c r="D3" s="33"/>
    </row>
    <row r="4" spans="1:4" ht="14.25" customHeight="1" thickBot="1" thickTop="1">
      <c r="A4" s="51" t="s">
        <v>0</v>
      </c>
      <c r="B4" s="51" t="s">
        <v>39</v>
      </c>
      <c r="C4" s="51" t="s">
        <v>40</v>
      </c>
      <c r="D4" s="34" t="s">
        <v>41</v>
      </c>
    </row>
    <row r="5" spans="1:13" ht="78" thickBot="1" thickTop="1">
      <c r="A5" s="52"/>
      <c r="B5" s="52"/>
      <c r="C5" s="52"/>
      <c r="D5" s="34" t="s">
        <v>42</v>
      </c>
      <c r="F5" s="13" t="s">
        <v>43</v>
      </c>
      <c r="G5" s="13" t="s">
        <v>44</v>
      </c>
      <c r="H5" s="13" t="s">
        <v>45</v>
      </c>
      <c r="I5" s="13" t="s">
        <v>46</v>
      </c>
      <c r="J5" s="13" t="s">
        <v>47</v>
      </c>
      <c r="K5" s="14" t="s">
        <v>48</v>
      </c>
      <c r="L5" s="5" t="s">
        <v>49</v>
      </c>
      <c r="M5" s="2"/>
    </row>
    <row r="6" spans="1:13" ht="16.5" thickBot="1" thickTop="1">
      <c r="A6" s="53"/>
      <c r="B6" s="53"/>
      <c r="C6" s="53"/>
      <c r="D6" s="34" t="s">
        <v>3</v>
      </c>
      <c r="F6" s="3"/>
      <c r="G6" s="3"/>
      <c r="H6" s="3"/>
      <c r="I6" s="3"/>
      <c r="J6" s="3"/>
      <c r="K6" s="3"/>
      <c r="L6" s="3"/>
      <c r="M6" s="2"/>
    </row>
    <row r="7" spans="1:13" ht="13.5" thickTop="1">
      <c r="A7" s="35" t="s">
        <v>42</v>
      </c>
      <c r="B7" s="36" t="s">
        <v>50</v>
      </c>
      <c r="C7" s="37" t="s">
        <v>66</v>
      </c>
      <c r="D7" s="38" t="s">
        <v>69</v>
      </c>
      <c r="F7" s="3" t="s">
        <v>57</v>
      </c>
      <c r="G7" s="26" t="s">
        <v>71</v>
      </c>
      <c r="H7" s="27" t="s">
        <v>51</v>
      </c>
      <c r="I7" s="44" t="s">
        <v>72</v>
      </c>
      <c r="J7" s="3" t="s">
        <v>52</v>
      </c>
      <c r="K7" s="3" t="s">
        <v>37</v>
      </c>
      <c r="L7" s="2" t="str">
        <f>F7&amp;","&amp;G7&amp;","&amp;H7&amp;","&amp;I7&amp;","&amp;J7&amp;","&amp;K7&amp;","&amp;"@"&amp;K7&amp;"0"&amp;A7&amp;","&amp;D7</f>
        <v>R25,2020N1,00000000,20200415,E,ELOLAP,@ELOLAP01,Kontrolling</v>
      </c>
      <c r="M7" s="2"/>
    </row>
    <row r="8" spans="1:13" ht="22.5" customHeight="1">
      <c r="A8" s="35" t="s">
        <v>53</v>
      </c>
      <c r="B8" s="39" t="s">
        <v>54</v>
      </c>
      <c r="C8" s="37" t="s">
        <v>67</v>
      </c>
      <c r="D8" s="40">
        <v>3612345678</v>
      </c>
      <c r="F8" s="3" t="s">
        <v>57</v>
      </c>
      <c r="G8" s="3" t="str">
        <f aca="true" t="shared" si="0" ref="G8:I9">G7</f>
        <v>2020N1</v>
      </c>
      <c r="H8" s="24" t="str">
        <f t="shared" si="0"/>
        <v>00000000</v>
      </c>
      <c r="I8" s="24" t="str">
        <f t="shared" si="0"/>
        <v>20200415</v>
      </c>
      <c r="J8" s="3" t="s">
        <v>52</v>
      </c>
      <c r="K8" s="3" t="s">
        <v>37</v>
      </c>
      <c r="L8" s="2" t="str">
        <f>F8&amp;","&amp;G8&amp;","&amp;H8&amp;","&amp;I8&amp;","&amp;J8&amp;","&amp;K8&amp;","&amp;"@"&amp;K8&amp;"0"&amp;A8&amp;","&amp;D8</f>
        <v>R25,2020N1,00000000,20200415,E,ELOLAP,@ELOLAP02,3612345678</v>
      </c>
      <c r="M8" s="2"/>
    </row>
    <row r="9" spans="1:13" ht="13.5" thickBot="1">
      <c r="A9" s="41" t="s">
        <v>55</v>
      </c>
      <c r="B9" s="42" t="s">
        <v>56</v>
      </c>
      <c r="C9" s="43" t="s">
        <v>68</v>
      </c>
      <c r="D9" s="62" t="s">
        <v>70</v>
      </c>
      <c r="F9" s="3" t="s">
        <v>57</v>
      </c>
      <c r="G9" s="3" t="str">
        <f t="shared" si="0"/>
        <v>2020N1</v>
      </c>
      <c r="H9" s="24" t="str">
        <f t="shared" si="0"/>
        <v>00000000</v>
      </c>
      <c r="I9" s="24" t="str">
        <f t="shared" si="0"/>
        <v>20200415</v>
      </c>
      <c r="J9" s="3" t="s">
        <v>52</v>
      </c>
      <c r="K9" s="3" t="s">
        <v>37</v>
      </c>
      <c r="L9" s="2" t="str">
        <f>F9&amp;","&amp;G9&amp;","&amp;H9&amp;","&amp;I9&amp;","&amp;J9&amp;","&amp;K9&amp;","&amp;"@"&amp;K9&amp;"0"&amp;A9&amp;","&amp;D9</f>
        <v>R25,2020N1,00000000,20200415,E,ELOLAP,@ELOLAP03,controlling@penzugy.hu</v>
      </c>
      <c r="M9" s="2"/>
    </row>
    <row r="12" spans="2:4" ht="12.75">
      <c r="B12" s="30" t="s">
        <v>60</v>
      </c>
      <c r="C12" s="28" t="str">
        <f>+F7&amp;MID(G7,4,5)&amp;H7</f>
        <v>R250N100000000</v>
      </c>
      <c r="D12" s="29" t="s">
        <v>61</v>
      </c>
    </row>
    <row r="13" spans="1:4" ht="12.75">
      <c r="A13" s="2"/>
      <c r="B13" s="2"/>
      <c r="D13" s="29" t="s">
        <v>63</v>
      </c>
    </row>
    <row r="14" spans="1:4" ht="12.75">
      <c r="A14" s="2"/>
      <c r="B14" s="2"/>
      <c r="D14" s="29" t="s">
        <v>65</v>
      </c>
    </row>
    <row r="15" spans="1:4" ht="12.75">
      <c r="A15" s="2"/>
      <c r="B15" s="2"/>
      <c r="D15" s="29" t="s">
        <v>62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28125" style="2" customWidth="1"/>
    <col min="2" max="2" width="10.140625" style="2" customWidth="1"/>
    <col min="3" max="3" width="10.8515625" style="2" customWidth="1"/>
    <col min="4" max="4" width="13.7109375" style="2" customWidth="1"/>
    <col min="5" max="5" width="10.7109375" style="2" customWidth="1"/>
    <col min="6" max="6" width="12.8515625" style="2" customWidth="1"/>
    <col min="7" max="7" width="13.00390625" style="2" customWidth="1"/>
    <col min="8" max="8" width="15.57421875" style="2" customWidth="1"/>
    <col min="9" max="9" width="14.7109375" style="2" customWidth="1"/>
    <col min="10" max="10" width="11.8515625" style="2" customWidth="1"/>
    <col min="11" max="11" width="12.140625" style="2" customWidth="1"/>
    <col min="12" max="12" width="9.140625" style="2" customWidth="1"/>
    <col min="13" max="14" width="9.140625" style="3" customWidth="1"/>
    <col min="15" max="15" width="11.28125" style="3" customWidth="1"/>
    <col min="16" max="18" width="9.140625" style="3" customWidth="1"/>
    <col min="19" max="16384" width="9.140625" style="2" customWidth="1"/>
  </cols>
  <sheetData>
    <row r="1" spans="1:4" ht="21" customHeight="1">
      <c r="A1" s="56" t="s">
        <v>23</v>
      </c>
      <c r="B1" s="56"/>
      <c r="C1" s="56"/>
      <c r="D1" s="56"/>
    </row>
    <row r="2" ht="12.75"/>
    <row r="3" ht="15.75">
      <c r="A3" s="4" t="s">
        <v>19</v>
      </c>
    </row>
    <row r="4" ht="13.5" thickBot="1">
      <c r="A4" s="5" t="s">
        <v>22</v>
      </c>
    </row>
    <row r="5" spans="1:6" ht="13.5" thickBot="1">
      <c r="A5" s="6" t="s">
        <v>21</v>
      </c>
      <c r="B5" s="7"/>
      <c r="C5" s="7"/>
      <c r="D5" s="7"/>
      <c r="E5" s="8"/>
      <c r="F5" s="9"/>
    </row>
    <row r="6" spans="1:11" ht="16.5" customHeight="1" thickBot="1">
      <c r="A6" s="57" t="s">
        <v>0</v>
      </c>
      <c r="B6" s="60" t="s">
        <v>20</v>
      </c>
      <c r="C6" s="61"/>
      <c r="D6" s="54" t="s">
        <v>11</v>
      </c>
      <c r="E6" s="54" t="s">
        <v>12</v>
      </c>
      <c r="F6" s="54" t="s">
        <v>13</v>
      </c>
      <c r="G6" s="54" t="s">
        <v>1</v>
      </c>
      <c r="H6" s="57" t="s">
        <v>25</v>
      </c>
      <c r="I6" s="57" t="s">
        <v>15</v>
      </c>
      <c r="J6" s="54" t="s">
        <v>14</v>
      </c>
      <c r="K6" s="54" t="s">
        <v>2</v>
      </c>
    </row>
    <row r="7" spans="1:19" ht="54.75" customHeight="1" thickBot="1">
      <c r="A7" s="59"/>
      <c r="B7" s="10" t="s">
        <v>9</v>
      </c>
      <c r="C7" s="11" t="s">
        <v>10</v>
      </c>
      <c r="D7" s="55"/>
      <c r="E7" s="55"/>
      <c r="F7" s="55"/>
      <c r="G7" s="55"/>
      <c r="H7" s="58"/>
      <c r="I7" s="58"/>
      <c r="J7" s="55"/>
      <c r="K7" s="55"/>
      <c r="L7" s="12"/>
      <c r="M7" s="13" t="s">
        <v>43</v>
      </c>
      <c r="N7" s="13" t="s">
        <v>44</v>
      </c>
      <c r="O7" s="13" t="s">
        <v>45</v>
      </c>
      <c r="P7" s="13" t="s">
        <v>46</v>
      </c>
      <c r="Q7" s="13" t="s">
        <v>47</v>
      </c>
      <c r="R7" s="14" t="s">
        <v>48</v>
      </c>
      <c r="S7" s="5" t="s">
        <v>49</v>
      </c>
    </row>
    <row r="8" spans="1:11" ht="12.75">
      <c r="A8" s="15"/>
      <c r="B8" s="16" t="s">
        <v>3</v>
      </c>
      <c r="C8" s="16" t="s">
        <v>4</v>
      </c>
      <c r="D8" s="16" t="s">
        <v>5</v>
      </c>
      <c r="E8" s="16" t="s">
        <v>6</v>
      </c>
      <c r="F8" s="16" t="s">
        <v>8</v>
      </c>
      <c r="G8" s="16" t="s">
        <v>7</v>
      </c>
      <c r="H8" s="16" t="s">
        <v>16</v>
      </c>
      <c r="I8" s="16" t="s">
        <v>17</v>
      </c>
      <c r="J8" s="16" t="s">
        <v>18</v>
      </c>
      <c r="K8" s="16" t="s">
        <v>24</v>
      </c>
    </row>
    <row r="9" spans="1:19" ht="38.25">
      <c r="A9" s="17" t="s">
        <v>26</v>
      </c>
      <c r="B9" s="16" t="s">
        <v>30</v>
      </c>
      <c r="C9" s="16" t="s">
        <v>31</v>
      </c>
      <c r="D9" s="18" t="s">
        <v>59</v>
      </c>
      <c r="E9" s="16">
        <v>10760798</v>
      </c>
      <c r="F9" s="16" t="s">
        <v>32</v>
      </c>
      <c r="G9" s="19">
        <v>1727</v>
      </c>
      <c r="H9" s="16">
        <v>0</v>
      </c>
      <c r="I9" s="16">
        <v>1700</v>
      </c>
      <c r="J9" s="20">
        <v>19931222</v>
      </c>
      <c r="K9" s="20">
        <v>20290615</v>
      </c>
      <c r="M9" s="21" t="str">
        <f>ELOLAP!$F$7</f>
        <v>R25</v>
      </c>
      <c r="N9" s="22" t="str">
        <f>ELOLAP!$G$7</f>
        <v>2020N1</v>
      </c>
      <c r="O9" s="23" t="str">
        <f>ELOLAP!$H$7</f>
        <v>00000000</v>
      </c>
      <c r="P9" s="23" t="str">
        <f>ELOLAP!$I$7</f>
        <v>20200415</v>
      </c>
      <c r="Q9" s="3" t="s">
        <v>52</v>
      </c>
      <c r="R9" s="3" t="s">
        <v>58</v>
      </c>
      <c r="S9" s="2" t="str">
        <f>M9&amp;","&amp;N9&amp;","&amp;O9&amp;","&amp;P9&amp;","&amp;Q9&amp;","&amp;R9&amp;","&amp;"@"&amp;R9&amp;"0"&amp;A9&amp;","&amp;B9&amp;","&amp;C9&amp;","&amp;D9&amp;","&amp;E9&amp;","&amp;F9&amp;","&amp;G9&amp;","&amp;H9&amp;","&amp;I9&amp;","&amp;J9&amp;","&amp;K9</f>
        <v>R25,2020N1,00000000,20200415,E,HIT,@HIT001,EIB,4C,Magyar Villamos Művek Zrt,10760798,USD,1727,0,1700,19931222,20290615</v>
      </c>
    </row>
    <row r="10" spans="1:19" ht="38.25">
      <c r="A10" s="17" t="s">
        <v>27</v>
      </c>
      <c r="B10" s="16" t="s">
        <v>30</v>
      </c>
      <c r="C10" s="16" t="s">
        <v>31</v>
      </c>
      <c r="D10" s="18" t="s">
        <v>59</v>
      </c>
      <c r="E10" s="16">
        <v>10760798</v>
      </c>
      <c r="F10" s="16" t="s">
        <v>33</v>
      </c>
      <c r="G10" s="19">
        <v>576</v>
      </c>
      <c r="H10" s="16">
        <v>0</v>
      </c>
      <c r="I10" s="16">
        <v>500</v>
      </c>
      <c r="J10" s="20">
        <v>19931222</v>
      </c>
      <c r="K10" s="20">
        <v>20290615</v>
      </c>
      <c r="M10" s="21" t="str">
        <f>ELOLAP!$F$7</f>
        <v>R25</v>
      </c>
      <c r="N10" s="22" t="str">
        <f>ELOLAP!$G$7</f>
        <v>2020N1</v>
      </c>
      <c r="O10" s="23" t="str">
        <f>ELOLAP!$H$7</f>
        <v>00000000</v>
      </c>
      <c r="P10" s="23" t="str">
        <f>ELOLAP!$I$7</f>
        <v>20200415</v>
      </c>
      <c r="Q10" s="3" t="s">
        <v>52</v>
      </c>
      <c r="R10" s="3" t="s">
        <v>58</v>
      </c>
      <c r="S10" s="2" t="str">
        <f>M10&amp;","&amp;N10&amp;","&amp;O10&amp;","&amp;P10&amp;","&amp;Q10&amp;","&amp;R10&amp;","&amp;"@"&amp;R10&amp;"0"&amp;A10&amp;","&amp;B10&amp;","&amp;C10&amp;","&amp;D10&amp;","&amp;E10&amp;","&amp;F10&amp;","&amp;G10&amp;","&amp;H10&amp;","&amp;I10&amp;","&amp;J10&amp;","&amp;K10</f>
        <v>R25,2020N1,00000000,20200415,E,HIT,@HIT002,EIB,4C,Magyar Villamos Művek Zrt,10760798,EUR,576,0,500,19931222,20290615</v>
      </c>
    </row>
    <row r="11" spans="1:19" ht="38.25">
      <c r="A11" s="17" t="s">
        <v>28</v>
      </c>
      <c r="B11" s="16" t="s">
        <v>34</v>
      </c>
      <c r="C11" s="16" t="s">
        <v>35</v>
      </c>
      <c r="D11" s="18" t="s">
        <v>59</v>
      </c>
      <c r="E11" s="16">
        <v>10760798</v>
      </c>
      <c r="F11" s="16" t="s">
        <v>32</v>
      </c>
      <c r="G11" s="19">
        <v>34399</v>
      </c>
      <c r="H11" s="16">
        <v>0</v>
      </c>
      <c r="I11" s="16">
        <v>34000</v>
      </c>
      <c r="J11" s="20">
        <v>19970710</v>
      </c>
      <c r="K11" s="20">
        <v>20220315</v>
      </c>
      <c r="M11" s="21" t="str">
        <f>ELOLAP!$F$7</f>
        <v>R25</v>
      </c>
      <c r="N11" s="22" t="str">
        <f>ELOLAP!$G$7</f>
        <v>2020N1</v>
      </c>
      <c r="O11" s="23" t="str">
        <f>ELOLAP!$H$7</f>
        <v>00000000</v>
      </c>
      <c r="P11" s="23" t="str">
        <f>ELOLAP!$I$7</f>
        <v>20200415</v>
      </c>
      <c r="Q11" s="3" t="s">
        <v>52</v>
      </c>
      <c r="R11" s="3" t="s">
        <v>58</v>
      </c>
      <c r="S11" s="2" t="str">
        <f>M11&amp;","&amp;N11&amp;","&amp;O11&amp;","&amp;P11&amp;","&amp;Q11&amp;","&amp;R11&amp;","&amp;"@"&amp;R11&amp;"0"&amp;A11&amp;","&amp;B11&amp;","&amp;C11&amp;","&amp;D11&amp;","&amp;E11&amp;","&amp;F11&amp;","&amp;G11&amp;","&amp;H11&amp;","&amp;I11&amp;","&amp;J11&amp;","&amp;K11</f>
        <v>R25,2020N1,00000000,20200415,E,HIT,@HIT003,IBRD,1E,Magyar Villamos Művek Zrt,10760798,USD,34399,0,34000,19970710,20220315</v>
      </c>
    </row>
    <row r="12" spans="1:19" ht="51">
      <c r="A12" s="17" t="s">
        <v>29</v>
      </c>
      <c r="B12" s="16" t="s">
        <v>34</v>
      </c>
      <c r="C12" s="16" t="s">
        <v>35</v>
      </c>
      <c r="D12" s="18" t="s">
        <v>36</v>
      </c>
      <c r="E12" s="16">
        <v>15361363</v>
      </c>
      <c r="F12" s="16" t="s">
        <v>33</v>
      </c>
      <c r="G12" s="19">
        <v>1800</v>
      </c>
      <c r="H12" s="16">
        <v>800</v>
      </c>
      <c r="I12" s="16">
        <v>1000</v>
      </c>
      <c r="J12" s="20">
        <v>19990922</v>
      </c>
      <c r="K12" s="20">
        <v>20241015</v>
      </c>
      <c r="M12" s="21" t="str">
        <f>ELOLAP!$F$7</f>
        <v>R25</v>
      </c>
      <c r="N12" s="22" t="str">
        <f>ELOLAP!$G$7</f>
        <v>2020N1</v>
      </c>
      <c r="O12" s="23" t="str">
        <f>ELOLAP!$H$7</f>
        <v>00000000</v>
      </c>
      <c r="P12" s="23" t="str">
        <f>ELOLAP!$I$7</f>
        <v>20200415</v>
      </c>
      <c r="Q12" s="3" t="s">
        <v>52</v>
      </c>
      <c r="R12" s="3" t="s">
        <v>58</v>
      </c>
      <c r="S12" s="2" t="str">
        <f>M12&amp;","&amp;N12&amp;","&amp;O12&amp;","&amp;P12&amp;","&amp;Q12&amp;","&amp;R12&amp;","&amp;"@"&amp;R12&amp;"0"&amp;A12&amp;","&amp;B12&amp;","&amp;C12&amp;","&amp;D12&amp;","&amp;E12&amp;","&amp;F12&amp;","&amp;G12&amp;","&amp;H12&amp;","&amp;I12&amp;","&amp;J12&amp;","&amp;K12</f>
        <v>R25,2020N1,00000000,20200415,E,HIT,@HIT004,IBRD,1E,Dunaújváros Megyei Jogú Város Önkormányzata,15361363,EUR,1800,800,1000,19990922,20241015</v>
      </c>
    </row>
    <row r="13" ht="12.75">
      <c r="O13" s="24"/>
    </row>
    <row r="14" ht="12.75">
      <c r="O14" s="24"/>
    </row>
    <row r="15" ht="12.75">
      <c r="O15" s="24"/>
    </row>
  </sheetData>
  <sheetProtection/>
  <mergeCells count="11">
    <mergeCell ref="K6:K7"/>
    <mergeCell ref="I6:I7"/>
    <mergeCell ref="A6:A7"/>
    <mergeCell ref="B6:C6"/>
    <mergeCell ref="D6:D7"/>
    <mergeCell ref="E6:E7"/>
    <mergeCell ref="A1:D1"/>
    <mergeCell ref="F6:F7"/>
    <mergeCell ref="G6:G7"/>
    <mergeCell ref="J6:J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2007-02-13T13:23:57Z</cp:lastPrinted>
  <dcterms:created xsi:type="dcterms:W3CDTF">2005-10-06T09:27:26Z</dcterms:created>
  <dcterms:modified xsi:type="dcterms:W3CDTF">2020-01-23T09:36:05Z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-146674674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2028424058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2018-12-04T13:49:23.7939415+01:00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