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TXT" sheetId="1" r:id="rId1"/>
    <sheet name="ELOLAP" sheetId="2" r:id="rId2"/>
    <sheet name="BEFT10" sheetId="3" r:id="rId3"/>
  </sheets>
  <definedNames>
    <definedName name="_xlnm.Print_Titles" localSheetId="2">'BEFT10'!$1:$5</definedName>
  </definedNames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I7" authorId="0">
      <text>
        <r>
          <rPr>
            <sz val="8"/>
            <rFont val="Tahoma"/>
            <family val="2"/>
          </rPr>
          <t>Ide írja a törzsszámukat (adószám első nyolc számjegye)!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C12" authorId="0">
      <text>
        <r>
          <rPr>
            <sz val="8"/>
            <rFont val="Tahoma"/>
            <family val="2"/>
          </rPr>
          <t xml:space="preserve">
A táblaban szereplő adatokat csak példaképpen tüntettük fel, kérjük felülírni azokat!</t>
        </r>
      </text>
    </comment>
  </commentList>
</comments>
</file>

<file path=xl/sharedStrings.xml><?xml version="1.0" encoding="utf-8"?>
<sst xmlns="http://schemas.openxmlformats.org/spreadsheetml/2006/main" count="153" uniqueCount="113">
  <si>
    <t>Sor-
szám</t>
  </si>
  <si>
    <t>Adósság 
azonosító</t>
  </si>
  <si>
    <t>A jelentés
devizaneme</t>
  </si>
  <si>
    <t>Lehívott és 
fennálló állomány</t>
  </si>
  <si>
    <t>Lehívatlan 
állomány</t>
  </si>
  <si>
    <t>Tőke-
hátralék</t>
  </si>
  <si>
    <t>Kamat-
hátralék</t>
  </si>
  <si>
    <t>Szerződés 
szerinti összeg</t>
  </si>
  <si>
    <t>Lehívás</t>
  </si>
  <si>
    <t>Törlés</t>
  </si>
  <si>
    <t>Leírás</t>
  </si>
  <si>
    <t>Tőke
 törlesztés</t>
  </si>
  <si>
    <t>Kamat 
fizetés</t>
  </si>
  <si>
    <t>Átütemezett
 fennálló adósság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</si>
  <si>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</si>
  <si>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</si>
  <si>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</si>
  <si>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</si>
  <si>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</si>
  <si>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</si>
  <si>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</si>
  <si>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</si>
  <si>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</si>
  <si>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</si>
  <si>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</si>
  <si>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</si>
  <si>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</si>
  <si>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01</t>
  </si>
  <si>
    <t>02</t>
  </si>
  <si>
    <t>Átütemezett 
tőkehátralék</t>
  </si>
  <si>
    <t>Átütemezett 
kamathátralék</t>
  </si>
  <si>
    <t>Átütemezett 
esedékes tőke</t>
  </si>
  <si>
    <t>Átütemezett 
esedékes kamat</t>
  </si>
  <si>
    <t>Elengedett 
tőkehátralék</t>
  </si>
  <si>
    <t>Elengedett 
kamathátralék</t>
  </si>
  <si>
    <t>Elengedett 
esedékes tőke</t>
  </si>
  <si>
    <t>Elengedett 
esedékes kamat</t>
  </si>
  <si>
    <t>Az átütemezés 
alatt konszolidált 
összeg</t>
  </si>
  <si>
    <t>Az átütemezés 
alatt lehívott 
összeg</t>
  </si>
  <si>
    <t>Az átütemezés 
során lehívatlan 
összeg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</si>
  <si>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</si>
  <si>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</si>
  <si>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</si>
  <si>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</si>
  <si>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</si>
  <si>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</si>
  <si>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</si>
  <si>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</si>
  <si>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</si>
  <si>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</si>
  <si>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</si>
  <si>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BEFT10 tábla:</t>
  </si>
  <si>
    <t xml:space="preserve">Éven túli adósságokra vonatkozó állományi és forgalmi adatok </t>
  </si>
  <si>
    <t>Adatok: egész devizában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</si>
  <si>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éves adatszolgáltatása</t>
  </si>
  <si>
    <t>USD</t>
  </si>
  <si>
    <t>EUR</t>
  </si>
  <si>
    <t>HUF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</si>
  <si>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</si>
  <si>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</si>
  <si>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</si>
  <si>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</si>
  <si>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</si>
  <si>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</si>
  <si>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</si>
  <si>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</si>
  <si>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R28</t>
  </si>
  <si>
    <t>BEFT10</t>
  </si>
  <si>
    <t>03</t>
  </si>
  <si>
    <t>04</t>
  </si>
  <si>
    <t>05</t>
  </si>
  <si>
    <t>06</t>
  </si>
  <si>
    <t>07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</si>
  <si>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</si>
  <si>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</si>
  <si>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</si>
  <si>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</si>
  <si>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</si>
  <si>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</si>
  <si>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</si>
  <si>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</si>
  <si>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</si>
  <si>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</si>
  <si>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</si>
  <si>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</si>
  <si>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</si>
  <si>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</si>
  <si>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</si>
  <si>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</si>
  <si>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</si>
  <si>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Az MNB felé kapcsolattartással megbízott vezető, ennek hiányában a szervezet ügyvezetését/vezetését ellátó személy neve:</t>
  </si>
  <si>
    <t>5</t>
  </si>
  <si>
    <t>ELOLAP05</t>
  </si>
  <si>
    <t>6</t>
  </si>
  <si>
    <t>ELOLAP06</t>
  </si>
  <si>
    <t>7</t>
  </si>
  <si>
    <t>ELOLAP07</t>
  </si>
  <si>
    <t>HU07101</t>
  </si>
  <si>
    <t>HU07102</t>
  </si>
  <si>
    <t>HU07103</t>
  </si>
  <si>
    <t>HU07104</t>
  </si>
  <si>
    <t>HU07105</t>
  </si>
  <si>
    <t>HU07106</t>
  </si>
  <si>
    <t>HU07107</t>
  </si>
  <si>
    <t>JPY</t>
  </si>
  <si>
    <t>00000000</t>
  </si>
  <si>
    <t>Szabványos fájlnév:</t>
  </si>
  <si>
    <t xml:space="preserve"> Fájlnév összetétele: </t>
  </si>
  <si>
    <t>3) adatszolgáltató 8 jegyű törzsszáma</t>
  </si>
  <si>
    <t>1) adatgyűjtés jele: R28</t>
  </si>
  <si>
    <t>Az adatszolgáltatás kitöltésének dátuma: (ééééhhnn)</t>
  </si>
  <si>
    <t>2) vonatkozási időszak 2014 év utolsó számjegye: 4</t>
  </si>
  <si>
    <t>20150213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</si>
</sst>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14" fillId="0" borderId="30" xfId="53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NumberFormat="1" applyFont="1" applyFill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0" borderId="0" xfId="0" applyFont="1" applyAlignment="1">
      <alignment/>
    </xf>
    <xf numFmtId="0" fontId="11" fillId="0" borderId="33" xfId="0" applyNumberFormat="1" applyFont="1" applyFill="1" applyBorder="1" applyAlignment="1">
      <alignment vertical="center" wrapText="1"/>
    </xf>
    <xf numFmtId="0" fontId="11" fillId="0" borderId="30" xfId="0" applyNumberFormat="1" applyFont="1" applyFill="1" applyBorder="1" applyAlignment="1">
      <alignment vertical="center" wrapText="1"/>
    </xf>
    <xf numFmtId="0" fontId="11" fillId="0" borderId="34" xfId="0" applyNumberFormat="1" applyFont="1" applyFill="1" applyBorder="1" applyAlignment="1">
      <alignment vertical="center" wrapText="1"/>
    </xf>
    <xf numFmtId="0" fontId="11" fillId="0" borderId="32" xfId="0" applyNumberFormat="1" applyFont="1" applyFill="1" applyBorder="1" applyAlignment="1">
      <alignment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8" fillId="35" borderId="44" xfId="0" applyFont="1" applyFill="1" applyBorder="1" applyAlignment="1">
      <alignment horizontal="left" wrapText="1"/>
    </xf>
    <xf numFmtId="0" fontId="8" fillId="35" borderId="45" xfId="0" applyFont="1" applyFill="1" applyBorder="1" applyAlignment="1">
      <alignment horizontal="left" wrapText="1"/>
    </xf>
    <xf numFmtId="0" fontId="8" fillId="35" borderId="46" xfId="0" applyFont="1" applyFill="1" applyBorder="1" applyAlignment="1">
      <alignment horizontal="left" wrapText="1"/>
    </xf>
    <xf numFmtId="49" fontId="8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102.140625" style="74" bestFit="1" customWidth="1"/>
    <col min="2" max="16384" width="9.140625" style="74" customWidth="1"/>
  </cols>
  <sheetData>
    <row r="1" ht="15">
      <c r="A1" s="74" t="str">
        <f>ELOLAP!M7</f>
        <v>R28,2014,00000000,20150213,E,ELOLAP,@ELOLAP01,</v>
      </c>
    </row>
    <row r="2" ht="15">
      <c r="A2" s="74" t="str">
        <f>ELOLAP!M8</f>
        <v>R28,2014,00000000,20150213,E,ELOLAP,@ELOLAP02,</v>
      </c>
    </row>
    <row r="3" ht="15">
      <c r="A3" s="74" t="str">
        <f>ELOLAP!M9</f>
        <v>R28,2014,00000000,20150213,E,ELOLAP,@ELOLAP03,</v>
      </c>
    </row>
    <row r="4" ht="15">
      <c r="A4" s="74" t="str">
        <f>ELOLAP!M10</f>
        <v>R28,2014,00000000,20150213,E,ELOLAP,@ELOLAP04,</v>
      </c>
    </row>
    <row r="5" ht="15">
      <c r="A5" s="74" t="str">
        <f>ELOLAP!M11</f>
        <v>R28,2014,00000000,20150213,E,ELOLAP,@ELOLAP05,</v>
      </c>
    </row>
    <row r="6" ht="15">
      <c r="A6" s="74" t="str">
        <f>ELOLAP!M12</f>
        <v>R28,2014,00000000,20150213,E,ELOLAP,@ELOLAP06,</v>
      </c>
    </row>
    <row r="7" ht="15">
      <c r="A7" s="74" t="str">
        <f>ELOLAP!M13</f>
        <v>R28,2014,00000000,20150213,E,ELOLAP,@ELOLAP07,20150213</v>
      </c>
    </row>
    <row r="8" ht="15">
      <c r="A8" s="74" t="str">
        <f>BEFT10!AG12</f>
        <v>R28,2014,00000000,20150213,E,BEFT10,@BEFT10001,HU07101,USD,0,0,,,10000000,,10,,10000000,563000,,,,,,,,,,,,</v>
      </c>
    </row>
    <row r="9" ht="15">
      <c r="A9" s="74" t="str">
        <f>BEFT10!AG13</f>
        <v>R28,2014,00000000,20150213,E,BEFT10,@BEFT10002,HU07102,USD,0,0,,,19500000,,,,18500000,926000,,,,,,,,,,,,</v>
      </c>
    </row>
    <row r="10" ht="15">
      <c r="A10" s="74" t="str">
        <f>BEFT10!AG14</f>
        <v>R28,2014,00000000,20150213,E,BEFT10,@BEFT10003,HU07103,EUR,16907000,0,,,18407000,,,,1500000,300000,,,,,,,,,,,,</v>
      </c>
    </row>
    <row r="11" ht="15">
      <c r="A11" s="74" t="str">
        <f>BEFT10!AG15</f>
        <v>R28,2014,00000000,20150213,E,BEFT10,@BEFT10004,HU07104,USD,0,0,,,30000000,10000000,,,30000000,1200000,,,,,,,,,,,,</v>
      </c>
    </row>
    <row r="12" ht="15">
      <c r="A12" s="74" t="str">
        <f>BEFT10!AG16</f>
        <v>R28,2014,00000000,20150213,E,BEFT10,@BEFT10005,HU07105,HUF,40000000,2000000,,,42000000,,,,2000000,40000,,,,,,,,,,,,</v>
      </c>
    </row>
    <row r="13" ht="15">
      <c r="A13" s="74" t="str">
        <f>BEFT10!AG17</f>
        <v>R28,2014,00000000,20150213,E,BEFT10,@BEFT10006,HU07106,EUR,29000000,1000000,,,30000000,,,,,40000,,,,,,,,,,,,</v>
      </c>
    </row>
    <row r="14" ht="15">
      <c r="A14" s="74" t="str">
        <f>BEFT10!AG18</f>
        <v>R28,2014,00000000,20150213,E,BEFT10,@BEFT10007,HU07107,JPY,29000000,1000000,,,30000000,,,,,40000,,,,,,,,,,,,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421875" style="5" customWidth="1"/>
    <col min="2" max="2" width="13.421875" style="5" customWidth="1"/>
    <col min="3" max="3" width="28.7109375" style="5" customWidth="1"/>
    <col min="4" max="4" width="16.8515625" style="5" customWidth="1"/>
    <col min="5" max="5" width="6.00390625" style="1" customWidth="1"/>
    <col min="6" max="6" width="5.8515625" style="1" customWidth="1"/>
    <col min="7" max="7" width="9.140625" style="5" customWidth="1"/>
    <col min="8" max="8" width="11.140625" style="5" customWidth="1"/>
    <col min="9" max="12" width="9.140625" style="5" customWidth="1"/>
    <col min="13" max="13" width="56.00390625" style="1" bestFit="1" customWidth="1"/>
    <col min="14" max="16384" width="9.140625" style="1" customWidth="1"/>
  </cols>
  <sheetData>
    <row r="1" spans="1:4" ht="21.75" thickTop="1">
      <c r="A1" s="59" t="s">
        <v>73</v>
      </c>
      <c r="B1" s="60"/>
      <c r="C1" s="60"/>
      <c r="D1" s="61"/>
    </row>
    <row r="2" spans="1:4" ht="16.5" thickBot="1">
      <c r="A2" s="62" t="s">
        <v>74</v>
      </c>
      <c r="B2" s="63"/>
      <c r="C2" s="63"/>
      <c r="D2" s="64"/>
    </row>
    <row r="3" spans="1:4" ht="14.25" thickBot="1" thickTop="1">
      <c r="A3" s="39"/>
      <c r="B3" s="39"/>
      <c r="C3" s="39"/>
      <c r="D3" s="39"/>
    </row>
    <row r="4" spans="1:4" ht="14.25" thickBot="1" thickTop="1">
      <c r="A4" s="65" t="s">
        <v>75</v>
      </c>
      <c r="B4" s="65" t="s">
        <v>76</v>
      </c>
      <c r="C4" s="65" t="s">
        <v>77</v>
      </c>
      <c r="D4" s="40" t="s">
        <v>78</v>
      </c>
    </row>
    <row r="5" spans="1:13" ht="78" thickBot="1" thickTop="1">
      <c r="A5" s="66"/>
      <c r="B5" s="66"/>
      <c r="C5" s="66"/>
      <c r="D5" s="40" t="s">
        <v>79</v>
      </c>
      <c r="G5" s="41" t="s">
        <v>58</v>
      </c>
      <c r="H5" s="41" t="s">
        <v>59</v>
      </c>
      <c r="I5" s="41" t="s">
        <v>60</v>
      </c>
      <c r="J5" s="41" t="s">
        <v>61</v>
      </c>
      <c r="K5" s="41" t="s">
        <v>62</v>
      </c>
      <c r="L5" s="42" t="s">
        <v>63</v>
      </c>
      <c r="M5" s="43" t="s">
        <v>64</v>
      </c>
    </row>
    <row r="6" spans="1:13" ht="14.25" thickBot="1" thickTop="1">
      <c r="A6" s="67"/>
      <c r="B6" s="67"/>
      <c r="C6" s="67"/>
      <c r="D6" s="40" t="s">
        <v>14</v>
      </c>
      <c r="M6" s="5"/>
    </row>
    <row r="7" spans="1:13" ht="26.25" thickTop="1">
      <c r="A7" s="44" t="s">
        <v>79</v>
      </c>
      <c r="B7" s="55" t="s">
        <v>80</v>
      </c>
      <c r="C7" s="56" t="s">
        <v>81</v>
      </c>
      <c r="D7" s="45"/>
      <c r="G7" s="5" t="s">
        <v>66</v>
      </c>
      <c r="H7" s="46">
        <v>2014</v>
      </c>
      <c r="I7" s="47" t="s">
        <v>105</v>
      </c>
      <c r="J7" s="48" t="str">
        <f>D13</f>
        <v>20150213</v>
      </c>
      <c r="K7" s="5" t="s">
        <v>65</v>
      </c>
      <c r="L7" s="5" t="s">
        <v>73</v>
      </c>
      <c r="M7" s="1" t="str">
        <f>G7&amp;","&amp;H7&amp;","&amp;I7&amp;","&amp;J7&amp;","&amp;K7&amp;","&amp;L7&amp;","&amp;"@"&amp;L7&amp;"0"&amp;A7&amp;","&amp;D7</f>
        <v>R28,2014,00000000,20150213,E,ELOLAP,@ELOLAP01,</v>
      </c>
    </row>
    <row r="8" spans="1:13" ht="12.75">
      <c r="A8" s="44" t="s">
        <v>82</v>
      </c>
      <c r="B8" s="55" t="s">
        <v>83</v>
      </c>
      <c r="C8" s="56" t="s">
        <v>84</v>
      </c>
      <c r="D8" s="45"/>
      <c r="G8" s="5" t="s">
        <v>66</v>
      </c>
      <c r="H8" s="5">
        <f aca="true" t="shared" si="0" ref="H8:J13">H7</f>
        <v>2014</v>
      </c>
      <c r="I8" s="48" t="str">
        <f t="shared" si="0"/>
        <v>00000000</v>
      </c>
      <c r="J8" s="48" t="str">
        <f t="shared" si="0"/>
        <v>20150213</v>
      </c>
      <c r="K8" s="5" t="s">
        <v>65</v>
      </c>
      <c r="L8" s="5" t="s">
        <v>73</v>
      </c>
      <c r="M8" s="1" t="str">
        <f aca="true" t="shared" si="1" ref="M8:M13">G8&amp;","&amp;H8&amp;","&amp;I8&amp;","&amp;J8&amp;","&amp;K8&amp;","&amp;L8&amp;","&amp;"@"&amp;L8&amp;"0"&amp;A8&amp;","&amp;D8</f>
        <v>R28,2014,00000000,20150213,E,ELOLAP,@ELOLAP02,</v>
      </c>
    </row>
    <row r="9" spans="1:13" ht="12.75">
      <c r="A9" s="44" t="s">
        <v>85</v>
      </c>
      <c r="B9" s="55" t="s">
        <v>86</v>
      </c>
      <c r="C9" s="56" t="s">
        <v>87</v>
      </c>
      <c r="D9" s="49"/>
      <c r="G9" s="5" t="s">
        <v>66</v>
      </c>
      <c r="H9" s="5">
        <f t="shared" si="0"/>
        <v>2014</v>
      </c>
      <c r="I9" s="48" t="str">
        <f t="shared" si="0"/>
        <v>00000000</v>
      </c>
      <c r="J9" s="48" t="str">
        <f t="shared" si="0"/>
        <v>20150213</v>
      </c>
      <c r="K9" s="5" t="s">
        <v>65</v>
      </c>
      <c r="L9" s="5" t="s">
        <v>73</v>
      </c>
      <c r="M9" s="1" t="str">
        <f t="shared" si="1"/>
        <v>R28,2014,00000000,20150213,E,ELOLAP,@ELOLAP03,</v>
      </c>
    </row>
    <row r="10" spans="1:13" ht="51">
      <c r="A10" s="44" t="s">
        <v>88</v>
      </c>
      <c r="B10" s="55" t="s">
        <v>89</v>
      </c>
      <c r="C10" s="56" t="s">
        <v>90</v>
      </c>
      <c r="D10" s="45"/>
      <c r="G10" s="5" t="s">
        <v>66</v>
      </c>
      <c r="H10" s="5">
        <f t="shared" si="0"/>
        <v>2014</v>
      </c>
      <c r="I10" s="48" t="str">
        <f t="shared" si="0"/>
        <v>00000000</v>
      </c>
      <c r="J10" s="48" t="str">
        <f t="shared" si="0"/>
        <v>20150213</v>
      </c>
      <c r="K10" s="5" t="s">
        <v>65</v>
      </c>
      <c r="L10" s="5" t="s">
        <v>73</v>
      </c>
      <c r="M10" s="1" t="str">
        <f t="shared" si="1"/>
        <v>R28,2014,00000000,20150213,E,ELOLAP,@ELOLAP04,</v>
      </c>
    </row>
    <row r="11" spans="1:13" ht="12.75">
      <c r="A11" s="44" t="s">
        <v>91</v>
      </c>
      <c r="B11" s="55" t="s">
        <v>92</v>
      </c>
      <c r="C11" s="56" t="s">
        <v>84</v>
      </c>
      <c r="D11" s="45"/>
      <c r="G11" s="5" t="s">
        <v>66</v>
      </c>
      <c r="H11" s="5">
        <f t="shared" si="0"/>
        <v>2014</v>
      </c>
      <c r="I11" s="48" t="str">
        <f t="shared" si="0"/>
        <v>00000000</v>
      </c>
      <c r="J11" s="48" t="str">
        <f t="shared" si="0"/>
        <v>20150213</v>
      </c>
      <c r="K11" s="5" t="s">
        <v>65</v>
      </c>
      <c r="L11" s="5" t="s">
        <v>73</v>
      </c>
      <c r="M11" s="1" t="str">
        <f t="shared" si="1"/>
        <v>R28,2014,00000000,20150213,E,ELOLAP,@ELOLAP05,</v>
      </c>
    </row>
    <row r="12" spans="1:13" ht="12.75">
      <c r="A12" s="44" t="s">
        <v>93</v>
      </c>
      <c r="B12" s="55" t="s">
        <v>94</v>
      </c>
      <c r="C12" s="56" t="s">
        <v>87</v>
      </c>
      <c r="D12" s="49"/>
      <c r="G12" s="5" t="s">
        <v>66</v>
      </c>
      <c r="H12" s="5">
        <f t="shared" si="0"/>
        <v>2014</v>
      </c>
      <c r="I12" s="48" t="str">
        <f t="shared" si="0"/>
        <v>00000000</v>
      </c>
      <c r="J12" s="48" t="str">
        <f t="shared" si="0"/>
        <v>20150213</v>
      </c>
      <c r="K12" s="5" t="s">
        <v>65</v>
      </c>
      <c r="L12" s="5" t="s">
        <v>73</v>
      </c>
      <c r="M12" s="1" t="str">
        <f t="shared" si="1"/>
        <v>R28,2014,00000000,20150213,E,ELOLAP,@ELOLAP06,</v>
      </c>
    </row>
    <row r="13" spans="1:13" ht="26.25" thickBot="1">
      <c r="A13" s="50" t="s">
        <v>95</v>
      </c>
      <c r="B13" s="57" t="s">
        <v>96</v>
      </c>
      <c r="C13" s="58" t="s">
        <v>110</v>
      </c>
      <c r="D13" s="51" t="s">
        <v>112</v>
      </c>
      <c r="G13" s="5" t="s">
        <v>66</v>
      </c>
      <c r="H13" s="5">
        <f t="shared" si="0"/>
        <v>2014</v>
      </c>
      <c r="I13" s="48" t="str">
        <f t="shared" si="0"/>
        <v>00000000</v>
      </c>
      <c r="J13" s="48" t="str">
        <f t="shared" si="0"/>
        <v>20150213</v>
      </c>
      <c r="K13" s="5" t="s">
        <v>65</v>
      </c>
      <c r="L13" s="5" t="s">
        <v>73</v>
      </c>
      <c r="M13" s="1" t="str">
        <f t="shared" si="1"/>
        <v>R28,2014,00000000,20150213,E,ELOLAP,@ELOLAP07,20150213</v>
      </c>
    </row>
    <row r="14" ht="13.5" thickTop="1"/>
    <row r="17" spans="1:4" ht="12.75">
      <c r="A17" s="1"/>
      <c r="B17" s="53" t="s">
        <v>106</v>
      </c>
      <c r="C17" s="54" t="str">
        <f>+G7&amp;MID(H7,4,5)&amp;I7</f>
        <v>R28400000000</v>
      </c>
      <c r="D17" s="52" t="s">
        <v>107</v>
      </c>
    </row>
    <row r="18" spans="3:4" ht="12.75">
      <c r="C18" s="1"/>
      <c r="D18" s="52" t="s">
        <v>109</v>
      </c>
    </row>
    <row r="19" spans="3:4" ht="12.75">
      <c r="C19" s="1"/>
      <c r="D19" s="52" t="s">
        <v>111</v>
      </c>
    </row>
    <row r="20" spans="3:4" ht="12.75">
      <c r="C20" s="1"/>
      <c r="D20" s="52" t="s">
        <v>108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AG23"/>
  <sheetViews>
    <sheetView zoomScalePageLayoutView="0" workbookViewId="0" topLeftCell="Z4">
      <selection activeCell="AG26" sqref="AG26"/>
    </sheetView>
  </sheetViews>
  <sheetFormatPr defaultColWidth="9.57421875" defaultRowHeight="12.75"/>
  <cols>
    <col min="1" max="1" width="11.28125" style="3" customWidth="1"/>
    <col min="2" max="2" width="11.140625" style="2" customWidth="1"/>
    <col min="3" max="3" width="14.140625" style="2" customWidth="1"/>
    <col min="4" max="4" width="13.421875" style="2" customWidth="1"/>
    <col min="5" max="5" width="10.421875" style="2" customWidth="1"/>
    <col min="6" max="7" width="9.57421875" style="2" customWidth="1"/>
    <col min="8" max="9" width="12.421875" style="2" customWidth="1"/>
    <col min="10" max="10" width="10.421875" style="2" customWidth="1"/>
    <col min="11" max="11" width="9.57421875" style="2" customWidth="1"/>
    <col min="12" max="12" width="13.28125" style="2" customWidth="1"/>
    <col min="13" max="13" width="9.57421875" style="2" customWidth="1"/>
    <col min="14" max="14" width="10.421875" style="3" customWidth="1"/>
    <col min="15" max="26" width="9.57421875" style="3" customWidth="1"/>
    <col min="27" max="27" width="9.140625" style="2" customWidth="1"/>
    <col min="28" max="29" width="9.57421875" style="2" customWidth="1"/>
    <col min="30" max="30" width="9.57421875" style="75" customWidth="1"/>
    <col min="31" max="32" width="9.57421875" style="2" customWidth="1"/>
    <col min="33" max="16384" width="9.57421875" style="3" customWidth="1"/>
  </cols>
  <sheetData>
    <row r="1" ht="12.75"/>
    <row r="2" ht="12.75"/>
    <row r="3" ht="12.75"/>
    <row r="4" ht="12.75"/>
    <row r="5" ht="12.75"/>
    <row r="6" spans="1:9" ht="67.5" customHeight="1">
      <c r="A6" s="68" t="s">
        <v>54</v>
      </c>
      <c r="B6" s="68"/>
      <c r="C6" s="68"/>
      <c r="D6" s="68"/>
      <c r="E6" s="68"/>
      <c r="F6" s="68"/>
      <c r="G6" s="68"/>
      <c r="H6" s="68"/>
      <c r="I6" s="68"/>
    </row>
    <row r="7" spans="1:2" ht="12.75">
      <c r="A7" s="69" t="s">
        <v>51</v>
      </c>
      <c r="B7" s="69"/>
    </row>
    <row r="8" spans="1:14" ht="13.5" thickBot="1">
      <c r="A8" s="4" t="s">
        <v>53</v>
      </c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7"/>
    </row>
    <row r="9" spans="1:14" ht="13.5" thickBot="1">
      <c r="A9" s="70" t="s">
        <v>52</v>
      </c>
      <c r="B9" s="71"/>
      <c r="C9" s="71"/>
      <c r="D9" s="71"/>
      <c r="E9" s="71"/>
      <c r="F9" s="71"/>
      <c r="G9" s="71"/>
      <c r="H9" s="71"/>
      <c r="I9" s="72"/>
      <c r="J9" s="6"/>
      <c r="K9" s="6"/>
      <c r="L9" s="6"/>
      <c r="M9" s="6"/>
      <c r="N9" s="7"/>
    </row>
    <row r="10" spans="1:33" s="7" customFormat="1" ht="90" thickBot="1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10" t="s">
        <v>8</v>
      </c>
      <c r="J10" s="10" t="s">
        <v>9</v>
      </c>
      <c r="K10" s="10" t="s">
        <v>10</v>
      </c>
      <c r="L10" s="9" t="s">
        <v>11</v>
      </c>
      <c r="M10" s="11" t="s">
        <v>12</v>
      </c>
      <c r="N10" s="11" t="s">
        <v>13</v>
      </c>
      <c r="O10" s="9" t="s">
        <v>29</v>
      </c>
      <c r="P10" s="9" t="s">
        <v>30</v>
      </c>
      <c r="Q10" s="9" t="s">
        <v>31</v>
      </c>
      <c r="R10" s="9" t="s">
        <v>32</v>
      </c>
      <c r="S10" s="9" t="s">
        <v>33</v>
      </c>
      <c r="T10" s="9" t="s">
        <v>34</v>
      </c>
      <c r="U10" s="9" t="s">
        <v>35</v>
      </c>
      <c r="V10" s="9" t="s">
        <v>36</v>
      </c>
      <c r="W10" s="9" t="s">
        <v>37</v>
      </c>
      <c r="X10" s="9" t="s">
        <v>38</v>
      </c>
      <c r="Y10" s="9" t="s">
        <v>39</v>
      </c>
      <c r="AA10" s="41" t="s">
        <v>58</v>
      </c>
      <c r="AB10" s="41" t="s">
        <v>59</v>
      </c>
      <c r="AC10" s="41" t="s">
        <v>60</v>
      </c>
      <c r="AD10" s="76" t="s">
        <v>61</v>
      </c>
      <c r="AE10" s="41" t="s">
        <v>62</v>
      </c>
      <c r="AF10" s="42" t="s">
        <v>63</v>
      </c>
      <c r="AG10" s="43" t="s">
        <v>64</v>
      </c>
    </row>
    <row r="11" spans="1:33" s="16" customFormat="1" ht="12.75">
      <c r="A11" s="12"/>
      <c r="B11" s="13" t="s">
        <v>14</v>
      </c>
      <c r="C11" s="14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14" t="s">
        <v>20</v>
      </c>
      <c r="I11" s="14" t="s">
        <v>21</v>
      </c>
      <c r="J11" s="14" t="s">
        <v>22</v>
      </c>
      <c r="K11" s="14" t="s">
        <v>23</v>
      </c>
      <c r="L11" s="14" t="s">
        <v>24</v>
      </c>
      <c r="M11" s="14" t="s">
        <v>25</v>
      </c>
      <c r="N11" s="15" t="s">
        <v>26</v>
      </c>
      <c r="O11" s="14" t="s">
        <v>40</v>
      </c>
      <c r="P11" s="14" t="s">
        <v>41</v>
      </c>
      <c r="Q11" s="14" t="s">
        <v>42</v>
      </c>
      <c r="R11" s="14" t="s">
        <v>43</v>
      </c>
      <c r="S11" s="14" t="s">
        <v>44</v>
      </c>
      <c r="T11" s="14" t="s">
        <v>45</v>
      </c>
      <c r="U11" s="14" t="s">
        <v>46</v>
      </c>
      <c r="V11" s="14" t="s">
        <v>47</v>
      </c>
      <c r="W11" s="14" t="s">
        <v>48</v>
      </c>
      <c r="X11" s="14" t="s">
        <v>49</v>
      </c>
      <c r="Y11" s="15" t="s">
        <v>50</v>
      </c>
      <c r="AA11" s="5"/>
      <c r="AB11" s="5"/>
      <c r="AC11" s="5"/>
      <c r="AD11" s="77"/>
      <c r="AE11" s="5"/>
      <c r="AF11" s="5"/>
      <c r="AG11" s="5"/>
    </row>
    <row r="12" spans="1:33" ht="12.75">
      <c r="A12" s="17" t="s">
        <v>27</v>
      </c>
      <c r="B12" s="18" t="s">
        <v>97</v>
      </c>
      <c r="C12" s="19" t="s">
        <v>55</v>
      </c>
      <c r="D12" s="20">
        <v>0</v>
      </c>
      <c r="E12" s="20">
        <v>0</v>
      </c>
      <c r="F12" s="20"/>
      <c r="G12" s="20"/>
      <c r="H12" s="21">
        <v>10000000</v>
      </c>
      <c r="I12" s="20"/>
      <c r="J12" s="20">
        <v>10</v>
      </c>
      <c r="K12" s="20"/>
      <c r="L12" s="21">
        <v>10000000</v>
      </c>
      <c r="M12" s="21">
        <v>563000</v>
      </c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2"/>
      <c r="AA12" s="77" t="str">
        <f>ELOLAP!$G$7</f>
        <v>R28</v>
      </c>
      <c r="AB12" s="77">
        <f>ELOLAP!$H$7</f>
        <v>2014</v>
      </c>
      <c r="AC12" s="78" t="str">
        <f>ELOLAP!$I$7</f>
        <v>00000000</v>
      </c>
      <c r="AD12" s="48" t="str">
        <f>ELOLAP!$J$7</f>
        <v>20150213</v>
      </c>
      <c r="AE12" s="5" t="s">
        <v>65</v>
      </c>
      <c r="AF12" s="5" t="s">
        <v>67</v>
      </c>
      <c r="AG12" s="1" t="str">
        <f aca="true" t="shared" si="0" ref="AG12:AG18">AA12&amp;","&amp;AB12&amp;","&amp;AC12&amp;","&amp;AD12&amp;","&amp;AE12&amp;","&amp;AF12&amp;","&amp;"@"&amp;AF12&amp;"0"&amp;A12&amp;","&amp;B12&amp;","&amp;C12&amp;","&amp;D12&amp;","&amp;E12&amp;","&amp;F12&amp;","&amp;G12&amp;","&amp;H12&amp;","&amp;I12&amp;","&amp;J12&amp;","&amp;K12&amp;","&amp;L12&amp;","&amp;M12&amp;","&amp;N12&amp;","&amp;O12&amp;","&amp;P12&amp;","&amp;Q12&amp;","&amp;R12&amp;","&amp;S12&amp;","&amp;T12&amp;","&amp;U12&amp;","&amp;V12&amp;","&amp;W12&amp;","&amp;X12&amp;","&amp;Y12</f>
        <v>R28,2014,00000000,20150213,E,BEFT10,@BEFT10001,HU07101,USD,0,0,,,10000000,,10,,10000000,563000,,,,,,,,,,,,</v>
      </c>
    </row>
    <row r="13" spans="1:33" ht="12.75">
      <c r="A13" s="17" t="s">
        <v>28</v>
      </c>
      <c r="B13" s="18" t="s">
        <v>98</v>
      </c>
      <c r="C13" s="19" t="s">
        <v>55</v>
      </c>
      <c r="D13" s="20">
        <v>0</v>
      </c>
      <c r="E13" s="20">
        <v>0</v>
      </c>
      <c r="F13" s="20"/>
      <c r="G13" s="20"/>
      <c r="H13" s="21">
        <v>19500000</v>
      </c>
      <c r="I13" s="20"/>
      <c r="J13" s="20"/>
      <c r="K13" s="20"/>
      <c r="L13" s="21">
        <v>18500000</v>
      </c>
      <c r="M13" s="21">
        <v>926000</v>
      </c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2"/>
      <c r="AA13" s="77" t="str">
        <f>ELOLAP!$G$7</f>
        <v>R28</v>
      </c>
      <c r="AB13" s="77">
        <f>ELOLAP!$H$7</f>
        <v>2014</v>
      </c>
      <c r="AC13" s="78" t="str">
        <f>ELOLAP!$I$7</f>
        <v>00000000</v>
      </c>
      <c r="AD13" s="48" t="str">
        <f>ELOLAP!$J$7</f>
        <v>20150213</v>
      </c>
      <c r="AE13" s="5" t="s">
        <v>65</v>
      </c>
      <c r="AF13" s="5" t="str">
        <f aca="true" t="shared" si="1" ref="AF13:AF18">$AF$12</f>
        <v>BEFT10</v>
      </c>
      <c r="AG13" s="1" t="str">
        <f t="shared" si="0"/>
        <v>R28,2014,00000000,20150213,E,BEFT10,@BEFT10002,HU07102,USD,0,0,,,19500000,,,,18500000,926000,,,,,,,,,,,,</v>
      </c>
    </row>
    <row r="14" spans="1:33" ht="12.75">
      <c r="A14" s="17" t="s">
        <v>68</v>
      </c>
      <c r="B14" s="18" t="s">
        <v>99</v>
      </c>
      <c r="C14" s="19" t="s">
        <v>56</v>
      </c>
      <c r="D14" s="24">
        <v>16907000</v>
      </c>
      <c r="E14" s="20">
        <v>0</v>
      </c>
      <c r="F14" s="20"/>
      <c r="G14" s="20"/>
      <c r="H14" s="21">
        <v>18407000</v>
      </c>
      <c r="I14" s="20"/>
      <c r="J14" s="20"/>
      <c r="K14" s="20"/>
      <c r="L14" s="24">
        <v>1500000</v>
      </c>
      <c r="M14" s="21">
        <v>300000</v>
      </c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2"/>
      <c r="AA14" s="77" t="str">
        <f>ELOLAP!$G$7</f>
        <v>R28</v>
      </c>
      <c r="AB14" s="77">
        <f>ELOLAP!$H$7</f>
        <v>2014</v>
      </c>
      <c r="AC14" s="78" t="str">
        <f>ELOLAP!$I$7</f>
        <v>00000000</v>
      </c>
      <c r="AD14" s="48" t="str">
        <f>ELOLAP!$J$7</f>
        <v>20150213</v>
      </c>
      <c r="AE14" s="5" t="s">
        <v>65</v>
      </c>
      <c r="AF14" s="5" t="str">
        <f t="shared" si="1"/>
        <v>BEFT10</v>
      </c>
      <c r="AG14" s="1" t="str">
        <f t="shared" si="0"/>
        <v>R28,2014,00000000,20150213,E,BEFT10,@BEFT10003,HU07103,EUR,16907000,0,,,18407000,,,,1500000,300000,,,,,,,,,,,,</v>
      </c>
    </row>
    <row r="15" spans="1:33" ht="12.75">
      <c r="A15" s="17" t="s">
        <v>69</v>
      </c>
      <c r="B15" s="18" t="s">
        <v>100</v>
      </c>
      <c r="C15" s="19" t="s">
        <v>55</v>
      </c>
      <c r="D15" s="24">
        <v>0</v>
      </c>
      <c r="E15" s="20">
        <v>0</v>
      </c>
      <c r="F15" s="20"/>
      <c r="G15" s="20"/>
      <c r="H15" s="21">
        <v>30000000</v>
      </c>
      <c r="I15" s="24">
        <v>10000000</v>
      </c>
      <c r="J15" s="20"/>
      <c r="K15" s="20"/>
      <c r="L15" s="24">
        <v>30000000</v>
      </c>
      <c r="M15" s="21">
        <v>1200000</v>
      </c>
      <c r="N15" s="25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2"/>
      <c r="AA15" s="77" t="str">
        <f>ELOLAP!$G$7</f>
        <v>R28</v>
      </c>
      <c r="AB15" s="77">
        <f>ELOLAP!$H$7</f>
        <v>2014</v>
      </c>
      <c r="AC15" s="78" t="str">
        <f>ELOLAP!$I$7</f>
        <v>00000000</v>
      </c>
      <c r="AD15" s="48" t="str">
        <f>ELOLAP!$J$7</f>
        <v>20150213</v>
      </c>
      <c r="AE15" s="5" t="s">
        <v>65</v>
      </c>
      <c r="AF15" s="5" t="str">
        <f t="shared" si="1"/>
        <v>BEFT10</v>
      </c>
      <c r="AG15" s="1" t="str">
        <f t="shared" si="0"/>
        <v>R28,2014,00000000,20150213,E,BEFT10,@BEFT10004,HU07104,USD,0,0,,,30000000,10000000,,,30000000,1200000,,,,,,,,,,,,</v>
      </c>
    </row>
    <row r="16" spans="1:33" ht="12.75">
      <c r="A16" s="17" t="s">
        <v>70</v>
      </c>
      <c r="B16" s="18" t="s">
        <v>101</v>
      </c>
      <c r="C16" s="19" t="s">
        <v>57</v>
      </c>
      <c r="D16" s="24">
        <v>40000000</v>
      </c>
      <c r="E16" s="20">
        <v>2000000</v>
      </c>
      <c r="F16" s="20"/>
      <c r="G16" s="20"/>
      <c r="H16" s="21">
        <v>42000000</v>
      </c>
      <c r="I16" s="20"/>
      <c r="J16" s="20"/>
      <c r="K16" s="20"/>
      <c r="L16" s="24">
        <v>2000000</v>
      </c>
      <c r="M16" s="21">
        <v>40000</v>
      </c>
      <c r="N16" s="25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2"/>
      <c r="AA16" s="77" t="str">
        <f>ELOLAP!$G$7</f>
        <v>R28</v>
      </c>
      <c r="AB16" s="77">
        <f>ELOLAP!$H$7</f>
        <v>2014</v>
      </c>
      <c r="AC16" s="78" t="str">
        <f>ELOLAP!$I$7</f>
        <v>00000000</v>
      </c>
      <c r="AD16" s="48" t="str">
        <f>ELOLAP!$J$7</f>
        <v>20150213</v>
      </c>
      <c r="AE16" s="5" t="s">
        <v>65</v>
      </c>
      <c r="AF16" s="5" t="str">
        <f t="shared" si="1"/>
        <v>BEFT10</v>
      </c>
      <c r="AG16" s="1" t="str">
        <f t="shared" si="0"/>
        <v>R28,2014,00000000,20150213,E,BEFT10,@BEFT10005,HU07105,HUF,40000000,2000000,,,42000000,,,,2000000,40000,,,,,,,,,,,,</v>
      </c>
    </row>
    <row r="17" spans="1:33" ht="12.75">
      <c r="A17" s="17" t="s">
        <v>71</v>
      </c>
      <c r="B17" s="18" t="s">
        <v>102</v>
      </c>
      <c r="C17" s="26" t="s">
        <v>56</v>
      </c>
      <c r="D17" s="24">
        <v>29000000</v>
      </c>
      <c r="E17" s="20">
        <v>1000000</v>
      </c>
      <c r="F17" s="20"/>
      <c r="G17" s="20"/>
      <c r="H17" s="27">
        <v>30000000</v>
      </c>
      <c r="I17" s="20"/>
      <c r="J17" s="20"/>
      <c r="K17" s="20"/>
      <c r="L17" s="20"/>
      <c r="M17" s="21">
        <v>40000</v>
      </c>
      <c r="N17" s="25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2"/>
      <c r="AA17" s="77" t="str">
        <f>ELOLAP!$G$7</f>
        <v>R28</v>
      </c>
      <c r="AB17" s="77">
        <f>ELOLAP!$H$7</f>
        <v>2014</v>
      </c>
      <c r="AC17" s="78" t="str">
        <f>ELOLAP!$I$7</f>
        <v>00000000</v>
      </c>
      <c r="AD17" s="48" t="str">
        <f>ELOLAP!$J$7</f>
        <v>20150213</v>
      </c>
      <c r="AE17" s="5" t="s">
        <v>65</v>
      </c>
      <c r="AF17" s="5" t="str">
        <f t="shared" si="1"/>
        <v>BEFT10</v>
      </c>
      <c r="AG17" s="1" t="str">
        <f t="shared" si="0"/>
        <v>R28,2014,00000000,20150213,E,BEFT10,@BEFT10006,HU07106,EUR,29000000,1000000,,,30000000,,,,,40000,,,,,,,,,,,,</v>
      </c>
    </row>
    <row r="18" spans="1:33" ht="13.5" thickBot="1">
      <c r="A18" s="28" t="s">
        <v>72</v>
      </c>
      <c r="B18" s="29" t="s">
        <v>103</v>
      </c>
      <c r="C18" s="30" t="s">
        <v>104</v>
      </c>
      <c r="D18" s="31">
        <v>29000000</v>
      </c>
      <c r="E18" s="30">
        <v>1000000</v>
      </c>
      <c r="F18" s="30"/>
      <c r="G18" s="30"/>
      <c r="H18" s="31">
        <v>30000000</v>
      </c>
      <c r="I18" s="30"/>
      <c r="J18" s="30"/>
      <c r="K18" s="30"/>
      <c r="L18" s="30"/>
      <c r="M18" s="31">
        <v>40000</v>
      </c>
      <c r="N18" s="3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  <c r="AA18" s="77" t="str">
        <f>ELOLAP!$G$7</f>
        <v>R28</v>
      </c>
      <c r="AB18" s="77">
        <f>ELOLAP!$H$7</f>
        <v>2014</v>
      </c>
      <c r="AC18" s="78" t="str">
        <f>ELOLAP!$I$7</f>
        <v>00000000</v>
      </c>
      <c r="AD18" s="48" t="str">
        <f>ELOLAP!$J$7</f>
        <v>20150213</v>
      </c>
      <c r="AE18" s="2" t="s">
        <v>65</v>
      </c>
      <c r="AF18" s="5" t="str">
        <f t="shared" si="1"/>
        <v>BEFT10</v>
      </c>
      <c r="AG18" s="3" t="str">
        <f t="shared" si="0"/>
        <v>R28,2014,00000000,20150213,E,BEFT10,@BEFT10007,HU07107,JPY,29000000,1000000,,,30000000,,,,,40000,,,,,,,,,,,,</v>
      </c>
    </row>
    <row r="20" spans="1:14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1:2" ht="12.75">
      <c r="A21" s="73"/>
      <c r="B21" s="73"/>
    </row>
    <row r="22" spans="1:12" ht="12.7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28" ht="12.75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5"/>
    </row>
  </sheetData>
  <sheetProtection/>
  <mergeCells count="4">
    <mergeCell ref="A6:I6"/>
    <mergeCell ref="A7:B7"/>
    <mergeCell ref="A9:I9"/>
    <mergeCell ref="A21:B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2007-01-30T07:46:56Z</cp:lastPrinted>
  <dcterms:created xsi:type="dcterms:W3CDTF">2006-09-11T09:14:09Z</dcterms:created>
  <dcterms:modified xsi:type="dcterms:W3CDTF">2015-01-09T11:40:58Z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-270526913</vt:i4>
  </property>
  <property fmtid="{D5CDD505-2E9C-101B-9397-08002B2CF9AE}" pid="3" name="_EmailSubject">
    <vt:lpwstr/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685649112</vt:i4>
  </property>
  <property fmtid="{D5CDD505-2E9C-101B-9397-08002B2CF9AE}" pid="7" name="_ReviewingToolsShownOnce">
    <vt:lpwstr/>
  </property>
</Properties>
</file>