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 xml:space="preserve">Ebbe a cellába írja be az adatszolgáltató törzsszámát (adószám első 8 számjegyét)! Ez mindenhol átírja a fájlban
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D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<sst xmlns="http://schemas.openxmlformats.org/spreadsheetml/2006/main" count="101" uniqueCount="67">
  <si>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</si>
  <si>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</si>
  <si>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</si>
  <si>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</si>
  <si>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</si>
  <si>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</si>
  <si>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</si>
  <si>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</si>
  <si>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</si>
  <si>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</si>
  <si>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</si>
  <si>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</si>
  <si>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</si>
  <si>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</si>
  <si>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</si>
  <si>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</si>
  <si>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</si>
  <si>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</si>
  <si>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</si>
  <si>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</si>
  <si>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</si>
  <si>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</si>
  <si>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</si>
  <si>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</si>
  <si>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</si>
  <si>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</si>
  <si>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</si>
  <si>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</si>
  <si>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</si>
  <si>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</si>
  <si>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</si>
  <si>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</si>
  <si>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</si>
  <si>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</si>
  <si>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</si>
  <si>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</si>
  <si>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</si>
  <si>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</si>
  <si>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</si>
  <si>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</si>
  <si>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</si>
  <si>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</si>
  <si>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</si>
  <si>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</si>
  <si>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</si>
  <si>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</si>
  <si>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</si>
  <si>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</si>
  <si>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</si>
  <si>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</si>
  <si>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</si>
  <si>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</si>
  <si>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</si>
  <si>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>00004</t>
  </si>
  <si>
    <t>ELŐLAP</t>
  </si>
  <si>
    <r>
      <t xml:space="preserve">MNB azonosító: </t>
    </r>
    <r>
      <rPr>
        <b/>
        <sz val="11"/>
        <rFont val="Calibri"/>
        <family val="2"/>
      </rPr>
      <t>R38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</si>
  <si>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</si>
  <si>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</si>
  <si>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</si>
  <si>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</si>
  <si>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</si>
  <si>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</si>
  <si>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</si>
  <si>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</si>
  <si>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</si>
  <si>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</si>
  <si>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 utolsó számjegyeés a negyedév</t>
  </si>
</sst>
</file>

<file path=xl/styles.xml><?xml version="1.0" encoding="utf-8"?>
<styleSheet xmlns="http://schemas.openxmlformats.org/spreadsheetml/2006/main">
  <numFmts count="4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X_X@"/>
    <numFmt numFmtId="181" formatCode="_X_X_-_ @"/>
    <numFmt numFmtId="182" formatCode="_X_X_K_é_s_z_í_t_i_k_:_ _ @"/>
    <numFmt numFmtId="183" formatCode="@_x"/>
    <numFmt numFmtId="184" formatCode="yy/m/d"/>
    <numFmt numFmtId="185" formatCode="yy/m/d\ h:mm"/>
    <numFmt numFmtId="186" formatCode="&quot;Ł&quot;#,##0;\-&quot;Ł&quot;#,##0"/>
    <numFmt numFmtId="187" formatCode="&quot;Ł&quot;#,##0;[Red]\-&quot;Ł&quot;#,##0"/>
    <numFmt numFmtId="188" formatCode="&quot;Ł&quot;#,##0.00;\-&quot;Ł&quot;#,##0.00"/>
    <numFmt numFmtId="189" formatCode="&quot;Ł&quot;#,##0.00;[Red]\-&quot;Ł&quot;#,##0.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0."/>
    <numFmt numFmtId="195" formatCode="0__"/>
    <numFmt numFmtId="196" formatCode="0_)"/>
    <numFmt numFmtId="197" formatCode="\ \ \ \ @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0" applyFont="1" applyAlignment="1">
      <alignment horizontal="center"/>
    </xf>
    <xf numFmtId="0" fontId="12" fillId="0" borderId="10" xfId="60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11" fillId="0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49" fontId="11" fillId="0" borderId="12" xfId="60" applyNumberFormat="1" applyFont="1" applyBorder="1" applyAlignment="1">
      <alignment horizontal="center"/>
      <protection/>
    </xf>
    <xf numFmtId="0" fontId="11" fillId="0" borderId="13" xfId="59" applyFont="1" applyBorder="1" applyAlignment="1">
      <alignment horizontal="center"/>
      <protection/>
    </xf>
    <xf numFmtId="0" fontId="11" fillId="0" borderId="13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11" fillId="0" borderId="0" xfId="55" applyNumberFormat="1" applyFont="1" applyFill="1" applyAlignment="1">
      <alignment horizontal="center"/>
      <protection/>
    </xf>
    <xf numFmtId="49" fontId="11" fillId="0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1" fillId="0" borderId="15" xfId="60" applyFont="1" applyBorder="1" applyAlignment="1" quotePrefix="1">
      <alignment horizontal="center"/>
      <protection/>
    </xf>
    <xf numFmtId="0" fontId="11" fillId="0" borderId="15" xfId="60" applyFont="1" applyFill="1" applyBorder="1" applyAlignment="1">
      <alignment horizontal="center"/>
      <protection/>
    </xf>
    <xf numFmtId="0" fontId="11" fillId="0" borderId="16" xfId="60" applyFont="1" applyFill="1" applyBorder="1" applyAlignment="1">
      <alignment horizontal="center"/>
      <protection/>
    </xf>
    <xf numFmtId="0" fontId="11" fillId="0" borderId="15" xfId="60" applyFont="1" applyFill="1" applyBorder="1" applyAlignment="1" quotePrefix="1">
      <alignment horizontal="center"/>
      <protection/>
    </xf>
    <xf numFmtId="0" fontId="11" fillId="0" borderId="15" xfId="60" applyFont="1" applyBorder="1" applyAlignment="1">
      <alignment horizontal="center"/>
      <protection/>
    </xf>
    <xf numFmtId="0" fontId="11" fillId="0" borderId="15" xfId="60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49" fontId="11" fillId="0" borderId="0" xfId="55" applyNumberFormat="1" applyFont="1" applyAlignment="1">
      <alignment horizontal="center"/>
      <protection/>
    </xf>
    <xf numFmtId="0" fontId="16" fillId="33" borderId="0" xfId="55" applyNumberFormat="1" applyFont="1" applyFill="1" applyBorder="1" applyAlignment="1">
      <alignment horizontal="left" vertical="center" wrapText="1"/>
      <protection/>
    </xf>
    <xf numFmtId="0" fontId="16" fillId="33" borderId="0" xfId="55" applyNumberFormat="1" applyFont="1" applyFill="1" applyBorder="1" applyAlignment="1">
      <alignment horizontal="center" vertical="center" wrapText="1"/>
      <protection/>
    </xf>
    <xf numFmtId="0" fontId="13" fillId="0" borderId="17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7" fillId="0" borderId="18" xfId="55" applyNumberFormat="1" applyFont="1" applyFill="1" applyBorder="1" applyAlignment="1">
      <alignment horizontal="left" vertical="center" wrapText="1"/>
      <protection/>
    </xf>
    <xf numFmtId="0" fontId="11" fillId="34" borderId="0" xfId="55" applyFont="1" applyFill="1" applyAlignment="1">
      <alignment horizontal="center"/>
      <protection/>
    </xf>
    <xf numFmtId="49" fontId="11" fillId="34" borderId="0" xfId="55" applyNumberFormat="1" applyFont="1" applyFill="1" applyAlignment="1">
      <alignment horizontal="center"/>
      <protection/>
    </xf>
    <xf numFmtId="0" fontId="17" fillId="0" borderId="19" xfId="55" applyNumberFormat="1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/>
      <protection/>
    </xf>
    <xf numFmtId="0" fontId="11" fillId="0" borderId="0" xfId="0" applyFont="1" applyAlignment="1">
      <alignment/>
    </xf>
    <xf numFmtId="0" fontId="18" fillId="0" borderId="0" xfId="55" applyFont="1" applyAlignment="1">
      <alignment horizontal="right"/>
      <protection/>
    </xf>
    <xf numFmtId="0" fontId="21" fillId="0" borderId="0" xfId="60" applyFont="1">
      <alignment/>
      <protection/>
    </xf>
    <xf numFmtId="0" fontId="16" fillId="0" borderId="20" xfId="0" applyNumberFormat="1" applyFont="1" applyFill="1" applyBorder="1" applyAlignment="1">
      <alignment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39" fillId="0" borderId="20" xfId="53" applyNumberFormat="1" applyFont="1" applyFill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left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4" fillId="0" borderId="24" xfId="55" applyNumberFormat="1" applyFont="1" applyFill="1" applyBorder="1" applyAlignment="1">
      <alignment horizontal="center" vertical="center" wrapText="1"/>
      <protection/>
    </xf>
    <xf numFmtId="0" fontId="14" fillId="0" borderId="25" xfId="55" applyNumberFormat="1" applyFont="1" applyFill="1" applyBorder="1" applyAlignment="1">
      <alignment horizontal="center" vertical="center" wrapText="1"/>
      <protection/>
    </xf>
    <xf numFmtId="0" fontId="14" fillId="0" borderId="26" xfId="55" applyNumberFormat="1" applyFont="1" applyFill="1" applyBorder="1" applyAlignment="1">
      <alignment horizontal="center" vertical="center" wrapText="1"/>
      <protection/>
    </xf>
    <xf numFmtId="0" fontId="15" fillId="0" borderId="27" xfId="55" applyNumberFormat="1" applyFont="1" applyFill="1" applyBorder="1" applyAlignment="1">
      <alignment horizontal="center" vertical="center" wrapText="1"/>
      <protection/>
    </xf>
    <xf numFmtId="0" fontId="15" fillId="0" borderId="28" xfId="55" applyNumberFormat="1" applyFont="1" applyFill="1" applyBorder="1" applyAlignment="1">
      <alignment horizontal="center" vertical="center" wrapText="1"/>
      <protection/>
    </xf>
    <xf numFmtId="0" fontId="15" fillId="0" borderId="29" xfId="55" applyNumberFormat="1" applyFont="1" applyFill="1" applyBorder="1" applyAlignment="1">
      <alignment horizontal="center" vertical="center" wrapText="1"/>
      <protection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3" fillId="0" borderId="31" xfId="55" applyNumberFormat="1" applyFont="1" applyFill="1" applyBorder="1" applyAlignment="1">
      <alignment horizontal="center" vertical="center" wrapText="1"/>
      <protection/>
    </xf>
    <xf numFmtId="0" fontId="13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60" applyFont="1" applyFill="1" applyBorder="1" applyAlignment="1">
      <alignment horizontal="center" vertical="center"/>
      <protection/>
    </xf>
    <xf numFmtId="0" fontId="12" fillId="0" borderId="34" xfId="60" applyFont="1" applyFill="1" applyBorder="1" applyAlignment="1">
      <alignment horizontal="center" vertical="center"/>
      <protection/>
    </xf>
    <xf numFmtId="0" fontId="12" fillId="0" borderId="35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 wrapText="1"/>
      <protection/>
    </xf>
    <xf numFmtId="0" fontId="11" fillId="0" borderId="38" xfId="60" applyFont="1" applyBorder="1" applyAlignment="1">
      <alignment horizontal="center" vertical="center" wrapText="1"/>
      <protection/>
    </xf>
    <xf numFmtId="0" fontId="11" fillId="0" borderId="39" xfId="60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12" fillId="0" borderId="40" xfId="60" applyFont="1" applyBorder="1" applyAlignment="1">
      <alignment horizontal="left" vertical="center"/>
      <protection/>
    </xf>
    <xf numFmtId="0" fontId="12" fillId="0" borderId="41" xfId="60" applyFont="1" applyBorder="1" applyAlignment="1">
      <alignment horizontal="left" vertical="center"/>
      <protection/>
    </xf>
    <xf numFmtId="0" fontId="12" fillId="0" borderId="42" xfId="60" applyFont="1" applyBorder="1" applyAlignment="1">
      <alignment horizontal="left" vertical="center"/>
      <protection/>
    </xf>
    <xf numFmtId="0" fontId="20" fillId="0" borderId="0" xfId="60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p05-p36" xfId="58"/>
    <cellStyle name="Normal_R38" xfId="59"/>
    <cellStyle name="Normal_S911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419475"/>
          <a:ext cx="6581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421875" style="1" bestFit="1" customWidth="1"/>
    <col min="2" max="16384" width="9.140625" style="1" customWidth="1"/>
  </cols>
  <sheetData>
    <row r="1" ht="12.75">
      <c r="A1" s="1" t="str">
        <f>ELOLAP!L7</f>
        <v>R38,2018N1,00000000,20180416,E,ELOLAP,@ELOLAP01,Minta Mária</v>
      </c>
    </row>
    <row r="2" ht="12.75">
      <c r="A2" s="1" t="str">
        <f>ELOLAP!L8</f>
        <v>R38,2018N1,00000000,20180416,E,ELOLAP,@ELOLAP02,3612345678</v>
      </c>
    </row>
    <row r="3" ht="12.75">
      <c r="A3" s="1" t="str">
        <f>ELOLAP!L9</f>
        <v>R38,2018N1,00000000,20180416,E,ELOLAP,@ELOLAP03,maria.minta@jelentes.hu</v>
      </c>
    </row>
    <row r="4" ht="12.75">
      <c r="A4" s="1" t="str">
        <f>ELOLAP!L10</f>
        <v>R38,2018N1,00000000,20180416,E,ELOLAP,@ELOLAP04,Minta Miklós</v>
      </c>
    </row>
    <row r="5" ht="12.75">
      <c r="A5" s="1" t="str">
        <f>ELOLAP!L11</f>
        <v>R38,2018N1,00000000,20180416,E,ELOLAP,@ELOLAP05,3612345678</v>
      </c>
    </row>
    <row r="6" ht="12.75">
      <c r="A6" s="1" t="str">
        <f>ELOLAP!L12</f>
        <v>R38,2018N1,00000000,20180416,E,ELOLAP,@ELOLAP06,miklos.minta@adatszolgaltatas.hu</v>
      </c>
    </row>
    <row r="7" ht="12.75">
      <c r="A7" s="1" t="str">
        <f>ELOLAP!L13</f>
        <v>R38,2018N1,00000000,20180416,E,ELOLAP,@ELOLAP07,20180416</v>
      </c>
    </row>
    <row r="8" ht="12.75">
      <c r="A8" s="1" t="str">
        <f>'R38'!N9</f>
        <v>R38,2018N1,00000000,20180416,E,R3801,@R380100001,10537914,18,2500,,</v>
      </c>
    </row>
    <row r="9" ht="12.75">
      <c r="A9" s="1" t="str">
        <f>'R38'!N10</f>
        <v>R38,2018N1,00000000,20180416,E,R3801,@R380100002,10790386,13,200,20,4500</v>
      </c>
    </row>
    <row r="10" ht="12.75">
      <c r="A10" s="1" t="str">
        <f>'R38'!N11</f>
        <v>R38,2018N1,00000000,20180416,E,R3801,@R380100003,12500033,18,2500,15,2800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8515625" style="1" customWidth="1"/>
    <col min="2" max="2" width="12.00390625" style="6" customWidth="1"/>
    <col min="3" max="3" width="28.7109375" style="6" customWidth="1"/>
    <col min="4" max="4" width="19.421875" style="6" customWidth="1"/>
    <col min="5" max="5" width="7.8515625" style="1" customWidth="1"/>
    <col min="6" max="6" width="5.00390625" style="6" bestFit="1" customWidth="1"/>
    <col min="7" max="9" width="9.140625" style="6" customWidth="1"/>
    <col min="10" max="10" width="7.7109375" style="6" customWidth="1"/>
    <col min="11" max="11" width="9.140625" style="6" customWidth="1"/>
    <col min="12" max="12" width="58.140625" style="1" bestFit="1" customWidth="1"/>
    <col min="13" max="16384" width="9.140625" style="1" customWidth="1"/>
  </cols>
  <sheetData>
    <row r="1" spans="1:4" ht="21.75" thickTop="1">
      <c r="A1" s="50" t="s">
        <v>54</v>
      </c>
      <c r="B1" s="51"/>
      <c r="C1" s="51"/>
      <c r="D1" s="52"/>
    </row>
    <row r="2" spans="1:4" ht="16.5" thickBot="1">
      <c r="A2" s="53" t="s">
        <v>28</v>
      </c>
      <c r="B2" s="54"/>
      <c r="C2" s="54"/>
      <c r="D2" s="55"/>
    </row>
    <row r="3" spans="1:4" ht="14.25" thickBot="1" thickTop="1">
      <c r="A3" s="30"/>
      <c r="B3" s="31"/>
      <c r="C3" s="31"/>
      <c r="D3" s="31"/>
    </row>
    <row r="4" spans="1:4" ht="14.25" thickBot="1" thickTop="1">
      <c r="A4" s="56" t="s">
        <v>29</v>
      </c>
      <c r="B4" s="56" t="s">
        <v>30</v>
      </c>
      <c r="C4" s="56" t="s">
        <v>31</v>
      </c>
      <c r="D4" s="32" t="s">
        <v>32</v>
      </c>
    </row>
    <row r="5" spans="1:13" ht="78" thickBot="1" thickTop="1">
      <c r="A5" s="57"/>
      <c r="B5" s="57"/>
      <c r="C5" s="57"/>
      <c r="D5" s="32" t="s">
        <v>33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33" t="s">
        <v>18</v>
      </c>
      <c r="L5" s="33" t="s">
        <v>19</v>
      </c>
      <c r="M5" s="20"/>
    </row>
    <row r="6" spans="1:13" ht="14.25" thickBot="1" thickTop="1">
      <c r="A6" s="58"/>
      <c r="B6" s="58"/>
      <c r="C6" s="58"/>
      <c r="D6" s="32" t="s">
        <v>1</v>
      </c>
      <c r="F6" s="19"/>
      <c r="G6" s="19"/>
      <c r="H6" s="19"/>
      <c r="I6" s="19"/>
      <c r="J6" s="19"/>
      <c r="K6" s="19"/>
      <c r="L6" s="19"/>
      <c r="M6" s="20"/>
    </row>
    <row r="7" spans="1:13" ht="26.25" thickTop="1">
      <c r="A7" s="34" t="s">
        <v>33</v>
      </c>
      <c r="B7" s="45" t="s">
        <v>34</v>
      </c>
      <c r="C7" s="46" t="s">
        <v>35</v>
      </c>
      <c r="D7" s="42" t="s">
        <v>56</v>
      </c>
      <c r="F7" s="19" t="s">
        <v>26</v>
      </c>
      <c r="G7" s="35" t="s">
        <v>65</v>
      </c>
      <c r="H7" s="36" t="s">
        <v>20</v>
      </c>
      <c r="I7" s="18" t="str">
        <f>D13</f>
        <v>20180416</v>
      </c>
      <c r="J7" s="19" t="s">
        <v>21</v>
      </c>
      <c r="K7" s="19" t="s">
        <v>27</v>
      </c>
      <c r="L7" s="20" t="str">
        <f aca="true" t="shared" si="0" ref="L7:L13">F7&amp;","&amp;G7&amp;","&amp;H7&amp;","&amp;I7&amp;","&amp;J7&amp;","&amp;K7&amp;","&amp;"@"&amp;K7&amp;"0"&amp;A7&amp;","&amp;D7</f>
        <v>R38,2018N1,00000000,20180416,E,ELOLAP,@ELOLAP01,Minta Mária</v>
      </c>
      <c r="M7" s="20"/>
    </row>
    <row r="8" spans="1:13" ht="12.75">
      <c r="A8" s="34" t="s">
        <v>36</v>
      </c>
      <c r="B8" s="45" t="s">
        <v>37</v>
      </c>
      <c r="C8" s="46" t="s">
        <v>60</v>
      </c>
      <c r="D8" s="43">
        <v>3612345678</v>
      </c>
      <c r="F8" s="19" t="s">
        <v>26</v>
      </c>
      <c r="G8" s="19" t="str">
        <f aca="true" t="shared" si="1" ref="G8:I13">G7</f>
        <v>2018N1</v>
      </c>
      <c r="H8" s="29" t="str">
        <f t="shared" si="1"/>
        <v>00000000</v>
      </c>
      <c r="I8" s="19" t="str">
        <f t="shared" si="1"/>
        <v>20180416</v>
      </c>
      <c r="J8" s="19" t="s">
        <v>21</v>
      </c>
      <c r="K8" s="19" t="s">
        <v>27</v>
      </c>
      <c r="L8" s="20" t="str">
        <f t="shared" si="0"/>
        <v>R38,2018N1,00000000,20180416,E,ELOLAP,@ELOLAP02,3612345678</v>
      </c>
      <c r="M8" s="20"/>
    </row>
    <row r="9" spans="1:13" ht="25.5">
      <c r="A9" s="34" t="s">
        <v>38</v>
      </c>
      <c r="B9" s="45" t="s">
        <v>39</v>
      </c>
      <c r="C9" s="46" t="s">
        <v>61</v>
      </c>
      <c r="D9" s="44" t="s">
        <v>57</v>
      </c>
      <c r="F9" s="19" t="s">
        <v>26</v>
      </c>
      <c r="G9" s="19" t="str">
        <f t="shared" si="1"/>
        <v>2018N1</v>
      </c>
      <c r="H9" s="29" t="str">
        <f t="shared" si="1"/>
        <v>00000000</v>
      </c>
      <c r="I9" s="19" t="str">
        <f t="shared" si="1"/>
        <v>20180416</v>
      </c>
      <c r="J9" s="19" t="s">
        <v>21</v>
      </c>
      <c r="K9" s="19" t="s">
        <v>27</v>
      </c>
      <c r="L9" s="20" t="str">
        <f t="shared" si="0"/>
        <v>R38,2018N1,00000000,20180416,E,ELOLAP,@ELOLAP03,maria.minta@jelentes.hu</v>
      </c>
      <c r="M9" s="20"/>
    </row>
    <row r="10" spans="1:13" ht="105.75" customHeight="1">
      <c r="A10" s="34" t="s">
        <v>40</v>
      </c>
      <c r="B10" s="45" t="s">
        <v>41</v>
      </c>
      <c r="C10" s="46" t="s">
        <v>62</v>
      </c>
      <c r="D10" s="42" t="s">
        <v>58</v>
      </c>
      <c r="F10" s="19" t="s">
        <v>26</v>
      </c>
      <c r="G10" s="19" t="str">
        <f t="shared" si="1"/>
        <v>2018N1</v>
      </c>
      <c r="H10" s="29" t="str">
        <f t="shared" si="1"/>
        <v>00000000</v>
      </c>
      <c r="I10" s="19" t="str">
        <f t="shared" si="1"/>
        <v>20180416</v>
      </c>
      <c r="J10" s="19" t="s">
        <v>21</v>
      </c>
      <c r="K10" s="19" t="s">
        <v>27</v>
      </c>
      <c r="L10" s="20" t="str">
        <f t="shared" si="0"/>
        <v>R38,2018N1,00000000,20180416,E,ELOLAP,@ELOLAP04,Minta Miklós</v>
      </c>
      <c r="M10" s="20"/>
    </row>
    <row r="11" spans="1:13" ht="12.75">
      <c r="A11" s="34" t="s">
        <v>42</v>
      </c>
      <c r="B11" s="45" t="s">
        <v>43</v>
      </c>
      <c r="C11" s="46" t="s">
        <v>60</v>
      </c>
      <c r="D11" s="43">
        <v>3612345678</v>
      </c>
      <c r="F11" s="19" t="s">
        <v>26</v>
      </c>
      <c r="G11" s="19" t="str">
        <f t="shared" si="1"/>
        <v>2018N1</v>
      </c>
      <c r="H11" s="29" t="str">
        <f t="shared" si="1"/>
        <v>00000000</v>
      </c>
      <c r="I11" s="19" t="str">
        <f t="shared" si="1"/>
        <v>20180416</v>
      </c>
      <c r="J11" s="19" t="s">
        <v>21</v>
      </c>
      <c r="K11" s="19" t="s">
        <v>27</v>
      </c>
      <c r="L11" s="20" t="str">
        <f t="shared" si="0"/>
        <v>R38,2018N1,00000000,20180416,E,ELOLAP,@ELOLAP05,3612345678</v>
      </c>
      <c r="M11" s="20"/>
    </row>
    <row r="12" spans="1:13" ht="25.5">
      <c r="A12" s="34" t="s">
        <v>44</v>
      </c>
      <c r="B12" s="45" t="s">
        <v>45</v>
      </c>
      <c r="C12" s="46" t="s">
        <v>61</v>
      </c>
      <c r="D12" s="44" t="s">
        <v>59</v>
      </c>
      <c r="F12" s="19" t="s">
        <v>26</v>
      </c>
      <c r="G12" s="19" t="str">
        <f t="shared" si="1"/>
        <v>2018N1</v>
      </c>
      <c r="H12" s="29" t="str">
        <f t="shared" si="1"/>
        <v>00000000</v>
      </c>
      <c r="I12" s="19" t="str">
        <f t="shared" si="1"/>
        <v>20180416</v>
      </c>
      <c r="J12" s="19" t="s">
        <v>21</v>
      </c>
      <c r="K12" s="19" t="s">
        <v>27</v>
      </c>
      <c r="L12" s="20" t="str">
        <f t="shared" si="0"/>
        <v>R38,2018N1,00000000,20180416,E,ELOLAP,@ELOLAP06,miklos.minta@adatszolgaltatas.hu</v>
      </c>
      <c r="M12" s="20"/>
    </row>
    <row r="13" spans="1:12" ht="26.25" thickBot="1">
      <c r="A13" s="37" t="s">
        <v>46</v>
      </c>
      <c r="B13" s="47" t="s">
        <v>47</v>
      </c>
      <c r="C13" s="48" t="s">
        <v>63</v>
      </c>
      <c r="D13" s="49" t="s">
        <v>64</v>
      </c>
      <c r="F13" s="19" t="s">
        <v>26</v>
      </c>
      <c r="G13" s="19" t="str">
        <f t="shared" si="1"/>
        <v>2018N1</v>
      </c>
      <c r="H13" s="29" t="str">
        <f t="shared" si="1"/>
        <v>00000000</v>
      </c>
      <c r="I13" s="19" t="str">
        <f t="shared" si="1"/>
        <v>20180416</v>
      </c>
      <c r="J13" s="19" t="s">
        <v>21</v>
      </c>
      <c r="K13" s="19" t="s">
        <v>27</v>
      </c>
      <c r="L13" s="20" t="str">
        <f t="shared" si="0"/>
        <v>R38,2018N1,00000000,20180416,E,ELOLAP,@ELOLAP07,20180416</v>
      </c>
    </row>
    <row r="14" ht="13.5" thickTop="1"/>
    <row r="17" spans="2:4" ht="12.75">
      <c r="B17" s="40" t="s">
        <v>48</v>
      </c>
      <c r="C17" s="39" t="str">
        <f>+F7&amp;MID(G7,4,5)&amp;H7</f>
        <v>R388N100000000</v>
      </c>
      <c r="D17" s="38" t="s">
        <v>49</v>
      </c>
    </row>
    <row r="18" ht="12.75">
      <c r="D18" s="38" t="s">
        <v>51</v>
      </c>
    </row>
    <row r="19" ht="12.75">
      <c r="D19" s="38" t="s">
        <v>66</v>
      </c>
    </row>
    <row r="20" ht="12.75">
      <c r="D20" s="38" t="s">
        <v>50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8.57421875" style="2" customWidth="1"/>
    <col min="2" max="2" width="18.28125" style="3" customWidth="1"/>
    <col min="3" max="3" width="20.8515625" style="2" customWidth="1"/>
    <col min="4" max="4" width="18.7109375" style="2" customWidth="1"/>
    <col min="5" max="5" width="17.140625" style="2" customWidth="1"/>
    <col min="6" max="6" width="20.8515625" style="2" customWidth="1"/>
    <col min="7" max="7" width="9.00390625" style="2" customWidth="1"/>
    <col min="8" max="8" width="7.57421875" style="3" customWidth="1"/>
    <col min="9" max="9" width="9.28125" style="3" customWidth="1"/>
    <col min="10" max="10" width="9.140625" style="3" customWidth="1"/>
    <col min="11" max="11" width="10.28125" style="3" customWidth="1"/>
    <col min="12" max="13" width="9.140625" style="3" customWidth="1"/>
    <col min="14" max="14" width="74.00390625" style="2" bestFit="1" customWidth="1"/>
    <col min="15" max="16384" width="9.140625" style="2" customWidth="1"/>
  </cols>
  <sheetData>
    <row r="1" ht="20.25" customHeight="1">
      <c r="A1" s="41" t="s">
        <v>55</v>
      </c>
    </row>
    <row r="2" spans="1:9" ht="19.5" customHeight="1">
      <c r="A2" s="66"/>
      <c r="B2" s="66"/>
      <c r="C2" s="66"/>
      <c r="D2" s="66"/>
      <c r="E2" s="4"/>
      <c r="F2" s="4"/>
      <c r="G2" s="4"/>
      <c r="H2" s="4"/>
      <c r="I2" s="4"/>
    </row>
    <row r="3" spans="1:6" ht="23.25" customHeight="1">
      <c r="A3" s="70" t="s">
        <v>5</v>
      </c>
      <c r="B3" s="70"/>
      <c r="C3" s="70"/>
      <c r="D3" s="70"/>
      <c r="E3" s="70"/>
      <c r="F3" s="70"/>
    </row>
    <row r="4" ht="20.25" customHeight="1" thickBot="1">
      <c r="A4" s="5" t="s">
        <v>10</v>
      </c>
    </row>
    <row r="5" spans="1:9" ht="18.75" customHeight="1">
      <c r="A5" s="63" t="s">
        <v>0</v>
      </c>
      <c r="B5" s="67" t="s">
        <v>8</v>
      </c>
      <c r="C5" s="59" t="s">
        <v>11</v>
      </c>
      <c r="D5" s="60"/>
      <c r="E5" s="59" t="s">
        <v>12</v>
      </c>
      <c r="F5" s="60"/>
      <c r="G5" s="1"/>
      <c r="H5" s="6"/>
      <c r="I5" s="6"/>
    </row>
    <row r="6" spans="1:9" ht="16.5" customHeight="1" thickBot="1">
      <c r="A6" s="64"/>
      <c r="B6" s="68"/>
      <c r="C6" s="61"/>
      <c r="D6" s="62"/>
      <c r="E6" s="61"/>
      <c r="F6" s="62"/>
      <c r="G6" s="1"/>
      <c r="H6" s="6"/>
      <c r="I6" s="6"/>
    </row>
    <row r="7" spans="1:9" ht="15" customHeight="1" thickBot="1">
      <c r="A7" s="64"/>
      <c r="B7" s="69"/>
      <c r="C7" s="7" t="s">
        <v>6</v>
      </c>
      <c r="D7" s="7" t="s">
        <v>7</v>
      </c>
      <c r="E7" s="7" t="s">
        <v>6</v>
      </c>
      <c r="F7" s="7" t="s">
        <v>7</v>
      </c>
      <c r="G7" s="1"/>
      <c r="H7" s="6"/>
      <c r="I7" s="6"/>
    </row>
    <row r="8" spans="1:14" ht="77.25" thickBot="1">
      <c r="A8" s="65"/>
      <c r="B8" s="8" t="s">
        <v>1</v>
      </c>
      <c r="C8" s="9" t="s">
        <v>2</v>
      </c>
      <c r="D8" s="9" t="s">
        <v>3</v>
      </c>
      <c r="E8" s="9" t="s">
        <v>4</v>
      </c>
      <c r="F8" s="10" t="s">
        <v>9</v>
      </c>
      <c r="G8" s="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33" t="s">
        <v>19</v>
      </c>
    </row>
    <row r="9" spans="1:14" ht="19.5" customHeight="1">
      <c r="A9" s="12" t="s">
        <v>23</v>
      </c>
      <c r="B9" s="13">
        <v>10537914</v>
      </c>
      <c r="C9" s="14">
        <v>18</v>
      </c>
      <c r="D9" s="14">
        <v>2500</v>
      </c>
      <c r="E9" s="14"/>
      <c r="F9" s="15"/>
      <c r="G9" s="1"/>
      <c r="H9" s="16" t="str">
        <f>ELOLAP!$F$7</f>
        <v>R38</v>
      </c>
      <c r="I9" s="17" t="str">
        <f>ELOLAP!$G$7</f>
        <v>2018N1</v>
      </c>
      <c r="J9" s="18" t="str">
        <f>ELOLAP!$H$7</f>
        <v>00000000</v>
      </c>
      <c r="K9" s="18" t="str">
        <f>ELOLAP!$I$7</f>
        <v>20180416</v>
      </c>
      <c r="L9" s="19" t="s">
        <v>21</v>
      </c>
      <c r="M9" s="19" t="s">
        <v>22</v>
      </c>
      <c r="N9" s="20" t="str">
        <f>H9&amp;","&amp;I9&amp;","&amp;J9&amp;","&amp;K9&amp;","&amp;L9&amp;","&amp;M9&amp;","&amp;"@"&amp;M9&amp;A9&amp;","&amp;B9&amp;","&amp;C9&amp;","&amp;D9&amp;","&amp;E9&amp;","&amp;F9</f>
        <v>R38,2018N1,00000000,20180416,E,R3801,@R380100001,10537914,18,2500,,</v>
      </c>
    </row>
    <row r="10" spans="1:14" ht="19.5" customHeight="1">
      <c r="A10" s="12" t="s">
        <v>24</v>
      </c>
      <c r="B10" s="21" t="s">
        <v>52</v>
      </c>
      <c r="C10" s="22">
        <v>13</v>
      </c>
      <c r="D10" s="22">
        <v>200</v>
      </c>
      <c r="E10" s="22">
        <v>20</v>
      </c>
      <c r="F10" s="23">
        <v>4500</v>
      </c>
      <c r="G10" s="1"/>
      <c r="H10" s="16" t="str">
        <f>ELOLAP!$F$7</f>
        <v>R38</v>
      </c>
      <c r="I10" s="17" t="str">
        <f>ELOLAP!$G$7</f>
        <v>2018N1</v>
      </c>
      <c r="J10" s="18" t="str">
        <f>ELOLAP!$H$7</f>
        <v>00000000</v>
      </c>
      <c r="K10" s="18" t="str">
        <f>ELOLAP!$I$7</f>
        <v>20180416</v>
      </c>
      <c r="L10" s="19" t="s">
        <v>21</v>
      </c>
      <c r="M10" s="19" t="str">
        <f>$M$9</f>
        <v>R3801</v>
      </c>
      <c r="N10" s="20" t="str">
        <f>H10&amp;","&amp;I10&amp;","&amp;J10&amp;","&amp;K10&amp;","&amp;L10&amp;","&amp;M10&amp;","&amp;"@"&amp;M10&amp;A10&amp;","&amp;B10&amp;","&amp;C10&amp;","&amp;D10&amp;","&amp;E10&amp;","&amp;F10</f>
        <v>R38,2018N1,00000000,20180416,E,R3801,@R380100002,10790386,13,200,20,4500</v>
      </c>
    </row>
    <row r="11" spans="1:14" ht="19.5" customHeight="1">
      <c r="A11" s="12" t="s">
        <v>25</v>
      </c>
      <c r="B11" s="24">
        <v>12500033</v>
      </c>
      <c r="C11" s="14">
        <v>18</v>
      </c>
      <c r="D11" s="14">
        <v>2500</v>
      </c>
      <c r="E11" s="14">
        <v>15</v>
      </c>
      <c r="F11" s="15">
        <v>2800</v>
      </c>
      <c r="G11" s="1"/>
      <c r="H11" s="16" t="str">
        <f>ELOLAP!$F$7</f>
        <v>R38</v>
      </c>
      <c r="I11" s="17" t="str">
        <f>ELOLAP!$G$7</f>
        <v>2018N1</v>
      </c>
      <c r="J11" s="18" t="str">
        <f>ELOLAP!$H$7</f>
        <v>00000000</v>
      </c>
      <c r="K11" s="18" t="str">
        <f>ELOLAP!$I$7</f>
        <v>20180416</v>
      </c>
      <c r="L11" s="19" t="s">
        <v>21</v>
      </c>
      <c r="M11" s="19" t="str">
        <f>$M$9</f>
        <v>R3801</v>
      </c>
      <c r="N11" s="20" t="str">
        <f>H11&amp;","&amp;I11&amp;","&amp;J11&amp;","&amp;K11&amp;","&amp;L11&amp;","&amp;M11&amp;","&amp;"@"&amp;M11&amp;A11&amp;","&amp;B11&amp;","&amp;C11&amp;","&amp;D11&amp;","&amp;E11&amp;","&amp;F11</f>
        <v>R38,2018N1,00000000,20180416,E,R3801,@R380100003,12500033,18,2500,15,2800</v>
      </c>
    </row>
    <row r="12" spans="1:13" s="27" customFormat="1" ht="12.75">
      <c r="A12" s="12" t="s">
        <v>53</v>
      </c>
      <c r="B12" s="25"/>
      <c r="C12" s="26"/>
      <c r="D12" s="26"/>
      <c r="E12" s="26"/>
      <c r="F12" s="26"/>
      <c r="H12" s="28"/>
      <c r="I12" s="19"/>
      <c r="J12" s="29"/>
      <c r="K12" s="19"/>
      <c r="L12" s="28"/>
      <c r="M12" s="19"/>
    </row>
    <row r="13" spans="9:11" ht="12.75">
      <c r="I13" s="19"/>
      <c r="J13" s="29"/>
      <c r="K13" s="19"/>
    </row>
    <row r="18" ht="12.75"/>
    <row r="19" ht="12.75"/>
    <row r="20" ht="12.75"/>
    <row r="21" ht="12.75"/>
  </sheetData>
  <sheetProtection/>
  <mergeCells count="6">
    <mergeCell ref="C5:D6"/>
    <mergeCell ref="E5:F6"/>
    <mergeCell ref="A5:A8"/>
    <mergeCell ref="A2:D2"/>
    <mergeCell ref="B5:B7"/>
    <mergeCell ref="A3:F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Czinege-Gyalog Éva</cp:lastModifiedBy>
  <cp:lastPrinted>2008-10-18T08:18:37Z</cp:lastPrinted>
  <dcterms:created xsi:type="dcterms:W3CDTF">2000-07-07T08:35:12Z</dcterms:created>
  <dcterms:modified xsi:type="dcterms:W3CDTF">2018-01-29T10:48:52Z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