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theme/themeOverride3.xml" ContentType="application/vnd.openxmlformats-officedocument.themeOverride+xml"/>
  <Override PartName="/xl/charts/chart10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theme/themeOverride5.xml" ContentType="application/vnd.openxmlformats-officedocument.themeOverride+xml"/>
  <Override PartName="/xl/charts/chart12.xml" ContentType="application/vnd.openxmlformats-officedocument.drawingml.chart+xml"/>
  <Override PartName="/xl/theme/themeOverride6.xml" ContentType="application/vnd.openxmlformats-officedocument.themeOverrid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theme/themeOverride7.xml" ContentType="application/vnd.openxmlformats-officedocument.themeOverride+xml"/>
  <Override PartName="/xl/charts/chart14.xml" ContentType="application/vnd.openxmlformats-officedocument.drawingml.chart+xml"/>
  <Override PartName="/xl/theme/themeOverride8.xml" ContentType="application/vnd.openxmlformats-officedocument.themeOverrid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theme/themeOverride9.xml" ContentType="application/vnd.openxmlformats-officedocument.themeOverride+xml"/>
  <Override PartName="/xl/charts/chart20.xml" ContentType="application/vnd.openxmlformats-officedocument.drawingml.chart+xml"/>
  <Override PartName="/xl/theme/themeOverride10.xml" ContentType="application/vnd.openxmlformats-officedocument.themeOverrid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drawings/drawing12.xml" ContentType="application/vnd.openxmlformats-officedocument.drawingml.chartshapes+xml"/>
  <Override PartName="/xl/charts/chart2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15.xml" ContentType="application/vnd.openxmlformats-officedocument.drawing+xml"/>
  <Override PartName="/xl/charts/chart2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1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18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3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3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9.xml" ContentType="application/vnd.openxmlformats-officedocument.drawing+xml"/>
  <Override PartName="/xl/charts/chart33.xml" ContentType="application/vnd.openxmlformats-officedocument.drawingml.chart+xml"/>
  <Override PartName="/xl/drawings/drawing20.xml" ContentType="application/vnd.openxmlformats-officedocument.drawingml.chartshapes+xml"/>
  <Override PartName="/xl/charts/chart34.xml" ContentType="application/vnd.openxmlformats-officedocument.drawingml.chart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23.xml" ContentType="application/vnd.openxmlformats-officedocument.drawing+xml"/>
  <Override PartName="/xl/charts/chart37.xml" ContentType="application/vnd.openxmlformats-officedocument.drawingml.chart+xml"/>
  <Override PartName="/xl/theme/themeOverride11.xml" ContentType="application/vnd.openxmlformats-officedocument.themeOverride+xml"/>
  <Override PartName="/xl/charts/chart38.xml" ContentType="application/vnd.openxmlformats-officedocument.drawingml.chart+xml"/>
  <Override PartName="/xl/theme/themeOverride12.xml" ContentType="application/vnd.openxmlformats-officedocument.themeOverride+xml"/>
  <Override PartName="/xl/drawings/drawing24.xml" ContentType="application/vnd.openxmlformats-officedocument.drawing+xml"/>
  <Override PartName="/xl/charts/chart39.xml" ContentType="application/vnd.openxmlformats-officedocument.drawingml.chart+xml"/>
  <Override PartName="/xl/theme/themeOverride13.xml" ContentType="application/vnd.openxmlformats-officedocument.themeOverride+xml"/>
  <Override PartName="/xl/charts/chart40.xml" ContentType="application/vnd.openxmlformats-officedocument.drawingml.chart+xml"/>
  <Override PartName="/xl/theme/themeOverride14.xml" ContentType="application/vnd.openxmlformats-officedocument.themeOverride+xml"/>
  <Override PartName="/xl/drawings/drawing25.xml" ContentType="application/vnd.openxmlformats-officedocument.drawing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26.xml" ContentType="application/vnd.openxmlformats-officedocument.drawing+xml"/>
  <Override PartName="/xl/charts/chart43.xml" ContentType="application/vnd.openxmlformats-officedocument.drawingml.chart+xml"/>
  <Override PartName="/xl/drawings/drawing27.xml" ContentType="application/vnd.openxmlformats-officedocument.drawingml.chartshapes+xml"/>
  <Override PartName="/xl/charts/chart4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0.xml" ContentType="application/vnd.openxmlformats-officedocument.drawing+xml"/>
  <Override PartName="/xl/charts/chart4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4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1.xml" ContentType="application/vnd.openxmlformats-officedocument.drawing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drawings/drawing32.xml" ContentType="application/vnd.openxmlformats-officedocument.drawing+xml"/>
  <Override PartName="/xl/charts/chart5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5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3.xml" ContentType="application/vnd.openxmlformats-officedocument.drawing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drawings/drawing34.xml" ContentType="application/vnd.openxmlformats-officedocument.drawing+xml"/>
  <Override PartName="/xl/charts/chart55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56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35.xml" ContentType="application/vnd.openxmlformats-officedocument.drawing+xml"/>
  <Override PartName="/xl/charts/chart57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58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6.xml" ContentType="application/vnd.openxmlformats-officedocument.drawing+xml"/>
  <Override PartName="/xl/charts/chart59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7.xml" ContentType="application/vnd.openxmlformats-officedocument.drawingml.chartshapes+xml"/>
  <Override PartName="/xl/charts/chart60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61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62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40.xml" ContentType="application/vnd.openxmlformats-officedocument.drawing+xml"/>
  <Override PartName="/xl/charts/chart6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41.xml" ContentType="application/vnd.openxmlformats-officedocument.drawingml.chartshapes+xml"/>
  <Override PartName="/xl/charts/chart6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42.xml" ContentType="application/vnd.openxmlformats-officedocument.drawingml.chartshape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/>
  <mc:AlternateContent xmlns:mc="http://schemas.openxmlformats.org/markup-compatibility/2006">
    <mc:Choice Requires="x15">
      <x15ac:absPath xmlns:x15ac="http://schemas.microsoft.com/office/spreadsheetml/2010/11/ac" url="\\Srv2\mnb\PPF\_Common\MTO\Monetáris Program\projektek\BOP_publikacio\2020_Q2\végleges\"/>
    </mc:Choice>
  </mc:AlternateContent>
  <xr:revisionPtr revIDLastSave="0" documentId="13_ncr:1_{C27E6180-FADC-4241-867D-83F7E9D52A63}" xr6:coauthVersionLast="45" xr6:coauthVersionMax="45" xr10:uidLastSave="{00000000-0000-0000-0000-000000000000}"/>
  <bookViews>
    <workbookView xWindow="-120" yWindow="-120" windowWidth="20730" windowHeight="11160" tabRatio="871" xr2:uid="{00000000-000D-0000-FFFF-FFFF00000000}"/>
  </bookViews>
  <sheets>
    <sheet name="1. adat" sheetId="1" r:id="rId1"/>
    <sheet name="2. adat" sheetId="99" r:id="rId2"/>
    <sheet name="3. adat" sheetId="3" r:id="rId3"/>
    <sheet name="4. adat" sheetId="80" r:id="rId4"/>
    <sheet name="5. adat" sheetId="76" r:id="rId5"/>
    <sheet name="6. adat" sheetId="8" r:id="rId6"/>
    <sheet name="7. adat" sheetId="204" r:id="rId7"/>
    <sheet name="1. tábla" sheetId="205" r:id="rId8"/>
    <sheet name="8. adat" sheetId="159" r:id="rId9"/>
    <sheet name="9. adat" sheetId="157" r:id="rId10"/>
    <sheet name="10. adat" sheetId="44" r:id="rId11"/>
    <sheet name="11. adat" sheetId="46" r:id="rId12"/>
    <sheet name="12. adat" sheetId="65" r:id="rId13"/>
    <sheet name="13. adat" sheetId="50" r:id="rId14"/>
    <sheet name="14. adat" sheetId="52" r:id="rId15"/>
    <sheet name="15. adat" sheetId="54" r:id="rId16"/>
    <sheet name="16. adat" sheetId="72" r:id="rId17"/>
    <sheet name="17. adat" sheetId="57" r:id="rId18"/>
    <sheet name="18. adat" sheetId="139" r:id="rId19"/>
    <sheet name="19. adat" sheetId="60" r:id="rId20"/>
    <sheet name="20. adat" sheetId="83" r:id="rId21"/>
    <sheet name="21. adat" sheetId="88" r:id="rId22"/>
    <sheet name="22. adat" sheetId="217" r:id="rId23"/>
    <sheet name="23. adat" sheetId="218" r:id="rId24"/>
    <sheet name="24. adat" sheetId="219" r:id="rId25"/>
    <sheet name="25. adat" sheetId="220" r:id="rId26"/>
    <sheet name="26. adat" sheetId="221" r:id="rId27"/>
    <sheet name="27. adat" sheetId="222" r:id="rId28"/>
    <sheet name="28. adat" sheetId="223" r:id="rId29"/>
    <sheet name="29. adat" sheetId="224" r:id="rId30"/>
    <sheet name="30. adat" sheetId="225" r:id="rId31"/>
    <sheet name="31. adat" sheetId="226" r:id="rId32"/>
    <sheet name="32. adat" sheetId="227" r:id="rId33"/>
  </sheets>
  <externalReferences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[1]Market!#REF!</definedName>
    <definedName name="__123Graph_ADIFF" hidden="1">[1]Market!#REF!</definedName>
    <definedName name="__123Graph_AGRAPH1" hidden="1">[2]PYRAMID!$A$184:$A$263</definedName>
    <definedName name="__123Graph_AGRAPH2" hidden="1">[2]PYRAMID!$A$184:$A$263</definedName>
    <definedName name="__123Graph_AGRAPH3" hidden="1">[2]PYRAMID!$A$184:$A$263</definedName>
    <definedName name="__123Graph_ALINES" hidden="1">[1]Market!#REF!</definedName>
    <definedName name="__123Graph_B" hidden="1">[1]Market!#REF!</definedName>
    <definedName name="__123Graph_BDIFF" hidden="1">[1]Market!#REF!</definedName>
    <definedName name="__123Graph_BLINES" hidden="1">[1]Market!#REF!</definedName>
    <definedName name="__123Graph_C" hidden="1">[1]Market!#REF!</definedName>
    <definedName name="__123Graph_CDIFF" hidden="1">[1]Market!#REF!</definedName>
    <definedName name="__123Graph_CLINES" hidden="1">[1]Market!#REF!</definedName>
    <definedName name="__123Graph_DLINES" hidden="1">[1]Market!#REF!</definedName>
    <definedName name="__123Graph_X" hidden="1">[1]Market!#REF!</definedName>
    <definedName name="__123Graph_XDIFF" hidden="1">[1]Market!#REF!</definedName>
    <definedName name="__123Graph_XGRAPH1" hidden="1">[2]PYRAMID!$B$184:$B$263</definedName>
    <definedName name="__123Graph_XGRAPH2" hidden="1">[2]PYRAMID!$C$184:$C$263</definedName>
    <definedName name="__123Graph_XGRAPH3" hidden="1">[2]PYRAMID!$D$184:$D$263</definedName>
    <definedName name="__123Graph_XLINES" hidden="1">[1]Market!#REF!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1_date">OFFSET('1. adat'!$F$2,0,0,,COUNTA('1. adat'!$2:$2)-3)</definedName>
    <definedName name="_1_dátum">OFFSET('1. adat'!$F$1,0,0,,COUNTA('1. adat'!$1:$1)-3)</definedName>
    <definedName name="_1_ffm">OFFSET('1. adat'!$F$8,0,0,,COUNTA('1. adat'!$40:$40)-5)</definedName>
    <definedName name="_1_finképesség">OFFSET('1. adat'!$F$7,0,0,,COUNTA('1. adat'!$7:$7)-5)</definedName>
    <definedName name="_1_jövedelemegyenleg">OFFSET('1. adat'!$F$5,0,0,,COUNTA('1. adat'!$5:$5)-5)</definedName>
    <definedName name="_1_külker">OFFSET('1. adat'!$F$4,0,0,,COUNTA('1. adat'!$4:$4)-5)</definedName>
    <definedName name="_1_transzferegyenleg">OFFSET('1. adat'!$F$6,0,0,,COUNTA('1. adat'!$6:$6)-5)</definedName>
    <definedName name="_10_adósság">OFFSET('11. adat'!$C$4,0,0,,COUNTA('11. adat'!$4:$4)-2)</definedName>
    <definedName name="_10_derivatív">OFFSET('11. adat'!$C$3,0,0,,COUNTA('11. adat'!$3:$3)-2)</definedName>
    <definedName name="_10_nemadósság">OFFSET('11. adat'!$C$5,0,0,,COUNTA('11. adat'!$5:$5)-2)</definedName>
    <definedName name="_10_nfk_fin">OFFSET('11. adat'!$C$6,0,0,,COUNTA('11. adat'!$6:$6)-2)</definedName>
    <definedName name="_10_nfk_reál">OFFSET('11. adat'!$C$7,0,0,,COUNTA('11. adat'!$7:$7)-2)</definedName>
    <definedName name="_11_külföld">OFFSET('12. adat'!$C$16,0,0,,COUNTA('12. adat'!$16:$16)-2)</definedName>
    <definedName name="_11_nettóFDI">OFFSET('12. adat'!$C$17,0,0,,COUNTA('12. adat'!$17:$17)-2)</definedName>
    <definedName name="_11_részesedés">OFFSET('12. adat'!$C$14,0,0,,COUNTA('12. adat'!$14:$14)-2)</definedName>
    <definedName name="_11_újrabef">OFFSET('12. adat'!$C$15,0,0,,COUNTA('12. adat'!$15:$15)-2)</definedName>
    <definedName name="_12" hidden="1">[1]Market!#REF!</definedName>
    <definedName name="_12_adósság">OFFSET('13. adat'!$C$3,0,0,,COUNTA('13. adat'!$3:$3)-2)</definedName>
    <definedName name="_12_áh">OFFSET('13. adat'!$C$4,0,0,,COUNTA('13. adat'!$4:$4)-2)</definedName>
    <definedName name="_12_bank">OFFSET('13. adat'!$C$5,0,0,,COUNTA('13. adat'!$5:$5)-2)</definedName>
    <definedName name="_12_váll">OFFSET('13. adat'!$C$6,0,0,,COUNTA('13. adat'!$6:$6)-2)</definedName>
    <definedName name="_123Graph_A" hidden="1">[1]Market!#REF!</definedName>
    <definedName name="_13_br_adósság">OFFSET('14. adat'!$C$3,0,0,,COUNTA('14. adat'!$3:$3)-2)</definedName>
    <definedName name="_13_eszközök">OFFSET('14. adat'!$C$4,0,0,,COUNTA('14. adat'!$4:$4)-2)</definedName>
    <definedName name="_13_nettó">OFFSET('14. adat'!$C$5,0,0,,COUNTA('14. adat'!$5:$5)-2)</definedName>
    <definedName name="_14_adósság">OFFSET('15. adat'!$C$13,0,0,,COUNTA('15. adat'!$13:$13)-2)</definedName>
    <definedName name="_14_devizaÁP">OFFSET('15. adat'!$C$17,0,0,,COUNTA('15. adat'!$17:$17)-2)</definedName>
    <definedName name="_14_devizatart">OFFSET('15. adat'!$C$14,0,0,,COUNTA('15. adat'!$14:$14)-2)</definedName>
    <definedName name="_14_egyéb_köv">OFFSET('15. adat'!$C$15,0,0,,COUNTA('15. adat'!$15:$15)-2)</definedName>
    <definedName name="_14_egyéb_tart">OFFSET('15. adat'!$C$19,0,0,,COUNTA('15. adat'!$19:$19)-2)</definedName>
    <definedName name="_14_EUIMF">OFFSET('15. adat'!$C$20,0,0,,COUNTA('15. adat'!$20:$20)-2)</definedName>
    <definedName name="_14_forintÁP">OFFSET('15. adat'!$C$18,0,0,,COUNTA('15. adat'!$18:$18)-2)</definedName>
    <definedName name="_15_adósság">OFFSET('16. adat'!#REF!,0,0,,COUNTA('16. adat'!$5:$5)-2)</definedName>
    <definedName name="_15_átért">OFFSET('16. adat'!#REF!,0,0,,COUNTA('16. adat'!$8:$8)-2)</definedName>
    <definedName name="_15_gdp_vált">OFFSET('16. adat'!#REF!,0,0,,COUNTA('16. adat'!$6:$6)-2)</definedName>
    <definedName name="_15_GDPhatas">OFFSET('16. adat'!#REF!,0,0,,COUNTA('16. adat'!$9:$9)-2)</definedName>
    <definedName name="_15_nka">OFFSET('16. adat'!#REF!,0,0,,COUNTA('16. adat'!$7:$7)-2)</definedName>
    <definedName name="_16_áht">OFFSET('17. adat'!$C$4,0,0,,COUNTA('17. adat'!$4:$4)-2)</definedName>
    <definedName name="_16_bankr">OFFSET('17. adat'!$C$3,0,0,,COUNTA('17. adat'!$3:$3)-2)</definedName>
    <definedName name="_16_bka">OFFSET('17. adat'!$C$7,0,0,,COUNTA('17. adat'!$7:$7)-2)</definedName>
    <definedName name="_16_nka">OFFSET('17. adat'!$C$6,0,0,,COUNTA('17. adat'!$6:$6)-2)</definedName>
    <definedName name="_16_váll">OFFSET('17. adat'!$C$5,0,0,,COUNTA('17. adat'!$5:$5)-2)</definedName>
    <definedName name="_17_bank_nka">OFFSET(#REF!,0,0,,COUNTA(#REF!)-2)</definedName>
    <definedName name="_17_eszköz">OFFSET(#REF!,0,0,,COUNTA(#REF!)-2)</definedName>
    <definedName name="_17_tartozás">OFFSET(#REF!,0,0,,COUNTA(#REF!)-2)</definedName>
    <definedName name="_18_áht">OFFSET(#REF!,0,0,,COUNTA(#REF!)-2)</definedName>
    <definedName name="_18_bankr">OFFSET(#REF!,0,0,,COUNTA(#REF!)-2)</definedName>
    <definedName name="_18_rka">OFFSET(#REF!,0,0,,COUNTA(#REF!)-2)</definedName>
    <definedName name="_18_váll">OFFSET(#REF!,0,0,,COUNTA(#REF!)-2)</definedName>
    <definedName name="_19_guidotti">OFFSET('18. adat'!$C$3,0,0,,COUNTA('18. adat'!$3:$3)-2)</definedName>
    <definedName name="_19_tartalék">OFFSET('18. adat'!$C$4,0,0,,COUNTA('18. adat'!$4:$4)-2)</definedName>
    <definedName name="_2_áru">OFFSET('2. adat'!$C$3,0,0,,COUNTA('2. adat'!$3:$3)-2)</definedName>
    <definedName name="_2_date">OFFSET('2. adat'!$C$2,0,0,,COUNTA('2. adat'!$2:$2))</definedName>
    <definedName name="_2_dátum">OFFSET('2. adat'!$C$1,0,0,,COUNTA('2. adat'!$1:$1))</definedName>
    <definedName name="_2_külker">OFFSET('2. adat'!$C$5,0,0,,COUNTA('2. adat'!$5:$5)-2)</definedName>
    <definedName name="_2_szolgáltatás">OFFSET('2. adat'!$C$4,0,0,,COUNTA('2. adat'!$4:$4)-2)</definedName>
    <definedName name="_3_eszközök">OFFSET('14. adat'!$C$4,0,0,,COUNTA('14. adat'!$4:$4)-2)</definedName>
    <definedName name="_3_export">OFFSET('3. adat'!$C$3,0,0,,COUNTA('3. adat'!$3:$3)-2)</definedName>
    <definedName name="_3_import">OFFSET('3. adat'!$C$4,0,0,,COUNTA('3. adat'!$4:$4)-2)</definedName>
    <definedName name="_3_különbség">OFFSET('3. adat'!$C$7,0,0,,COUNTA('3. adat'!$7:$7)-2)</definedName>
    <definedName name="_4_áru_szolg_változás">OFFSET('5. adat'!$C$5,0,0,,COUNTA('5. adat'!$5:$5)-2)</definedName>
    <definedName name="_4_cserearány">OFFSET('5. adat'!$C$4,0,0,,COUNTA('5. adat'!$4:$4)-2)</definedName>
    <definedName name="_4_volumen">OFFSET('5. adat'!$C$3,0,0,,COUNTA('5. adat'!$3:$3)-2)</definedName>
    <definedName name="_5_bf_felhasználás">OFFSET('4. adat'!$C$3,0,0,,COUNTA('4. adat'!$3:$3)-2)</definedName>
    <definedName name="_5_netEX_hozzájárulás">OFFSET('4. adat'!$C$4,0,0,,COUNTA('4. adat'!$4:$4)-2)</definedName>
    <definedName name="_6_jövedelemegyenleg">OFFSET('6. adat'!$F$8,0,0,,COUNTA('6. adat'!$8:$8)-5)</definedName>
    <definedName name="_6_külföldi_hitelek">OFFSET('6. adat'!$F$6,0,0,,COUNTA('6. adat'!$6:$6)-5)</definedName>
    <definedName name="_6_munkaváll_jövedelmek">OFFSET('6. adat'!$F$3,0,0,,COUNTA('6. adat'!$3:$3)-5)</definedName>
    <definedName name="_6_részesedések">OFFSET('6. adat'!$F$5,0,0,,COUNTA('6. adat'!$5:$5)-5)</definedName>
    <definedName name="_6_tulhitel_kamat">OFFSET('6. adat'!$F$4,0,0,,COUNTA('6. adat'!$4:$4)-5)</definedName>
    <definedName name="_7_egyéb_folyó_transzfer">OFFSET('8. adat'!$C$4,0,0,,COUNTA('8. adat'!$4:$4)-2)</definedName>
    <definedName name="_7_egyéb_tőketranszfer">OFFSET('8. adat'!$C$5,0,0,,COUNTA('8. adat'!$5:$5)-2)</definedName>
    <definedName name="_7_EU_transzfer">OFFSET('8. adat'!$C$3,0,0,,COUNTA('8. adat'!$3:$3)-2)</definedName>
    <definedName name="_7_transzferegyenleg">OFFSET('8. adat'!$C$6,0,0,,COUNTA('8. adat'!$6:$6)-2)</definedName>
    <definedName name="_8_date">OFFSET('9. adat'!#REF!,0,0,2,COUNTA('9. adat'!$5:$5)-2)</definedName>
    <definedName name="_8_dátum">OFFSET('9. adat'!#REF!,0,0,2,COUNTA('9. adat'!$5:$5)-2)</definedName>
    <definedName name="_8_elválasztó">OFFSET('9. adat'!#REF!,0,0,,COUNTA('9. adat'!$10:$10))</definedName>
    <definedName name="_8_ffm">OFFSET('9. adat'!#REF!,0,0,,COUNTA('9. adat'!$5:$5)-2)</definedName>
    <definedName name="_8_finképesség">OFFSET('9. adat'!#REF!,0,0,,COUNTA('9. adat'!$7:$7)-2)</definedName>
    <definedName name="_8_tőkemérleg">OFFSET('9. adat'!#REF!,0,0,,COUNTA('9. adat'!$6:$6)-2)</definedName>
    <definedName name="_9_neo">OFFSET('10. adat'!$C$5,0,0,,COUNTA('10. adat'!$5:$5)-2)</definedName>
    <definedName name="_9_nfk_fin">OFFSET('10. adat'!$C$4,0,0,,COUNTA('10. adat'!$4:$4)-2)</definedName>
    <definedName name="_9_nfk_reál">OFFSET('10. adat'!$C$3,0,0,,COUNTA('10. adat'!$3:$3)-2)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ftn1" localSheetId="22">'22. adat'!$B$4</definedName>
    <definedName name="_ftnref1" localSheetId="22">'22. adat'!$B$1</definedName>
    <definedName name="_Key1" hidden="1">#REF!</definedName>
    <definedName name="_Key2" hidden="1">#REF!</definedName>
    <definedName name="_l" hidden="1">{"'előző év december'!$A$2:$CP$214"}</definedName>
    <definedName name="_Order1" hidden="1">255</definedName>
    <definedName name="_p" hidden="1">{"'előző év december'!$A$2:$CP$214"}</definedName>
    <definedName name="_Sort" hidden="1">#REF!</definedName>
    <definedName name="_X_XX" hidden="1">[3]Market!#REF!</definedName>
    <definedName name="_zzz" hidden="1">[3]Market!#REF!</definedName>
    <definedName name="aa" hidden="1">[4]Market!#REF!</definedName>
    <definedName name="aaa" hidden="1">{"'előző év december'!$A$2:$CP$214"}</definedName>
    <definedName name="adsadrr" hidden="1">#REF!</definedName>
    <definedName name="ADSDADADA" hidden="1">#REF!</definedName>
    <definedName name="asdf" hidden="1">{"'előző év december'!$A$2:$CP$214"}</definedName>
    <definedName name="asdfasd" hidden="1">{"'előző év december'!$A$2:$CP$214"}</definedName>
    <definedName name="asdrae" hidden="1">#REF!</definedName>
    <definedName name="b" hidden="1">'[5]DATA WORK AREA'!$A$27:$A$33</definedName>
    <definedName name="Belf_dev">OFFSET([6]flow!$AM$115,0,0,1,COUNT([6]flow!$AM$114:$IV$114))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cfgfd" hidden="1">{"'előző év december'!$A$2:$CP$214"}</definedName>
    <definedName name="Chart_ROE_ROA_2007" hidden="1">{"'előző év december'!$A$2:$CP$214"}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126757F_8C22_4332_AE16_6A56D0626CD4_2007_2008_2009_2010_ICE_ChartType" hidden="1">64</definedName>
    <definedName name="D126757F_8C22_4332_AE16_6A56D0626CD4_2007_2008_2009_2010_ICE_distributionSingle" hidden="1">FALSE</definedName>
    <definedName name="D126757F_8C22_4332_AE16_6A56D0626CD4_2007_2008_2009_2010_ICE_HorAxisGridlines" hidden="1">FALSE</definedName>
    <definedName name="D126757F_8C22_4332_AE16_6A56D0626CD4_2007_2008_2009_2010_ICE_VerAxisGridlines" hidden="1">FALSE</definedName>
    <definedName name="D126757F_8C22_4332_AE16_6A56D0626CD4_Days_Supply__QoMo__ChartType" hidden="1">1</definedName>
    <definedName name="D126757F_8C22_4332_AE16_6A56D0626CD4_Days_Supply__QoMo__distributionSingle" hidden="1">FALSE</definedName>
    <definedName name="D126757F_8C22_4332_AE16_6A56D0626CD4_Days_Supply__QoMo__HorAxisGridlines" hidden="1">FALSE</definedName>
    <definedName name="D126757F_8C22_4332_AE16_6A56D0626CD4_Days_Supply__QoMo__VerAxisGridlines" hidden="1">FALSE</definedName>
    <definedName name="D126757F_8C22_4332_AE16_6A56D0626CD4_Total_Stocks__QoMo__ChartType" hidden="1">1</definedName>
    <definedName name="D126757F_8C22_4332_AE16_6A56D0626CD4_Total_Stocks__QoMo__distributionSingle" hidden="1">FALSE</definedName>
    <definedName name="D126757F_8C22_4332_AE16_6A56D0626CD4_Total_Stocks__QoMo__HorAxisGridlines" hidden="1">FALSE</definedName>
    <definedName name="D126757F_8C22_4332_AE16_6A56D0626CD4_Total_Stocks__QoMo__VerAxisGridlines" hidden="1">FALSE</definedName>
    <definedName name="data">OFFSET([7]q!$A$2,0,0,COUNT([7]q!$A$2:$A$73),1)</definedName>
    <definedName name="data2">OFFSET([8]date!$B$2,0,0,COUNT([8]date!$A$2:$A$188),1)</definedName>
    <definedName name="date">[9]date!$A$2:$A$200</definedName>
    <definedName name="Datum">OFFSET([10]Vallaltern!$F$2,0,0,COUNTA([10]Vallaltern!$F$2:$F$100),1)</definedName>
    <definedName name="dátum">OFFSET(INDEX([11]Sheet1!$F:$F,2,0),0,0,COUNTA([11]Sheet1!$F:$F),1)</definedName>
    <definedName name="dátum_angol">OFFSET(INDEX([11]Sheet1!$G:$G,2,0),0,0,COUNTA([11]Sheet1!$G:$G),1)</definedName>
    <definedName name="dátum_sa">OFFSET([12]M1_rövid!$A$3,0,0,COUNTA([12]M1_rövid!$A$3:$A$121),1)</definedName>
    <definedName name="dfhdf" hidden="1">{"'előző év december'!$A$2:$CP$214"}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gyhettelkorabb_datum">OFFSET('[13]c3-8'!$E$1,1,0,COUNT('[13]c3-8'!$A:$A),1)</definedName>
    <definedName name="egyhonappalkorabb_datum">OFFSET('[13]c3-8'!$G$1,1,0,COUNT('[13]c3-8'!$A:$A),1)</definedName>
    <definedName name="ert" hidden="1">{"'előző év december'!$A$2:$CP$214"}</definedName>
    <definedName name="ertertwertwert" hidden="1">{"'előző év december'!$A$2:$CP$214"}</definedName>
    <definedName name="esi">OFFSET([8]ESI!$B$2,0,0,COUNT([8]date!$A$2:$A$188),1)</definedName>
    <definedName name="ew" hidden="1">[1]Market!#REF!</definedName>
    <definedName name="f" hidden="1">{"'előző év december'!$A$2:$CP$214"}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skalis2" hidden="1">[4]Market!#REF!</definedName>
    <definedName name="frt" hidden="1">{"'előző év december'!$A$2:$CP$214"}</definedName>
    <definedName name="fthf" hidden="1">{"'előző év december'!$A$2:$CP$214"}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raphX" hidden="1">'[5]DATA WORK AREA'!$A$27:$A$33</definedName>
    <definedName name="gvi">OFFSET([8]ESI!$C$2,0,0,COUNT([8]date!$A$2:$A$188),1)</definedName>
    <definedName name="hgf" hidden="1">{"'előző év december'!$A$2:$CP$214"}</definedName>
    <definedName name="hgjghj" hidden="1">{"'előző év december'!$A$2:$CP$214"}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">OFFSET([6]flow!$AM$3,0,0,1,COUNT([6]flow!$AM$1:$IV$1))</definedName>
    <definedName name="infláció">OFFSET([12]M1!$G$38,0,0,COUNTA([12]M1!$G$38:$G$200),1)</definedName>
    <definedName name="infláció_mtm">OFFSET([12]M1_rövid!$E$2,0,0,COUNTA([12]M1_rövid!$E$2:$E$183),1)</definedName>
    <definedName name="k" hidden="1">#REF!</definedName>
    <definedName name="kopint">OFFSET([8]ESI!$D$2,0,0,COUNT([8]date!$A$2:$A$188),1)</definedName>
    <definedName name="Koveteles">OFFSET([10]Vallaltern!$H$2,0,0,COUNTA([10]Vallaltern!$H$2:$H$100),1)</definedName>
    <definedName name="kulker" hidden="1">{"'előző év december'!$A$2:$CP$214"}</definedName>
    <definedName name="legfrisebb_datum">OFFSET('[13]c3-8'!$C$1,1,0,COUNT('[13]c3-8'!$A:$A),1)</definedName>
    <definedName name="m" hidden="1">{"'előző év december'!$A$2:$CP$214"}</definedName>
    <definedName name="M_1">OFFSET([12]M1!$E$38,0,0,COUNTA([12]M1!$E$38:$E$187),1)</definedName>
    <definedName name="m_egy">OFFSET(INDEX([11]Sheet1!$B:$B,2,0),0,0,COUNT([11]Sheet1!$B:$B)+1,1)</definedName>
    <definedName name="m_három">OFFSET(INDEX([11]Sheet1!$D:$D,2,0),0,0,COUNT([11]Sheet1!$D:$D)+1,1)</definedName>
    <definedName name="m_kettő">OFFSET(INDEX([11]Sheet1!$C:$C,2,0),0,0,COUNT([11]Sheet1!$C:$C)+1,1)</definedName>
    <definedName name="M1_reál">OFFSET([12]M1!$H$38,0,0,COUNTA([12]M1!$H$38:$H$229),1)</definedName>
    <definedName name="M1reálnöv_sa">OFFSET([12]M1_rövid!$F$3,0,0,COUNTA([12]M1_rövid!$F$3:$F$156),1)</definedName>
    <definedName name="maxminfd">OFFSET([8]area!$C$2,0,0,COUNT([8]date!$A$2:$A$188),1)</definedName>
    <definedName name="maxminpsz">OFFSET([8]area!$E$2,0,0,COUNT([8]date!$A$2:$A$188),1)</definedName>
    <definedName name="mh" hidden="1">{"'előző év december'!$A$2:$CP$214"}</definedName>
    <definedName name="mhz" hidden="1">{"'előző év december'!$A$2:$CP$214"}</definedName>
    <definedName name="minfd">OFFSET([8]area!$B$2,0,0,COUNT([8]date!$A$2:$A$188),1)</definedName>
    <definedName name="minpsz">OFFSET([8]area!$D$2,0,0,COUNT([8]date!$A$2:$A$188),1)</definedName>
    <definedName name="MonthField">[11]Sheet1!$I$3:$I$14</definedName>
    <definedName name="Netto_finanszirozasi_kepesseg">OFFSET([10]Vallaltern!$G$2,0,0,COUNTA([10]Vallaltern!$G$2:$G$100),1)</definedName>
    <definedName name="nm" hidden="1">{"'előző év december'!$A$2:$CP$214"}</definedName>
    <definedName name="pti" hidden="1">{"'előző év december'!$A$2:$CP$214"}</definedName>
    <definedName name="qwerw" hidden="1">{"'előző év december'!$A$2:$CP$214"}</definedName>
    <definedName name="qwq" hidden="1">#REF!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df" hidden="1">{"'előző év december'!$A$2:$CP$214"}</definedName>
    <definedName name="sdfsfd" hidden="1">{"'előző év december'!$A$2:$CP$214"}</definedName>
    <definedName name="Sheet1_Chart_2_ChartType" hidden="1">64</definedName>
    <definedName name="SpreadsheetBuilder_1" hidden="1">#REF!</definedName>
    <definedName name="SpreadsheetBuilder_2" hidden="1">'[14]XX ag prices'!#REF!</definedName>
    <definedName name="ss" hidden="1">{"'előző év december'!$A$2:$CP$214"}</definedName>
    <definedName name="Tartozas">OFFSET([10]Vallaltern!$I$2,0,0,COUNTA([10]Vallaltern!$I$2:$I$100),1)</definedName>
    <definedName name="test" hidden="1">{"'előző év december'!$A$2:$CP$214"}</definedName>
    <definedName name="tge" hidden="1">[1]Market!#REF!</definedName>
    <definedName name="tgz" hidden="1">{"'előző év december'!$A$2:$CP$214"}</definedName>
    <definedName name="tre" hidden="1">{"'előző év december'!$A$2:$CP$214"}</definedName>
    <definedName name="vb" hidden="1">{"'előző év december'!$A$2:$CP$214"}</definedName>
    <definedName name="vc" hidden="1">{"'előző év december'!$A$2:$CP$214"}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[3]Market!#REF!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5" i="205" l="1"/>
  <c r="J15" i="205"/>
  <c r="I15" i="205"/>
  <c r="H15" i="205"/>
  <c r="G15" i="205"/>
  <c r="D15" i="205"/>
  <c r="D3" i="205"/>
  <c r="E15" i="205" l="1"/>
  <c r="I13" i="205"/>
  <c r="F15" i="205"/>
  <c r="J13" i="205"/>
  <c r="C15" i="205"/>
  <c r="G13" i="205"/>
  <c r="H13" i="205"/>
  <c r="E37" i="205"/>
  <c r="F37" i="205"/>
  <c r="E35" i="205"/>
  <c r="C13" i="205"/>
  <c r="D13" i="205"/>
  <c r="E13" i="205"/>
  <c r="F13" i="205"/>
  <c r="BH5" i="60" l="1"/>
  <c r="AZ7" i="99" l="1"/>
  <c r="AZ8" i="99" l="1"/>
  <c r="AZ9" i="99"/>
  <c r="AZ7" i="3" l="1"/>
  <c r="X10" i="157" l="1"/>
  <c r="U10" i="157" l="1"/>
  <c r="V10" i="157" s="1"/>
  <c r="W10" i="157" s="1"/>
  <c r="AX7" i="3" l="1"/>
  <c r="AY7" i="3"/>
  <c r="AY31" i="65" l="1"/>
  <c r="AY21" i="65"/>
  <c r="AY20" i="65"/>
  <c r="AY19" i="65"/>
  <c r="AX31" i="65"/>
  <c r="AW31" i="65" l="1"/>
  <c r="AV19" i="159"/>
  <c r="M1" i="72" l="1"/>
  <c r="AW7" i="3" l="1"/>
  <c r="L1" i="72" l="1"/>
  <c r="AV7" i="3" l="1"/>
  <c r="AV31" i="65" l="1"/>
  <c r="AV9" i="3" l="1"/>
  <c r="AV10" i="3"/>
  <c r="AU7" i="3" l="1"/>
  <c r="K1" i="72"/>
  <c r="AU31" i="65" l="1"/>
  <c r="AT31" i="65" l="1"/>
  <c r="AT7" i="3" l="1"/>
  <c r="J1" i="72" l="1"/>
  <c r="I1" i="72"/>
  <c r="H1" i="72"/>
  <c r="G1" i="72"/>
  <c r="F1" i="72"/>
  <c r="E1" i="72"/>
  <c r="D1" i="72"/>
  <c r="C1" i="72"/>
  <c r="AS31" i="65" l="1"/>
  <c r="AO31" i="65" l="1"/>
  <c r="AQ31" i="65"/>
  <c r="AR31" i="65"/>
  <c r="AP31" i="65" l="1"/>
  <c r="AQ7" i="3" l="1"/>
  <c r="AP7" i="3"/>
  <c r="AO7" i="3"/>
  <c r="AS7" i="3"/>
  <c r="AR7" i="3"/>
  <c r="AN7" i="3"/>
  <c r="D10" i="157" l="1"/>
  <c r="E10" i="157" s="1"/>
  <c r="F10" i="157" s="1"/>
  <c r="G10" i="157" s="1"/>
  <c r="H10" i="157" s="1"/>
  <c r="I10" i="157" s="1"/>
  <c r="J10" i="157" s="1"/>
  <c r="K10" i="157" s="1"/>
  <c r="L10" i="157" s="1"/>
  <c r="M10" i="157" s="1"/>
  <c r="N10" i="157" s="1"/>
  <c r="O10" i="157" s="1"/>
  <c r="P10" i="157" s="1"/>
  <c r="Q10" i="157" s="1"/>
  <c r="R10" i="157" l="1"/>
  <c r="S10" i="157" l="1"/>
  <c r="T10" i="157" l="1"/>
  <c r="D16" i="65"/>
  <c r="D15" i="65"/>
  <c r="C17" i="65"/>
  <c r="AN31" i="65" l="1"/>
  <c r="AM31" i="65"/>
  <c r="AK31" i="65"/>
  <c r="AL31" i="65"/>
  <c r="E16" i="65"/>
  <c r="F16" i="65" s="1"/>
  <c r="G16" i="65" s="1"/>
  <c r="H16" i="65" s="1"/>
  <c r="I16" i="65" s="1"/>
  <c r="J16" i="65" s="1"/>
  <c r="K16" i="65" s="1"/>
  <c r="L16" i="65" s="1"/>
  <c r="M16" i="65" s="1"/>
  <c r="N16" i="65" s="1"/>
  <c r="O16" i="65" s="1"/>
  <c r="P16" i="65" s="1"/>
  <c r="Q16" i="65" s="1"/>
  <c r="R16" i="65" s="1"/>
  <c r="S16" i="65" s="1"/>
  <c r="T16" i="65" s="1"/>
  <c r="U16" i="65" s="1"/>
  <c r="V16" i="65" s="1"/>
  <c r="D14" i="65"/>
  <c r="E14" i="65" s="1"/>
  <c r="E15" i="65"/>
  <c r="F15" i="65" s="1"/>
  <c r="G15" i="65" s="1"/>
  <c r="H15" i="65" s="1"/>
  <c r="I15" i="65" s="1"/>
  <c r="J15" i="65" s="1"/>
  <c r="K15" i="65" s="1"/>
  <c r="L15" i="65" s="1"/>
  <c r="M15" i="65" s="1"/>
  <c r="N15" i="65" s="1"/>
  <c r="O15" i="65" s="1"/>
  <c r="P15" i="65" s="1"/>
  <c r="Q15" i="65" s="1"/>
  <c r="R15" i="65" s="1"/>
  <c r="S15" i="65" s="1"/>
  <c r="T15" i="65" s="1"/>
  <c r="U15" i="65" s="1"/>
  <c r="V15" i="65" s="1"/>
  <c r="AB7" i="3"/>
  <c r="U5" i="139"/>
  <c r="S5" i="139"/>
  <c r="T5" i="139"/>
  <c r="V5" i="139"/>
  <c r="AM7" i="3"/>
  <c r="F7" i="3"/>
  <c r="J7" i="3"/>
  <c r="N7" i="3"/>
  <c r="R7" i="3"/>
  <c r="V7" i="3"/>
  <c r="Z7" i="3"/>
  <c r="S7" i="3"/>
  <c r="W7" i="3"/>
  <c r="P7" i="3"/>
  <c r="AL7" i="3"/>
  <c r="E7" i="3"/>
  <c r="I7" i="3"/>
  <c r="M7" i="3"/>
  <c r="Q7" i="3"/>
  <c r="U7" i="3"/>
  <c r="Y7" i="3"/>
  <c r="AG7" i="3"/>
  <c r="AH7" i="3"/>
  <c r="AK7" i="3"/>
  <c r="AE7" i="3"/>
  <c r="AF7" i="3"/>
  <c r="D7" i="3"/>
  <c r="H7" i="3"/>
  <c r="L7" i="3"/>
  <c r="T7" i="3"/>
  <c r="X7" i="3"/>
  <c r="AJ7" i="3"/>
  <c r="AC7" i="3"/>
  <c r="C7" i="3"/>
  <c r="G7" i="3"/>
  <c r="K7" i="3"/>
  <c r="O7" i="3"/>
  <c r="AI7" i="3"/>
  <c r="AA7" i="3"/>
  <c r="AD7" i="3"/>
  <c r="R21" i="65" l="1"/>
  <c r="S21" i="65" s="1"/>
  <c r="D17" i="65"/>
  <c r="R20" i="65"/>
  <c r="V20" i="65"/>
  <c r="W15" i="65"/>
  <c r="X15" i="65" s="1"/>
  <c r="Y15" i="65" s="1"/>
  <c r="Z15" i="65" s="1"/>
  <c r="F14" i="65"/>
  <c r="E17" i="65"/>
  <c r="W16" i="65"/>
  <c r="X16" i="65" s="1"/>
  <c r="Y16" i="65" s="1"/>
  <c r="Z16" i="65" s="1"/>
  <c r="V21" i="65"/>
  <c r="W21" i="65" s="1"/>
  <c r="AA16" i="65" l="1"/>
  <c r="AB16" i="65" s="1"/>
  <c r="AC16" i="65" s="1"/>
  <c r="AD16" i="65" s="1"/>
  <c r="Z21" i="65"/>
  <c r="AA21" i="65" s="1"/>
  <c r="Z20" i="65"/>
  <c r="AA15" i="65"/>
  <c r="AB15" i="65" s="1"/>
  <c r="AC15" i="65" s="1"/>
  <c r="AD15" i="65" s="1"/>
  <c r="G14" i="65"/>
  <c r="F17" i="65"/>
  <c r="AE15" i="65" l="1"/>
  <c r="AF15" i="65" s="1"/>
  <c r="AG15" i="65" s="1"/>
  <c r="AH15" i="65" s="1"/>
  <c r="AD20" i="65"/>
  <c r="H14" i="65"/>
  <c r="G17" i="65"/>
  <c r="AD21" i="65"/>
  <c r="AE21" i="65" s="1"/>
  <c r="AE16" i="65"/>
  <c r="AF16" i="65" s="1"/>
  <c r="AG16" i="65" s="1"/>
  <c r="AH16" i="65" s="1"/>
  <c r="AI16" i="65" l="1"/>
  <c r="AJ16" i="65" s="1"/>
  <c r="AK16" i="65" s="1"/>
  <c r="AL16" i="65" s="1"/>
  <c r="AH21" i="65"/>
  <c r="AI21" i="65" s="1"/>
  <c r="H17" i="65"/>
  <c r="I14" i="65"/>
  <c r="AI15" i="65"/>
  <c r="AJ15" i="65" s="1"/>
  <c r="AK15" i="65" s="1"/>
  <c r="AL15" i="65" s="1"/>
  <c r="AH20" i="65"/>
  <c r="AL20" i="65" l="1"/>
  <c r="AM15" i="65"/>
  <c r="AN15" i="65" s="1"/>
  <c r="AO15" i="65" s="1"/>
  <c r="AP15" i="65" s="1"/>
  <c r="AQ15" i="65" s="1"/>
  <c r="AR15" i="65" s="1"/>
  <c r="AS15" i="65" s="1"/>
  <c r="AT15" i="65" s="1"/>
  <c r="AU15" i="65" s="1"/>
  <c r="AV15" i="65" s="1"/>
  <c r="AW15" i="65" s="1"/>
  <c r="AX15" i="65" s="1"/>
  <c r="AY15" i="65" s="1"/>
  <c r="AZ15" i="65" s="1"/>
  <c r="I17" i="65"/>
  <c r="J14" i="65"/>
  <c r="AM16" i="65"/>
  <c r="AN16" i="65" s="1"/>
  <c r="AO16" i="65" s="1"/>
  <c r="AP16" i="65" s="1"/>
  <c r="AQ16" i="65" s="1"/>
  <c r="AR16" i="65" s="1"/>
  <c r="AS16" i="65" s="1"/>
  <c r="AT16" i="65" s="1"/>
  <c r="AU16" i="65" s="1"/>
  <c r="AV16" i="65" s="1"/>
  <c r="AW16" i="65" s="1"/>
  <c r="AX16" i="65" s="1"/>
  <c r="AY16" i="65" s="1"/>
  <c r="AZ16" i="65" s="1"/>
  <c r="AL21" i="65"/>
  <c r="AM21" i="65" s="1"/>
  <c r="J17" i="65" l="1"/>
  <c r="K14" i="65"/>
  <c r="K17" i="65" l="1"/>
  <c r="L14" i="65"/>
  <c r="L17" i="65" l="1"/>
  <c r="M14" i="65"/>
  <c r="N14" i="65" l="1"/>
  <c r="M17" i="65"/>
  <c r="N17" i="65" l="1"/>
  <c r="O14" i="65"/>
  <c r="O17" i="65" l="1"/>
  <c r="P14" i="65"/>
  <c r="Q14" i="65" l="1"/>
  <c r="P17" i="65"/>
  <c r="Q17" i="65" l="1"/>
  <c r="R14" i="65"/>
  <c r="R17" i="65" l="1"/>
  <c r="R22" i="65" s="1"/>
  <c r="S22" i="65" s="1"/>
  <c r="S14" i="65"/>
  <c r="R19" i="65"/>
  <c r="S20" i="65" s="1"/>
  <c r="S17" i="65" l="1"/>
  <c r="T14" i="65"/>
  <c r="U14" i="65" l="1"/>
  <c r="T17" i="65"/>
  <c r="U17" i="65" l="1"/>
  <c r="V14" i="65"/>
  <c r="V19" i="65" l="1"/>
  <c r="W20" i="65" s="1"/>
  <c r="W14" i="65"/>
  <c r="V17" i="65"/>
  <c r="V22" i="65" s="1"/>
  <c r="W22" i="65" s="1"/>
  <c r="W17" i="65" l="1"/>
  <c r="X14" i="65"/>
  <c r="X17" i="65" l="1"/>
  <c r="Y14" i="65"/>
  <c r="Y17" i="65" l="1"/>
  <c r="Z14" i="65"/>
  <c r="Z17" i="65" l="1"/>
  <c r="Z22" i="65" s="1"/>
  <c r="AA22" i="65" s="1"/>
  <c r="AA14" i="65"/>
  <c r="Z19" i="65"/>
  <c r="AA20" i="65" s="1"/>
  <c r="AA17" i="65" l="1"/>
  <c r="AB14" i="65"/>
  <c r="AB17" i="65" l="1"/>
  <c r="AC14" i="65"/>
  <c r="AC17" i="65" l="1"/>
  <c r="AD14" i="65"/>
  <c r="AD19" i="65" l="1"/>
  <c r="AE20" i="65" s="1"/>
  <c r="AD17" i="65"/>
  <c r="AD22" i="65" s="1"/>
  <c r="AE22" i="65" s="1"/>
  <c r="AE14" i="65"/>
  <c r="AE17" i="65" l="1"/>
  <c r="AF14" i="65"/>
  <c r="AG14" i="65" l="1"/>
  <c r="AF17" i="65"/>
  <c r="AG17" i="65" l="1"/>
  <c r="AH14" i="65"/>
  <c r="AI14" i="65" l="1"/>
  <c r="AH17" i="65"/>
  <c r="AH22" i="65" s="1"/>
  <c r="AI22" i="65" s="1"/>
  <c r="AH19" i="65"/>
  <c r="AI20" i="65" s="1"/>
  <c r="AI17" i="65" l="1"/>
  <c r="AJ14" i="65"/>
  <c r="AJ17" i="65" l="1"/>
  <c r="AK14" i="65"/>
  <c r="AL14" i="65" l="1"/>
  <c r="AL19" i="65" s="1"/>
  <c r="AM20" i="65" s="1"/>
  <c r="AK17" i="65"/>
  <c r="AM14" i="65" l="1"/>
  <c r="AL17" i="65"/>
  <c r="AL22" i="65" s="1"/>
  <c r="AM22" i="65" s="1"/>
  <c r="AM17" i="65" l="1"/>
  <c r="AN14" i="65"/>
  <c r="AO14" i="65" s="1"/>
  <c r="AP14" i="65" l="1"/>
  <c r="AO17" i="65"/>
  <c r="AN17" i="65"/>
  <c r="AQ14" i="65" l="1"/>
  <c r="AP17" i="65"/>
  <c r="AR14" i="65" l="1"/>
  <c r="AQ17" i="65"/>
  <c r="AR17" i="65" l="1"/>
  <c r="AS14" i="65"/>
  <c r="AS17" i="65" l="1"/>
  <c r="AT14" i="65"/>
  <c r="AU14" i="65" s="1"/>
  <c r="AU17" i="65" s="1"/>
  <c r="AT17" i="65" l="1"/>
  <c r="AV14" i="65" l="1"/>
  <c r="AV17" i="65" l="1"/>
  <c r="AW14" i="65"/>
  <c r="AW17" i="65" l="1"/>
  <c r="AX14" i="65"/>
  <c r="AY14" i="65" s="1"/>
  <c r="AY17" i="65" l="1"/>
  <c r="AZ14" i="65"/>
  <c r="AZ17" i="65" s="1"/>
  <c r="AX17" i="65"/>
  <c r="S28" i="65" l="1"/>
  <c r="S27" i="65"/>
  <c r="S26" i="65"/>
  <c r="AE28" i="65"/>
  <c r="AE27" i="65"/>
  <c r="AE26" i="65"/>
  <c r="AI26" i="65"/>
  <c r="AI28" i="65"/>
  <c r="AI27" i="65"/>
  <c r="AM28" i="65" l="1"/>
  <c r="AM27" i="65"/>
  <c r="AM26" i="65"/>
  <c r="AA26" i="65" l="1"/>
  <c r="AA28" i="65"/>
  <c r="AA27" i="65"/>
  <c r="W27" i="65" l="1"/>
  <c r="W28" i="65"/>
  <c r="W26" i="65"/>
  <c r="BG5" i="60" l="1"/>
  <c r="BF5" i="60" l="1"/>
  <c r="AC5" i="60" l="1"/>
  <c r="BB5" i="60"/>
  <c r="AA5" i="60"/>
  <c r="AB5" i="60" l="1"/>
  <c r="AV5" i="60"/>
  <c r="AT5" i="60"/>
  <c r="AM5" i="60"/>
  <c r="AU5" i="60"/>
  <c r="R5" i="60"/>
  <c r="Q5" i="60" l="1"/>
  <c r="BC5" i="60"/>
  <c r="BD5" i="60"/>
  <c r="C5" i="60"/>
  <c r="F5" i="60"/>
  <c r="O5" i="60"/>
  <c r="AY5" i="60"/>
  <c r="AW5" i="60"/>
  <c r="P5" i="60"/>
  <c r="AL5" i="60"/>
  <c r="AX5" i="60"/>
  <c r="G5" i="60"/>
  <c r="E5" i="60"/>
  <c r="AZ5" i="60"/>
  <c r="BE5" i="60"/>
  <c r="AN5" i="60"/>
  <c r="H5" i="60"/>
  <c r="BA5" i="60"/>
  <c r="AO5" i="60"/>
  <c r="AQ5" i="60"/>
  <c r="D5" i="60"/>
  <c r="X5" i="60" l="1"/>
  <c r="AP5" i="60"/>
  <c r="I5" i="60"/>
  <c r="AS5" i="60"/>
  <c r="N5" i="60"/>
  <c r="T5" i="60"/>
  <c r="AH5" i="60"/>
  <c r="AG5" i="60"/>
  <c r="S5" i="60"/>
  <c r="AR5" i="60"/>
  <c r="J5" i="60"/>
  <c r="Z5" i="60"/>
  <c r="V5" i="60"/>
  <c r="M5" i="60"/>
  <c r="AK5" i="60"/>
  <c r="AD5" i="60"/>
  <c r="K5" i="60"/>
  <c r="AE5" i="60"/>
  <c r="AJ5" i="60"/>
  <c r="U5" i="60"/>
  <c r="AF5" i="60"/>
  <c r="Y5" i="60"/>
  <c r="L5" i="60"/>
  <c r="W5" i="60"/>
  <c r="AI5" i="60"/>
  <c r="AO4" i="46" l="1"/>
  <c r="K4" i="46"/>
  <c r="AL3" i="50"/>
  <c r="AY10" i="159"/>
  <c r="C3" i="50"/>
  <c r="AN10" i="159"/>
  <c r="AV3" i="50"/>
  <c r="AW3" i="50"/>
  <c r="AK4" i="46"/>
  <c r="W6" i="159"/>
  <c r="AN11" i="159"/>
  <c r="AX10" i="159"/>
  <c r="AF3" i="50"/>
  <c r="AL6" i="159"/>
  <c r="C6" i="159"/>
  <c r="M6" i="159"/>
  <c r="N6" i="159"/>
  <c r="AH6" i="159"/>
  <c r="Z6" i="159"/>
  <c r="AW6" i="159"/>
  <c r="AK6" i="159"/>
  <c r="K6" i="159"/>
  <c r="X6" i="159"/>
  <c r="AV8" i="99"/>
  <c r="AM6" i="159"/>
  <c r="F6" i="159"/>
  <c r="L6" i="159"/>
  <c r="V6" i="159"/>
  <c r="AW8" i="99"/>
  <c r="AA6" i="159"/>
  <c r="AX9" i="99"/>
  <c r="H6" i="159"/>
  <c r="O6" i="159"/>
  <c r="AW7" i="99"/>
  <c r="AX8" i="99"/>
  <c r="AX4" i="46"/>
  <c r="AY4" i="46"/>
  <c r="AX12" i="8"/>
  <c r="AY12" i="8"/>
  <c r="C4" i="46"/>
  <c r="M4" i="46"/>
  <c r="E6" i="159" l="1"/>
  <c r="AW11" i="159"/>
  <c r="AW9" i="99"/>
  <c r="H4" i="46"/>
  <c r="AX7" i="99"/>
  <c r="AY13" i="8"/>
  <c r="AG6" i="159"/>
  <c r="T6" i="159"/>
  <c r="AJ6" i="159"/>
  <c r="AB3" i="50"/>
  <c r="AU11" i="159"/>
  <c r="D6" i="159"/>
  <c r="AN3" i="50"/>
  <c r="AZ10" i="159"/>
  <c r="AZ4" i="46"/>
  <c r="Y6" i="159"/>
  <c r="J6" i="159"/>
  <c r="U6" i="159"/>
  <c r="I6" i="159"/>
  <c r="AI6" i="159"/>
  <c r="G6" i="159"/>
  <c r="AO3" i="50"/>
  <c r="M3" i="50"/>
  <c r="AV6" i="159"/>
  <c r="AW12" i="159" s="1"/>
  <c r="AV9" i="159"/>
  <c r="AV15" i="159"/>
  <c r="S6" i="159"/>
  <c r="AO6" i="159"/>
  <c r="AO9" i="159"/>
  <c r="AY7" i="99"/>
  <c r="W4" i="46"/>
  <c r="AS6" i="159"/>
  <c r="I4" i="46"/>
  <c r="AB6" i="159"/>
  <c r="O4" i="46"/>
  <c r="L4" i="46"/>
  <c r="P3" i="50"/>
  <c r="AZ11" i="159"/>
  <c r="AY11" i="159"/>
  <c r="AH4" i="46"/>
  <c r="U3" i="50"/>
  <c r="W3" i="50"/>
  <c r="AA4" i="46"/>
  <c r="AX3" i="50"/>
  <c r="T3" i="50"/>
  <c r="AS4" i="46"/>
  <c r="N3" i="50"/>
  <c r="T4" i="46"/>
  <c r="AD4" i="46"/>
  <c r="AH3" i="50"/>
  <c r="AR4" i="46"/>
  <c r="AE3" i="50"/>
  <c r="AU10" i="159"/>
  <c r="AV12" i="8"/>
  <c r="AQ9" i="159"/>
  <c r="AY9" i="99"/>
  <c r="AZ6" i="159"/>
  <c r="AS9" i="159"/>
  <c r="AR9" i="159"/>
  <c r="AU9" i="159"/>
  <c r="AY8" i="99"/>
  <c r="AG4" i="46"/>
  <c r="U4" i="46"/>
  <c r="AB4" i="46"/>
  <c r="F4" i="46"/>
  <c r="Q6" i="159"/>
  <c r="L3" i="50"/>
  <c r="AP10" i="159"/>
  <c r="AQ10" i="159"/>
  <c r="AS11" i="159"/>
  <c r="AT3" i="50"/>
  <c r="AJ3" i="50"/>
  <c r="AC6" i="159"/>
  <c r="N4" i="46"/>
  <c r="AV4" i="46"/>
  <c r="G3" i="50"/>
  <c r="Q3" i="50"/>
  <c r="AG3" i="50"/>
  <c r="K3" i="50"/>
  <c r="D5" i="52"/>
  <c r="AC3" i="50"/>
  <c r="AP11" i="159"/>
  <c r="V3" i="50"/>
  <c r="AK3" i="50"/>
  <c r="Y3" i="50"/>
  <c r="AQ4" i="46"/>
  <c r="AU3" i="50"/>
  <c r="AX9" i="159"/>
  <c r="AX6" i="159"/>
  <c r="AX12" i="159" s="1"/>
  <c r="AE6" i="159"/>
  <c r="AP9" i="159"/>
  <c r="AW12" i="8"/>
  <c r="AJ4" i="46"/>
  <c r="O3" i="50"/>
  <c r="AW10" i="159"/>
  <c r="AR10" i="159"/>
  <c r="AE4" i="46"/>
  <c r="J4" i="46"/>
  <c r="P6" i="159"/>
  <c r="V4" i="46"/>
  <c r="AF6" i="159"/>
  <c r="Z4" i="46"/>
  <c r="S4" i="46"/>
  <c r="AX11" i="159"/>
  <c r="D3" i="50"/>
  <c r="Z3" i="50"/>
  <c r="R3" i="50"/>
  <c r="R4" i="46"/>
  <c r="AO11" i="159"/>
  <c r="AC4" i="46"/>
  <c r="AV11" i="159"/>
  <c r="AV17" i="159"/>
  <c r="F3" i="50"/>
  <c r="AW4" i="46"/>
  <c r="AT11" i="159"/>
  <c r="R6" i="159"/>
  <c r="AL4" i="46"/>
  <c r="AT4" i="46"/>
  <c r="AF4" i="46"/>
  <c r="AR3" i="50"/>
  <c r="AS3" i="50"/>
  <c r="AN4" i="46"/>
  <c r="AZ9" i="159"/>
  <c r="AY9" i="159"/>
  <c r="AY6" i="159"/>
  <c r="AN9" i="159"/>
  <c r="AN6" i="159"/>
  <c r="AN12" i="159" s="1"/>
  <c r="AT6" i="159"/>
  <c r="AT9" i="159"/>
  <c r="AW9" i="159"/>
  <c r="AP4" i="46"/>
  <c r="E4" i="46"/>
  <c r="AO10" i="159"/>
  <c r="D4" i="46"/>
  <c r="G4" i="46"/>
  <c r="AQ3" i="50"/>
  <c r="AU4" i="46"/>
  <c r="H3" i="50"/>
  <c r="S3" i="50"/>
  <c r="AD3" i="50"/>
  <c r="Y4" i="46"/>
  <c r="AI3" i="50"/>
  <c r="AY3" i="50"/>
  <c r="X4" i="46"/>
  <c r="E3" i="50"/>
  <c r="X3" i="50"/>
  <c r="AA3" i="50"/>
  <c r="AD6" i="159"/>
  <c r="Q4" i="46"/>
  <c r="AM3" i="50"/>
  <c r="AI4" i="46"/>
  <c r="J3" i="50"/>
  <c r="P4" i="46"/>
  <c r="I3" i="50"/>
  <c r="AM4" i="46"/>
  <c r="AY12" i="159" l="1"/>
  <c r="AY14" i="8"/>
  <c r="AU6" i="159"/>
  <c r="AU12" i="159" s="1"/>
  <c r="AV16" i="159"/>
  <c r="AV10" i="159"/>
  <c r="AP3" i="50"/>
  <c r="AT12" i="159"/>
  <c r="AQ11" i="159"/>
  <c r="AR6" i="159"/>
  <c r="AS12" i="159" s="1"/>
  <c r="AS10" i="159"/>
  <c r="AP6" i="159"/>
  <c r="AP12" i="159" s="1"/>
  <c r="AR11" i="159"/>
  <c r="AY17" i="8"/>
  <c r="E5" i="52"/>
  <c r="AY15" i="8"/>
  <c r="AZ12" i="159"/>
  <c r="AQ6" i="159"/>
  <c r="AQ12" i="159" s="1"/>
  <c r="AO12" i="159"/>
  <c r="AV18" i="159"/>
  <c r="AZ3" i="50"/>
  <c r="AT10" i="159"/>
  <c r="AV12" i="159" l="1"/>
  <c r="F5" i="52"/>
  <c r="AR12" i="159"/>
  <c r="G5" i="52" l="1"/>
  <c r="H5" i="52" l="1"/>
  <c r="I5" i="52" l="1"/>
  <c r="J5" i="52" l="1"/>
  <c r="K5" i="52" l="1"/>
  <c r="L5" i="52" l="1"/>
  <c r="M5" i="52" l="1"/>
  <c r="N5" i="52" l="1"/>
  <c r="O5" i="52" l="1"/>
  <c r="P5" i="52" l="1"/>
  <c r="Q5" i="52" l="1"/>
  <c r="R5" i="52" l="1"/>
  <c r="S5" i="52" l="1"/>
  <c r="T5" i="52" l="1"/>
  <c r="U5" i="52" l="1"/>
  <c r="V5" i="52" l="1"/>
  <c r="W5" i="52" l="1"/>
  <c r="X5" i="52" l="1"/>
  <c r="Y5" i="52" l="1"/>
  <c r="Z5" i="52" l="1"/>
  <c r="AA5" i="52" l="1"/>
  <c r="AB5" i="52" l="1"/>
  <c r="AC5" i="52" l="1"/>
  <c r="AD5" i="52" l="1"/>
  <c r="AE5" i="52" l="1"/>
  <c r="AF5" i="52" l="1"/>
  <c r="AG5" i="52" l="1"/>
  <c r="AH5" i="52" l="1"/>
  <c r="AI5" i="52" l="1"/>
  <c r="AJ5" i="52" l="1"/>
  <c r="AK5" i="52" l="1"/>
  <c r="AL5" i="52" l="1"/>
  <c r="AM5" i="52" l="1"/>
  <c r="AN5" i="52" l="1"/>
  <c r="AO5" i="52" l="1"/>
  <c r="AP5" i="52" l="1"/>
  <c r="AQ5" i="52" l="1"/>
  <c r="AR5" i="52" l="1"/>
  <c r="AS5" i="52" l="1"/>
  <c r="AT5" i="52" l="1"/>
  <c r="AU5" i="52" l="1"/>
  <c r="AV5" i="52" l="1"/>
  <c r="AW5" i="52" l="1"/>
  <c r="AX5" i="52" l="1"/>
  <c r="AY5" i="52" l="1"/>
  <c r="AZ5" i="5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tc={4C4B73ED-B1B1-42B7-94CB-C5B423051FAC}</author>
  </authors>
  <commentList>
    <comment ref="C5" authorId="0" shapeId="0" xr:uid="{4C4B73ED-B1B1-42B7-94CB-C5B423051FAC}">
      <text>
        <t>[Threaded comment]
Your version of Excel allows you to read this threaded comment; however, any edits to it will get removed if the file is opened in a newer version of Excel. Learn more: https://go.microsoft.com/fwlink/?linkid=870924
Comment:
    MÓK</t>
      </text>
    </comment>
  </commentList>
</comments>
</file>

<file path=xl/sharedStrings.xml><?xml version="1.0" encoding="utf-8"?>
<sst xmlns="http://schemas.openxmlformats.org/spreadsheetml/2006/main" count="2255" uniqueCount="362">
  <si>
    <t>Jövedelemegyenleg</t>
  </si>
  <si>
    <t>Áru- és szolgáltatásegyenleg</t>
  </si>
  <si>
    <t>Transzferegyenleg</t>
  </si>
  <si>
    <t>Külső finanszírozási képesség</t>
  </si>
  <si>
    <t xml:space="preserve">         II.</t>
  </si>
  <si>
    <t xml:space="preserve">         III.</t>
  </si>
  <si>
    <t xml:space="preserve">         IV.</t>
  </si>
  <si>
    <t>2008. I.</t>
  </si>
  <si>
    <t>2009. I.</t>
  </si>
  <si>
    <t>2010. I.</t>
  </si>
  <si>
    <t>2011. I.</t>
  </si>
  <si>
    <t>2012. I.</t>
  </si>
  <si>
    <t>2013. I.</t>
  </si>
  <si>
    <t>II.</t>
  </si>
  <si>
    <t>Tulajdonosi hitelek kamategyenlege</t>
  </si>
  <si>
    <t>Államháztartás</t>
  </si>
  <si>
    <t>Bankrendszer</t>
  </si>
  <si>
    <t>III.</t>
  </si>
  <si>
    <t>IV.</t>
  </si>
  <si>
    <t>2008.I.</t>
  </si>
  <si>
    <t>2009.I.</t>
  </si>
  <si>
    <t>2011.I.</t>
  </si>
  <si>
    <t>2012.I.</t>
  </si>
  <si>
    <t>2013.I.</t>
  </si>
  <si>
    <t>2010.I.</t>
  </si>
  <si>
    <t>Vállalat</t>
  </si>
  <si>
    <t>Derivatív tranzakciók</t>
  </si>
  <si>
    <t>Külső finanszírozási igény (finanszírozási oldal)</t>
  </si>
  <si>
    <t>Külső finanszírozási igény (reálgazdasági oldal)</t>
  </si>
  <si>
    <t>FDI külföldön</t>
  </si>
  <si>
    <t>Adóssággeneráló finanszírozás</t>
  </si>
  <si>
    <t>Konszolidált államháztartás</t>
  </si>
  <si>
    <t>Bankszektor</t>
  </si>
  <si>
    <t>Vállalati szektor</t>
  </si>
  <si>
    <t xml:space="preserve">Bruttó adósság </t>
  </si>
  <si>
    <t>Bruttó eszközök</t>
  </si>
  <si>
    <t>Nettó adósság</t>
  </si>
  <si>
    <t>Devizatartalék</t>
  </si>
  <si>
    <t>Nettó külső adósság</t>
  </si>
  <si>
    <t>Háztartás</t>
  </si>
  <si>
    <t>Külső finanszírozási képesség (finanszírozás alapján)</t>
  </si>
  <si>
    <t>Export</t>
  </si>
  <si>
    <t>Import</t>
  </si>
  <si>
    <t>Tőkemérleg</t>
  </si>
  <si>
    <t>2014. I.</t>
  </si>
  <si>
    <t>2014.I.</t>
  </si>
  <si>
    <t>GDP</t>
  </si>
  <si>
    <t>Q2</t>
  </si>
  <si>
    <t>Q3</t>
  </si>
  <si>
    <t>Q4</t>
  </si>
  <si>
    <t>2006 Q1</t>
  </si>
  <si>
    <t>2007 Q1</t>
  </si>
  <si>
    <t>2008 Q1</t>
  </si>
  <si>
    <t>2009 Q1</t>
  </si>
  <si>
    <t>2010 Q1</t>
  </si>
  <si>
    <t>2011 Q1</t>
  </si>
  <si>
    <t>2012 Q1</t>
  </si>
  <si>
    <t>2013 Q1</t>
  </si>
  <si>
    <t>2014 Q1</t>
  </si>
  <si>
    <t>Átfolyó tőke nélkül</t>
  </si>
  <si>
    <t>Külföldi hitelek kamategyenlege</t>
  </si>
  <si>
    <t>Bruttó külső adósság (jobb tengely)</t>
  </si>
  <si>
    <t>Volumenváltozás</t>
  </si>
  <si>
    <t>Cserearány-változás</t>
  </si>
  <si>
    <t>Belföldi felhasználás éves növekedési üteme</t>
  </si>
  <si>
    <t>Nettó export GDP-növekedéshez való hozzájárulása (jobb tengely)</t>
  </si>
  <si>
    <t xml:space="preserve">Folyó fizetési mérleg </t>
  </si>
  <si>
    <t>Munkavállalói jövedelmek</t>
  </si>
  <si>
    <t>Nettó finanszírozási képesség</t>
  </si>
  <si>
    <t>Követelés</t>
  </si>
  <si>
    <t>Tartozás</t>
  </si>
  <si>
    <t xml:space="preserve">Részesedések jövedelme </t>
  </si>
  <si>
    <t>2015 Q1</t>
  </si>
  <si>
    <t>Áru- és szolgáltatásegyenleg változása</t>
  </si>
  <si>
    <t>Basic data GDP!</t>
  </si>
  <si>
    <t>Áruegyenleg</t>
  </si>
  <si>
    <t>Szolgáltatásegyenleg</t>
  </si>
  <si>
    <t>Külkereskedelmi egyenleg</t>
  </si>
  <si>
    <t>2015. I.</t>
  </si>
  <si>
    <t>2015.I.</t>
  </si>
  <si>
    <t>Tartalékszint</t>
  </si>
  <si>
    <t>Nem adósság jellegű finanszírozás</t>
  </si>
  <si>
    <t>Különbség</t>
  </si>
  <si>
    <t>2016. I.</t>
  </si>
  <si>
    <t>2016.I.</t>
  </si>
  <si>
    <t>Deviza állampapír</t>
  </si>
  <si>
    <t>Forint állampapír</t>
  </si>
  <si>
    <t>Nettó adósság-beáramlás</t>
  </si>
  <si>
    <t>2016 Q1</t>
  </si>
  <si>
    <t>tulajdonosi</t>
  </si>
  <si>
    <t>Külföldön</t>
  </si>
  <si>
    <t xml:space="preserve">részesedés </t>
  </si>
  <si>
    <t>FDI Magyarországon: újrabefektett jövedelmek</t>
  </si>
  <si>
    <t>FDI Magyarországon: részesedések és hitelek</t>
  </si>
  <si>
    <t>Nettó FDI</t>
  </si>
  <si>
    <t>2017. I.</t>
  </si>
  <si>
    <t>2017.I.</t>
  </si>
  <si>
    <t>Current account</t>
  </si>
  <si>
    <t>Hungary</t>
  </si>
  <si>
    <t>Poland</t>
  </si>
  <si>
    <t>Slovakia</t>
  </si>
  <si>
    <t>Magyarország</t>
  </si>
  <si>
    <t>Csehország</t>
  </si>
  <si>
    <t>Lengyelország</t>
  </si>
  <si>
    <t>Szlovákia</t>
  </si>
  <si>
    <t>Folyó fizetési mérleg</t>
  </si>
  <si>
    <t>Nettó EU-transzfer</t>
  </si>
  <si>
    <t>Egyéb folyó transzfer</t>
  </si>
  <si>
    <t>Egyéb tőketranszfer</t>
  </si>
  <si>
    <t>Adósság jellegű finanszírozás</t>
  </si>
  <si>
    <t>EU/IMF hitel</t>
  </si>
  <si>
    <t>Balance of goods and services</t>
  </si>
  <si>
    <t>Income balance</t>
  </si>
  <si>
    <t>Transfer balance</t>
  </si>
  <si>
    <t>Net lending</t>
  </si>
  <si>
    <t>2017 Q1</t>
  </si>
  <si>
    <t>Balance of goods</t>
  </si>
  <si>
    <t>Balance of services</t>
  </si>
  <si>
    <t>Difference</t>
  </si>
  <si>
    <t>Change in volume</t>
  </si>
  <si>
    <t>Change in terms of trade</t>
  </si>
  <si>
    <t>Change in trade balance</t>
  </si>
  <si>
    <t>Annual increase of domestic absorption</t>
  </si>
  <si>
    <t>Compensation of employees</t>
  </si>
  <si>
    <t>Interest paid on external debt</t>
  </si>
  <si>
    <t>Equity income</t>
  </si>
  <si>
    <t>Interest paid on intercompany loans</t>
  </si>
  <si>
    <t>EU transfer (net)</t>
  </si>
  <si>
    <t>Other current transfer</t>
  </si>
  <si>
    <t>Other capital transfer</t>
  </si>
  <si>
    <t>Q1</t>
  </si>
  <si>
    <t>Net errors and omissions</t>
  </si>
  <si>
    <t>Transactions related to derivatives</t>
  </si>
  <si>
    <t>Debt-type financing</t>
  </si>
  <si>
    <t>Non-debt type financing</t>
  </si>
  <si>
    <t>Net borrowing (financial account)</t>
  </si>
  <si>
    <t>Net borrowing (current and capital account)</t>
  </si>
  <si>
    <t>FDI in Hungary: equity and other capital</t>
  </si>
  <si>
    <t>FDI in Hungary: reinvested earnings</t>
  </si>
  <si>
    <t>FDI abroad</t>
  </si>
  <si>
    <t>Net FDI</t>
  </si>
  <si>
    <t>Consolidated government</t>
  </si>
  <si>
    <t>Banks</t>
  </si>
  <si>
    <t>Corporates</t>
  </si>
  <si>
    <t>Gross debt</t>
  </si>
  <si>
    <t>Assets</t>
  </si>
  <si>
    <t>Net debt</t>
  </si>
  <si>
    <t>Net debt inflow</t>
  </si>
  <si>
    <t>Forint bonds</t>
  </si>
  <si>
    <t>EU-IMF loan</t>
  </si>
  <si>
    <t>Net external debt</t>
  </si>
  <si>
    <t>Banking sector</t>
  </si>
  <si>
    <t>General government</t>
  </si>
  <si>
    <t>Corporate sector</t>
  </si>
  <si>
    <t>Gross external debt (r.h.s.)</t>
  </si>
  <si>
    <t>FX reserves</t>
  </si>
  <si>
    <t>Household sector</t>
  </si>
  <si>
    <t>Net lending (from the financial account side)</t>
  </si>
  <si>
    <t>Liabilities</t>
  </si>
  <si>
    <t>Deposits</t>
  </si>
  <si>
    <t>Goverment securities</t>
  </si>
  <si>
    <t>Mutual funds</t>
  </si>
  <si>
    <t>GDP arányos</t>
  </si>
  <si>
    <t>2018. I.</t>
  </si>
  <si>
    <t>2018 Q1</t>
  </si>
  <si>
    <t>Románia</t>
  </si>
  <si>
    <t>Romania</t>
  </si>
  <si>
    <t>Czech Republic</t>
  </si>
  <si>
    <t>2018 I.</t>
  </si>
  <si>
    <t>2018.I.</t>
  </si>
  <si>
    <t>Állampapír</t>
  </si>
  <si>
    <t>Betét</t>
  </si>
  <si>
    <t>Befektetési jegy</t>
  </si>
  <si>
    <t>Magyarországon</t>
  </si>
  <si>
    <t>újrabef</t>
  </si>
  <si>
    <t>Guidotti-Greenspan rule*</t>
  </si>
  <si>
    <t>Guidotti-Greenspan mutató*</t>
  </si>
  <si>
    <t>Capital account</t>
  </si>
  <si>
    <t>Currency in circulation</t>
  </si>
  <si>
    <t>Nettó külső adósság (jobb skála)</t>
  </si>
  <si>
    <t>Összes változás</t>
  </si>
  <si>
    <t>Total change</t>
  </si>
  <si>
    <t>Tranzakció</t>
  </si>
  <si>
    <t>Transactions</t>
  </si>
  <si>
    <t>Nominális GDP hatása</t>
  </si>
  <si>
    <t xml:space="preserve">Effect of nominal GDP </t>
  </si>
  <si>
    <t>2019. I.</t>
  </si>
  <si>
    <t>2019 Q1</t>
  </si>
  <si>
    <t>2019.I.</t>
  </si>
  <si>
    <t xml:space="preserve">         II</t>
  </si>
  <si>
    <t xml:space="preserve">         III</t>
  </si>
  <si>
    <t xml:space="preserve">         IV</t>
  </si>
  <si>
    <t>II</t>
  </si>
  <si>
    <t>IV</t>
  </si>
  <si>
    <t>III</t>
  </si>
  <si>
    <t>2008. I</t>
  </si>
  <si>
    <t>2009. I</t>
  </si>
  <si>
    <t>2010. I</t>
  </si>
  <si>
    <t>2011. I</t>
  </si>
  <si>
    <t>2012. I</t>
  </si>
  <si>
    <t>2013. I</t>
  </si>
  <si>
    <t>2014. I</t>
  </si>
  <si>
    <t>2015. I</t>
  </si>
  <si>
    <t>2016. I</t>
  </si>
  <si>
    <t>2017. I</t>
  </si>
  <si>
    <t>2018. I</t>
  </si>
  <si>
    <t>2019. I</t>
  </si>
  <si>
    <t>Net external debt (r. h. s.)</t>
  </si>
  <si>
    <t>2019 I</t>
  </si>
  <si>
    <t>2006. I</t>
  </si>
  <si>
    <t>2007. I</t>
  </si>
  <si>
    <t>Exports</t>
  </si>
  <si>
    <t>Imports</t>
  </si>
  <si>
    <t>FX bonds</t>
  </si>
  <si>
    <t>2019 I.</t>
  </si>
  <si>
    <t xml:space="preserve">Revaluation </t>
  </si>
  <si>
    <t>Átértékelődés</t>
  </si>
  <si>
    <t xml:space="preserve">Készpénz </t>
  </si>
  <si>
    <t>2020 I.</t>
  </si>
  <si>
    <t>2020 Q1</t>
  </si>
  <si>
    <t>2020 Q2</t>
  </si>
  <si>
    <t>2020. I</t>
  </si>
  <si>
    <t>2020. I.</t>
  </si>
  <si>
    <t>2020.I.</t>
  </si>
  <si>
    <t>Külső finanszírozási képesség revízió előtt</t>
  </si>
  <si>
    <t>Net lending before revision</t>
  </si>
  <si>
    <t>Külső finanszírozási képesség revízió után</t>
  </si>
  <si>
    <t>Net lending after revision</t>
  </si>
  <si>
    <t>Folyó fizetési mérleg revízió előtt</t>
  </si>
  <si>
    <t>Current account before revision</t>
  </si>
  <si>
    <t>Folyó fizetési mérleg revízió után</t>
  </si>
  <si>
    <t>Current account after revision</t>
  </si>
  <si>
    <t>Income balance (pre revision)</t>
  </si>
  <si>
    <t>Effect of revision on income balance</t>
  </si>
  <si>
    <t>Revízió hatása a jövelemegyenlegre</t>
  </si>
  <si>
    <t>Nettó export</t>
  </si>
  <si>
    <t>Net export</t>
  </si>
  <si>
    <t>Nettó export (korábban)</t>
  </si>
  <si>
    <t>Revízió hatása a nettó exportra</t>
  </si>
  <si>
    <t>Tőkemérleg (korábban)</t>
  </si>
  <si>
    <t>Revízió hatása a tőkemérlegre</t>
  </si>
  <si>
    <t>Viszonzatlan folyó átutalás</t>
  </si>
  <si>
    <t>Revízió hatása a viszonzatlan folyó átutalásra</t>
  </si>
  <si>
    <t>Revízió előtti jövedelemegyenleg</t>
  </si>
  <si>
    <t>Revízió hatása a jövedelemegyenlegre</t>
  </si>
  <si>
    <t>2020. I. negyedév</t>
  </si>
  <si>
    <t>I. Finanszírozási képesség változása a reálgazdasági megközelítésből (1+2+3)</t>
  </si>
  <si>
    <t xml:space="preserve">      1. Áru- és szolgáltatásegyenleg</t>
  </si>
  <si>
    <t xml:space="preserve">      2. Jövedelemegyenleg</t>
  </si>
  <si>
    <t xml:space="preserve">      3. Transzferegyenleg</t>
  </si>
  <si>
    <t xml:space="preserve">   Folyó fizetési mérleg</t>
  </si>
  <si>
    <t>II. Finanszírozási képesség változása a finanszírozási oldalról (5+…+8)</t>
  </si>
  <si>
    <t xml:space="preserve">      5. Közvetlentőke-befektetés</t>
  </si>
  <si>
    <t xml:space="preserve">      6. Portfolió részvény</t>
  </si>
  <si>
    <t xml:space="preserve">      7. Pénzügyi derivatívák</t>
  </si>
  <si>
    <t xml:space="preserve">      8. Nettó adósság</t>
  </si>
  <si>
    <t>Tévedések és kihagyások egyenleg (I.-II.)</t>
  </si>
  <si>
    <t xml:space="preserve">      1. Balance of goods and services</t>
  </si>
  <si>
    <t xml:space="preserve">      2. Income balance</t>
  </si>
  <si>
    <t xml:space="preserve">      3. Transfer balance</t>
  </si>
  <si>
    <t xml:space="preserve">   Current account</t>
  </si>
  <si>
    <t>II. Change in net lending from financing side (5+…+8)</t>
  </si>
  <si>
    <t xml:space="preserve">      5. Foreign direct investment</t>
  </si>
  <si>
    <t xml:space="preserve">      6. Portoflio equity</t>
  </si>
  <si>
    <t xml:space="preserve">      7. Financial derivatives</t>
  </si>
  <si>
    <t xml:space="preserve">      8. Net debt</t>
  </si>
  <si>
    <t>Net errors and omissions (I.-II.)</t>
  </si>
  <si>
    <t>Effect of revision on capital account</t>
  </si>
  <si>
    <t>Effect of revision on current transfers</t>
  </si>
  <si>
    <t>Nettó egyéb tartozás</t>
  </si>
  <si>
    <t>Net other liabilities</t>
  </si>
  <si>
    <t>Nyereség</t>
  </si>
  <si>
    <t>Osztalék</t>
  </si>
  <si>
    <t>Újrabefektetés</t>
  </si>
  <si>
    <t>Profit</t>
  </si>
  <si>
    <t>Dividend</t>
  </si>
  <si>
    <t>Reinvested earnings</t>
  </si>
  <si>
    <t>FDI arányos jövedelem - bankok</t>
  </si>
  <si>
    <t>FDI arányos jövedelem - nem pénzügyi vállalatok</t>
  </si>
  <si>
    <t>Osztalékhányad - bankok (j.t.)</t>
  </si>
  <si>
    <t>Osztalékhányad - nem pénzügyi vállalatok (j.t.)</t>
  </si>
  <si>
    <t>FDI proportionate profits (banks)</t>
  </si>
  <si>
    <t>FDI proportionate profits (non-financial corporations)</t>
  </si>
  <si>
    <t>Profit of foreign owned companies</t>
  </si>
  <si>
    <t>Külföldi tulajdonú vállalatok nyeresége</t>
  </si>
  <si>
    <t>Nyereséghányad átlagos növekedése</t>
  </si>
  <si>
    <t>Nyereséghányad</t>
  </si>
  <si>
    <t/>
  </si>
  <si>
    <t>Vegyi anyag gyártása</t>
  </si>
  <si>
    <t>Chemical products</t>
  </si>
  <si>
    <t>Egyéb üzleti szolgáltatás</t>
  </si>
  <si>
    <t>Other business services</t>
  </si>
  <si>
    <t>Elektron. termék gyártása</t>
  </si>
  <si>
    <t>Electricity supply</t>
  </si>
  <si>
    <t>Műanyag termék gyártása</t>
  </si>
  <si>
    <t>Plastic products</t>
  </si>
  <si>
    <t>Ingatlanügyletek</t>
  </si>
  <si>
    <t>Real estate activities</t>
  </si>
  <si>
    <t>Szállítás, raktározás</t>
  </si>
  <si>
    <t xml:space="preserve">Transportation, storage </t>
  </si>
  <si>
    <t>Pénzügyi közvetítés</t>
  </si>
  <si>
    <t>Financial intermediation</t>
  </si>
  <si>
    <t>Vezetői tanácsadás</t>
  </si>
  <si>
    <t>Management consultancy</t>
  </si>
  <si>
    <t>Járműgyártás</t>
  </si>
  <si>
    <t>Total vehicle</t>
  </si>
  <si>
    <t>Egyéb monetáris közvetít.</t>
  </si>
  <si>
    <t>Monetary intermadiation</t>
  </si>
  <si>
    <t>Gyógyszergyártás</t>
  </si>
  <si>
    <t>Pharmaceutical products</t>
  </si>
  <si>
    <t>Kereskedelem, javítás</t>
  </si>
  <si>
    <t>Wholesale and repair</t>
  </si>
  <si>
    <t>Vegyi anyag, termék gyártása</t>
  </si>
  <si>
    <t>Vehicle production</t>
  </si>
  <si>
    <t>Wholesale</t>
  </si>
  <si>
    <t>Kereskedelem</t>
  </si>
  <si>
    <t>Finance, insurance</t>
  </si>
  <si>
    <t>Pénzügy, biztosítás</t>
  </si>
  <si>
    <t>Infocommunication</t>
  </si>
  <si>
    <t>Információ és kommunikáció</t>
  </si>
  <si>
    <t>Other</t>
  </si>
  <si>
    <t>Egyéb</t>
  </si>
  <si>
    <t>Profit of Hungarian companies abroad</t>
  </si>
  <si>
    <t>Külföldön működő magyar vállalatok nyeresége</t>
  </si>
  <si>
    <t>Profit of Hungarian banks abroad</t>
  </si>
  <si>
    <t>Külföldön működő magyar bankok nyeresége</t>
  </si>
  <si>
    <t>Profit of Hungarian non-financial corporations abroad</t>
  </si>
  <si>
    <t>Külföldön működő magyar nem pénzügyi vállalatok nyeresége</t>
  </si>
  <si>
    <t>Fizetési mérleg szerinti eredmény</t>
  </si>
  <si>
    <t>Adózott eredmény</t>
  </si>
  <si>
    <t>Nem normál üzletmenethez tartozó tételek eredménye</t>
  </si>
  <si>
    <t>Profit according to BOP</t>
  </si>
  <si>
    <t>Profit after tax</t>
  </si>
  <si>
    <t>Profit/loss due to non-recurring items</t>
  </si>
  <si>
    <t>2019*</t>
  </si>
  <si>
    <t>Reinvestment</t>
  </si>
  <si>
    <t>2004</t>
  </si>
  <si>
    <t>FDI equity income</t>
  </si>
  <si>
    <t>FDI részesedések jövedelme</t>
  </si>
  <si>
    <t>Interest payments</t>
  </si>
  <si>
    <t>Kamat</t>
  </si>
  <si>
    <t>Income of employees abroad</t>
  </si>
  <si>
    <t>Munkabér</t>
  </si>
  <si>
    <t>Transfer</t>
  </si>
  <si>
    <t>Transzfer</t>
  </si>
  <si>
    <t>GDP-GNI</t>
  </si>
  <si>
    <t>Czech Rep.</t>
  </si>
  <si>
    <t>Nyer.hány. Növe-e (18/19)</t>
  </si>
  <si>
    <t>Growth rate of profit ratio (from 2018 to 2019)</t>
  </si>
  <si>
    <t>Average growth of profit ratio</t>
  </si>
  <si>
    <t>Profit ratio</t>
  </si>
  <si>
    <t>Külső finanszírozási képesség (reálgazdasági adatok alapján)</t>
  </si>
  <si>
    <t>Külső finanszírozási képesség (finanszírozási adatok alapján)</t>
  </si>
  <si>
    <t>Tévedések és kihagyások egyenlege</t>
  </si>
  <si>
    <t>Contribution of net exports to GDP growth (r.h.s.)</t>
  </si>
  <si>
    <t>Net lending from the real economy side</t>
  </si>
  <si>
    <t>Net lending from the financial account side</t>
  </si>
  <si>
    <t>Dividend ratio (banks, r.h.s.)</t>
  </si>
  <si>
    <t>Dividend ratio (non-financial corporations, r.h.s.)</t>
  </si>
  <si>
    <t>Pharmaceutical production</t>
  </si>
  <si>
    <t>Effect of revision on net exports</t>
  </si>
  <si>
    <t>I. Change in net lending from real economy side  (1+2+3)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</si>
</sst>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H_U_F_-;\-* #,##0.00\ _H_U_F_-;_-* &quot;-&quot;??\ _H_U_F_-;_-@_-"/>
    <numFmt numFmtId="165" formatCode="_-* #,##0.00\ _F_t_-;\-* #,##0.00\ _F_t_-;_-* &quot;-&quot;??\ _F_t_-;_-@_-"/>
    <numFmt numFmtId="166" formatCode="0.0"/>
    <numFmt numFmtId="167" formatCode="0.000"/>
    <numFmt numFmtId="168" formatCode="#,##0.0"/>
    <numFmt numFmtId="169" formatCode="0.0000"/>
    <numFmt numFmtId="170" formatCode="_-* #,##0\ _F_t_-;\-* #,##0\ _F_t_-;_-* &quot;-&quot;??\ _F_t_-;_-@_-"/>
  </numFmts>
  <fonts count="48" x14ac:knownFonts="1">
    <font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scheme val="minor"/>
    </font>
    <font>
      <sz val="10"/>
      <color theme="1"/>
      <name val="Trebuchet MS"/>
      <family val="2"/>
      <charset val="238"/>
    </font>
    <font>
      <sz val="12"/>
      <name val="Garamond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MS Sans Serif"/>
      <family val="2"/>
      <charset val="238"/>
    </font>
    <font>
      <sz val="10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2"/>
      <name val="Times New Roman"/>
      <family val="1"/>
      <charset val="238"/>
    </font>
    <font>
      <u/>
      <sz val="12"/>
      <color indexed="12"/>
      <name val="Times New Roman"/>
      <family val="1"/>
      <charset val="238"/>
    </font>
    <font>
      <sz val="12"/>
      <color theme="1"/>
      <name val="Garamond"/>
      <family val="1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charset val="238"/>
    </font>
    <font>
      <sz val="11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charset val="238"/>
      <scheme val="major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rgb="FF000000"/>
      <name val="Calibri"/>
      <family val="2"/>
    </font>
    <font>
      <b/>
      <i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name val="Times New Roman CE"/>
      <charset val="238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sz val="9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name val="Calibri"/>
      <family val="2"/>
    </font>
    <font>
      <b/>
      <sz val="10"/>
      <name val="Calibri"/>
      <family val="2"/>
      <charset val="238"/>
    </font>
    <font>
      <sz val="1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6">
    <xf numFmtId="0" fontId="0" fillId="0" borderId="0"/>
    <xf numFmtId="0" fontId="6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7" fillId="0" borderId="0"/>
    <xf numFmtId="0" fontId="8" fillId="0" borderId="0"/>
    <xf numFmtId="0" fontId="8" fillId="0" borderId="0"/>
    <xf numFmtId="9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5" fillId="0" borderId="0"/>
    <xf numFmtId="0" fontId="14" fillId="0" borderId="0"/>
    <xf numFmtId="0" fontId="16" fillId="0" borderId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9" fillId="0" borderId="0"/>
    <xf numFmtId="0" fontId="19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5" fillId="0" borderId="0"/>
    <xf numFmtId="165" fontId="6" fillId="0" borderId="0" applyFont="0" applyFill="0" applyBorder="0" applyAlignment="0" applyProtection="0"/>
    <xf numFmtId="0" fontId="21" fillId="0" borderId="0"/>
    <xf numFmtId="0" fontId="13" fillId="0" borderId="0"/>
    <xf numFmtId="0" fontId="11" fillId="0" borderId="0"/>
    <xf numFmtId="0" fontId="6" fillId="0" borderId="0"/>
    <xf numFmtId="0" fontId="22" fillId="0" borderId="0"/>
    <xf numFmtId="0" fontId="23" fillId="0" borderId="0"/>
    <xf numFmtId="0" fontId="4" fillId="0" borderId="0"/>
    <xf numFmtId="9" fontId="4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/>
    <xf numFmtId="0" fontId="14" fillId="0" borderId="0"/>
    <xf numFmtId="0" fontId="6" fillId="0" borderId="0"/>
    <xf numFmtId="0" fontId="13" fillId="0" borderId="0"/>
    <xf numFmtId="0" fontId="4" fillId="0" borderId="0"/>
    <xf numFmtId="9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0" fontId="3" fillId="0" borderId="0"/>
    <xf numFmtId="0" fontId="13" fillId="0" borderId="0"/>
    <xf numFmtId="0" fontId="6" fillId="0" borderId="0"/>
    <xf numFmtId="0" fontId="6" fillId="0" borderId="0"/>
    <xf numFmtId="0" fontId="14" fillId="0" borderId="0"/>
    <xf numFmtId="0" fontId="14" fillId="0" borderId="0"/>
    <xf numFmtId="0" fontId="3" fillId="0" borderId="0"/>
    <xf numFmtId="0" fontId="2" fillId="0" borderId="0"/>
    <xf numFmtId="0" fontId="2" fillId="0" borderId="0"/>
    <xf numFmtId="0" fontId="39" fillId="0" borderId="0"/>
    <xf numFmtId="0" fontId="39" fillId="0" borderId="0"/>
  </cellStyleXfs>
  <cellXfs count="177">
    <xf numFmtId="0" fontId="0" fillId="0" borderId="0" xfId="0"/>
    <xf numFmtId="0" fontId="12" fillId="0" borderId="0" xfId="0" applyFont="1"/>
    <xf numFmtId="0" fontId="25" fillId="0" borderId="0" xfId="0" applyFont="1" applyAlignment="1">
      <alignment horizontal="center" vertical="center"/>
    </xf>
    <xf numFmtId="14" fontId="12" fillId="0" borderId="0" xfId="0" applyNumberFormat="1" applyFont="1"/>
    <xf numFmtId="1" fontId="26" fillId="0" borderId="0" xfId="0" applyNumberFormat="1" applyFont="1" applyAlignment="1">
      <alignment vertical="center" wrapText="1"/>
    </xf>
    <xf numFmtId="1" fontId="27" fillId="0" borderId="0" xfId="0" applyNumberFormat="1" applyFont="1" applyAlignment="1">
      <alignment vertical="center"/>
    </xf>
    <xf numFmtId="166" fontId="12" fillId="0" borderId="0" xfId="0" applyNumberFormat="1" applyFont="1"/>
    <xf numFmtId="1" fontId="12" fillId="0" borderId="0" xfId="0" applyNumberFormat="1" applyFont="1"/>
    <xf numFmtId="3" fontId="12" fillId="0" borderId="0" xfId="0" applyNumberFormat="1" applyFont="1"/>
    <xf numFmtId="167" fontId="12" fillId="0" borderId="0" xfId="0" applyNumberFormat="1" applyFont="1"/>
    <xf numFmtId="169" fontId="12" fillId="0" borderId="0" xfId="0" applyNumberFormat="1" applyFont="1"/>
    <xf numFmtId="0" fontId="25" fillId="0" borderId="0" xfId="0" applyFont="1"/>
    <xf numFmtId="2" fontId="12" fillId="0" borderId="0" xfId="0" applyNumberFormat="1" applyFont="1"/>
    <xf numFmtId="0" fontId="27" fillId="0" borderId="0" xfId="0" applyFont="1"/>
    <xf numFmtId="166" fontId="27" fillId="0" borderId="0" xfId="0" applyNumberFormat="1" applyFont="1"/>
    <xf numFmtId="0" fontId="26" fillId="0" borderId="0" xfId="38" applyFont="1"/>
    <xf numFmtId="0" fontId="12" fillId="0" borderId="0" xfId="39" applyFont="1"/>
    <xf numFmtId="168" fontId="26" fillId="0" borderId="0" xfId="38" applyNumberFormat="1" applyFont="1"/>
    <xf numFmtId="0" fontId="12" fillId="0" borderId="0" xfId="1" applyFont="1"/>
    <xf numFmtId="166" fontId="12" fillId="0" borderId="0" xfId="1" applyNumberFormat="1" applyFont="1"/>
    <xf numFmtId="167" fontId="12" fillId="0" borderId="0" xfId="1" applyNumberFormat="1" applyFont="1"/>
    <xf numFmtId="2" fontId="12" fillId="0" borderId="0" xfId="1" applyNumberFormat="1" applyFont="1"/>
    <xf numFmtId="1" fontId="12" fillId="0" borderId="0" xfId="1" applyNumberFormat="1" applyFont="1"/>
    <xf numFmtId="0" fontId="26" fillId="0" borderId="0" xfId="7" applyFont="1"/>
    <xf numFmtId="166" fontId="26" fillId="0" borderId="0" xfId="7" applyNumberFormat="1" applyFont="1"/>
    <xf numFmtId="14" fontId="26" fillId="0" borderId="0" xfId="7" applyNumberFormat="1" applyFont="1"/>
    <xf numFmtId="3" fontId="26" fillId="0" borderId="0" xfId="7" applyNumberFormat="1" applyFont="1"/>
    <xf numFmtId="0" fontId="26" fillId="2" borderId="0" xfId="7" applyFont="1" applyFill="1"/>
    <xf numFmtId="166" fontId="26" fillId="0" borderId="2" xfId="7" applyNumberFormat="1" applyFont="1" applyBorder="1"/>
    <xf numFmtId="166" fontId="26" fillId="0" borderId="1" xfId="7" applyNumberFormat="1" applyFont="1" applyBorder="1"/>
    <xf numFmtId="0" fontId="26" fillId="0" borderId="3" xfId="7" applyFont="1" applyBorder="1"/>
    <xf numFmtId="166" fontId="26" fillId="0" borderId="4" xfId="7" applyNumberFormat="1" applyFont="1" applyBorder="1"/>
    <xf numFmtId="166" fontId="26" fillId="0" borderId="5" xfId="7" applyNumberFormat="1" applyFont="1" applyBorder="1"/>
    <xf numFmtId="0" fontId="26" fillId="0" borderId="4" xfId="7" applyFont="1" applyBorder="1"/>
    <xf numFmtId="0" fontId="26" fillId="0" borderId="5" xfId="7" applyFont="1" applyBorder="1"/>
    <xf numFmtId="1" fontId="26" fillId="0" borderId="0" xfId="7" applyNumberFormat="1" applyFont="1"/>
    <xf numFmtId="2" fontId="26" fillId="0" borderId="0" xfId="7" applyNumberFormat="1" applyFont="1"/>
    <xf numFmtId="0" fontId="26" fillId="0" borderId="6" xfId="7" applyFont="1" applyBorder="1"/>
    <xf numFmtId="0" fontId="26" fillId="0" borderId="7" xfId="7" applyFont="1" applyBorder="1"/>
    <xf numFmtId="0" fontId="26" fillId="0" borderId="8" xfId="7" applyFont="1" applyBorder="1"/>
    <xf numFmtId="14" fontId="12" fillId="0" borderId="0" xfId="1" applyNumberFormat="1" applyFont="1"/>
    <xf numFmtId="0" fontId="28" fillId="0" borderId="0" xfId="1" applyFont="1"/>
    <xf numFmtId="170" fontId="12" fillId="0" borderId="0" xfId="21" applyNumberFormat="1" applyFont="1"/>
    <xf numFmtId="14" fontId="27" fillId="0" borderId="0" xfId="0" applyNumberFormat="1" applyFont="1"/>
    <xf numFmtId="2" fontId="27" fillId="0" borderId="0" xfId="0" applyNumberFormat="1" applyFont="1"/>
    <xf numFmtId="165" fontId="12" fillId="0" borderId="0" xfId="0" applyNumberFormat="1" applyFont="1"/>
    <xf numFmtId="164" fontId="12" fillId="0" borderId="0" xfId="0" applyNumberFormat="1" applyFont="1"/>
    <xf numFmtId="0" fontId="12" fillId="0" borderId="0" xfId="1" applyFont="1" applyAlignment="1">
      <alignment horizontal="left"/>
    </xf>
    <xf numFmtId="2" fontId="26" fillId="0" borderId="0" xfId="38" applyNumberFormat="1" applyFont="1"/>
    <xf numFmtId="166" fontId="12" fillId="0" borderId="0" xfId="1" applyNumberFormat="1" applyFont="1" applyAlignment="1">
      <alignment horizontal="left"/>
    </xf>
    <xf numFmtId="0" fontId="28" fillId="0" borderId="0" xfId="0" applyFont="1"/>
    <xf numFmtId="169" fontId="12" fillId="0" borderId="0" xfId="1" applyNumberFormat="1" applyFont="1"/>
    <xf numFmtId="167" fontId="26" fillId="0" borderId="0" xfId="7" applyNumberFormat="1" applyFont="1"/>
    <xf numFmtId="166" fontId="12" fillId="0" borderId="0" xfId="1" applyNumberFormat="1" applyFont="1" applyFill="1"/>
    <xf numFmtId="0" fontId="27" fillId="0" borderId="0" xfId="1" applyFont="1"/>
    <xf numFmtId="0" fontId="31" fillId="0" borderId="0" xfId="1" applyFont="1"/>
    <xf numFmtId="167" fontId="31" fillId="0" borderId="0" xfId="1" applyNumberFormat="1" applyFont="1"/>
    <xf numFmtId="166" fontId="34" fillId="3" borderId="17" xfId="1" applyNumberFormat="1" applyFont="1" applyFill="1" applyBorder="1" applyAlignment="1">
      <alignment horizontal="center" vertical="center"/>
    </xf>
    <xf numFmtId="166" fontId="35" fillId="3" borderId="18" xfId="1" applyNumberFormat="1" applyFont="1" applyFill="1" applyBorder="1" applyAlignment="1">
      <alignment horizontal="center" vertical="center"/>
    </xf>
    <xf numFmtId="166" fontId="35" fillId="3" borderId="19" xfId="1" applyNumberFormat="1" applyFont="1" applyFill="1" applyBorder="1" applyAlignment="1">
      <alignment horizontal="center" vertical="center"/>
    </xf>
    <xf numFmtId="166" fontId="35" fillId="3" borderId="20" xfId="1" applyNumberFormat="1" applyFont="1" applyFill="1" applyBorder="1" applyAlignment="1">
      <alignment horizontal="center" vertical="center"/>
    </xf>
    <xf numFmtId="166" fontId="37" fillId="3" borderId="16" xfId="1" applyNumberFormat="1" applyFont="1" applyFill="1" applyBorder="1" applyAlignment="1">
      <alignment horizontal="center" vertical="center"/>
    </xf>
    <xf numFmtId="166" fontId="35" fillId="3" borderId="1" xfId="1" applyNumberFormat="1" applyFont="1" applyFill="1" applyBorder="1" applyAlignment="1">
      <alignment horizontal="center" vertical="center"/>
    </xf>
    <xf numFmtId="166" fontId="34" fillId="3" borderId="21" xfId="1" applyNumberFormat="1" applyFont="1" applyFill="1" applyBorder="1" applyAlignment="1">
      <alignment horizontal="center" vertical="center"/>
    </xf>
    <xf numFmtId="166" fontId="35" fillId="3" borderId="22" xfId="1" applyNumberFormat="1" applyFont="1" applyFill="1" applyBorder="1" applyAlignment="1">
      <alignment horizontal="center" vertical="center"/>
    </xf>
    <xf numFmtId="166" fontId="35" fillId="3" borderId="24" xfId="1" applyNumberFormat="1" applyFont="1" applyFill="1" applyBorder="1" applyAlignment="1">
      <alignment horizontal="center" vertical="center"/>
    </xf>
    <xf numFmtId="166" fontId="37" fillId="3" borderId="21" xfId="1" applyNumberFormat="1" applyFont="1" applyFill="1" applyBorder="1" applyAlignment="1">
      <alignment horizontal="center"/>
    </xf>
    <xf numFmtId="0" fontId="32" fillId="4" borderId="9" xfId="1" applyFont="1" applyFill="1" applyBorder="1"/>
    <xf numFmtId="0" fontId="32" fillId="4" borderId="16" xfId="1" applyFont="1" applyFill="1" applyBorder="1" applyAlignment="1">
      <alignment horizontal="center" vertical="center"/>
    </xf>
    <xf numFmtId="0" fontId="32" fillId="4" borderId="23" xfId="1" applyFont="1" applyFill="1" applyBorder="1" applyAlignment="1">
      <alignment horizontal="center" vertical="center"/>
    </xf>
    <xf numFmtId="0" fontId="32" fillId="4" borderId="23" xfId="1" applyFont="1" applyFill="1" applyBorder="1" applyAlignment="1">
      <alignment horizontal="center" vertical="center" wrapText="1"/>
    </xf>
    <xf numFmtId="0" fontId="33" fillId="4" borderId="10" xfId="1" applyFont="1" applyFill="1" applyBorder="1" applyAlignment="1">
      <alignment wrapText="1"/>
    </xf>
    <xf numFmtId="166" fontId="33" fillId="4" borderId="17" xfId="1" applyNumberFormat="1" applyFont="1" applyFill="1" applyBorder="1" applyAlignment="1">
      <alignment horizontal="center" vertical="center"/>
    </xf>
    <xf numFmtId="166" fontId="33" fillId="4" borderId="25" xfId="1" applyNumberFormat="1" applyFont="1" applyFill="1" applyBorder="1" applyAlignment="1">
      <alignment horizontal="center" vertical="center"/>
    </xf>
    <xf numFmtId="0" fontId="32" fillId="4" borderId="11" xfId="1" applyFont="1" applyFill="1" applyBorder="1"/>
    <xf numFmtId="166" fontId="32" fillId="4" borderId="18" xfId="1" applyNumberFormat="1" applyFont="1" applyFill="1" applyBorder="1" applyAlignment="1">
      <alignment horizontal="center" vertical="center"/>
    </xf>
    <xf numFmtId="166" fontId="32" fillId="4" borderId="24" xfId="1" applyNumberFormat="1" applyFont="1" applyFill="1" applyBorder="1" applyAlignment="1">
      <alignment horizontal="center" vertical="center"/>
    </xf>
    <xf numFmtId="0" fontId="32" fillId="4" borderId="12" xfId="1" applyFont="1" applyFill="1" applyBorder="1"/>
    <xf numFmtId="166" fontId="32" fillId="4" borderId="19" xfId="1" applyNumberFormat="1" applyFont="1" applyFill="1" applyBorder="1" applyAlignment="1">
      <alignment horizontal="center" vertical="center"/>
    </xf>
    <xf numFmtId="166" fontId="32" fillId="4" borderId="26" xfId="1" applyNumberFormat="1" applyFont="1" applyFill="1" applyBorder="1" applyAlignment="1">
      <alignment horizontal="center" vertical="center"/>
    </xf>
    <xf numFmtId="0" fontId="32" fillId="4" borderId="13" xfId="1" applyFont="1" applyFill="1" applyBorder="1"/>
    <xf numFmtId="166" fontId="32" fillId="4" borderId="20" xfId="1" applyNumberFormat="1" applyFont="1" applyFill="1" applyBorder="1" applyAlignment="1">
      <alignment horizontal="center" vertical="center"/>
    </xf>
    <xf numFmtId="166" fontId="32" fillId="4" borderId="27" xfId="1" applyNumberFormat="1" applyFont="1" applyFill="1" applyBorder="1" applyAlignment="1">
      <alignment horizontal="center" vertical="center"/>
    </xf>
    <xf numFmtId="0" fontId="36" fillId="4" borderId="9" xfId="1" applyFont="1" applyFill="1" applyBorder="1"/>
    <xf numFmtId="166" fontId="33" fillId="4" borderId="16" xfId="1" applyNumberFormat="1" applyFont="1" applyFill="1" applyBorder="1" applyAlignment="1">
      <alignment horizontal="center" vertical="center"/>
    </xf>
    <xf numFmtId="166" fontId="36" fillId="4" borderId="23" xfId="1" applyNumberFormat="1" applyFont="1" applyFill="1" applyBorder="1" applyAlignment="1">
      <alignment horizontal="center" vertical="center"/>
    </xf>
    <xf numFmtId="0" fontId="32" fillId="4" borderId="1" xfId="1" applyFont="1" applyFill="1" applyBorder="1"/>
    <xf numFmtId="0" fontId="32" fillId="4" borderId="1" xfId="1" applyFont="1" applyFill="1" applyBorder="1" applyAlignment="1">
      <alignment horizontal="center" vertical="center"/>
    </xf>
    <xf numFmtId="166" fontId="32" fillId="3" borderId="0" xfId="1" applyNumberFormat="1" applyFont="1" applyFill="1"/>
    <xf numFmtId="0" fontId="33" fillId="4" borderId="14" xfId="1" applyFont="1" applyFill="1" applyBorder="1" applyAlignment="1">
      <alignment wrapText="1"/>
    </xf>
    <xf numFmtId="166" fontId="33" fillId="4" borderId="21" xfId="1" applyNumberFormat="1" applyFont="1" applyFill="1" applyBorder="1" applyAlignment="1">
      <alignment horizontal="center" vertical="center"/>
    </xf>
    <xf numFmtId="166" fontId="33" fillId="4" borderId="28" xfId="1" applyNumberFormat="1" applyFont="1" applyFill="1" applyBorder="1" applyAlignment="1">
      <alignment horizontal="center" vertical="center"/>
    </xf>
    <xf numFmtId="0" fontId="32" fillId="4" borderId="15" xfId="1" applyFont="1" applyFill="1" applyBorder="1"/>
    <xf numFmtId="166" fontId="32" fillId="4" borderId="22" xfId="1" applyNumberFormat="1" applyFont="1" applyFill="1" applyBorder="1" applyAlignment="1">
      <alignment horizontal="center" vertical="center"/>
    </xf>
    <xf numFmtId="166" fontId="32" fillId="4" borderId="29" xfId="1" applyNumberFormat="1" applyFont="1" applyFill="1" applyBorder="1" applyAlignment="1">
      <alignment horizontal="center" vertical="center"/>
    </xf>
    <xf numFmtId="0" fontId="32" fillId="4" borderId="18" xfId="1" applyFont="1" applyFill="1" applyBorder="1" applyAlignment="1">
      <alignment horizontal="center" vertical="center"/>
    </xf>
    <xf numFmtId="0" fontId="36" fillId="4" borderId="14" xfId="1" applyFont="1" applyFill="1" applyBorder="1"/>
    <xf numFmtId="166" fontId="36" fillId="4" borderId="21" xfId="1" applyNumberFormat="1" applyFont="1" applyFill="1" applyBorder="1" applyAlignment="1">
      <alignment horizontal="center"/>
    </xf>
    <xf numFmtId="166" fontId="36" fillId="4" borderId="28" xfId="1" applyNumberFormat="1" applyFont="1" applyFill="1" applyBorder="1" applyAlignment="1">
      <alignment horizontal="center"/>
    </xf>
    <xf numFmtId="0" fontId="35" fillId="3" borderId="9" xfId="1" applyFont="1" applyFill="1" applyBorder="1"/>
    <xf numFmtId="0" fontId="35" fillId="3" borderId="16" xfId="1" applyFont="1" applyFill="1" applyBorder="1" applyAlignment="1">
      <alignment horizontal="center" vertical="center"/>
    </xf>
    <xf numFmtId="0" fontId="35" fillId="3" borderId="23" xfId="1" applyFont="1" applyFill="1" applyBorder="1" applyAlignment="1">
      <alignment horizontal="center" vertical="center"/>
    </xf>
    <xf numFmtId="0" fontId="35" fillId="3" borderId="23" xfId="1" applyFont="1" applyFill="1" applyBorder="1" applyAlignment="1">
      <alignment horizontal="center" vertical="center" wrapText="1"/>
    </xf>
    <xf numFmtId="0" fontId="34" fillId="3" borderId="10" xfId="1" applyFont="1" applyFill="1" applyBorder="1" applyAlignment="1">
      <alignment wrapText="1"/>
    </xf>
    <xf numFmtId="166" fontId="34" fillId="3" borderId="25" xfId="1" applyNumberFormat="1" applyFont="1" applyFill="1" applyBorder="1" applyAlignment="1">
      <alignment horizontal="center" vertical="center"/>
    </xf>
    <xf numFmtId="0" fontId="35" fillId="3" borderId="11" xfId="1" applyFont="1" applyFill="1" applyBorder="1"/>
    <xf numFmtId="0" fontId="35" fillId="3" borderId="12" xfId="1" applyFont="1" applyFill="1" applyBorder="1"/>
    <xf numFmtId="166" fontId="35" fillId="3" borderId="26" xfId="1" applyNumberFormat="1" applyFont="1" applyFill="1" applyBorder="1" applyAlignment="1">
      <alignment horizontal="center" vertical="center"/>
    </xf>
    <xf numFmtId="0" fontId="35" fillId="3" borderId="13" xfId="1" applyFont="1" applyFill="1" applyBorder="1"/>
    <xf numFmtId="166" fontId="35" fillId="3" borderId="27" xfId="1" applyNumberFormat="1" applyFont="1" applyFill="1" applyBorder="1" applyAlignment="1">
      <alignment horizontal="center" vertical="center"/>
    </xf>
    <xf numFmtId="0" fontId="37" fillId="3" borderId="9" xfId="1" applyFont="1" applyFill="1" applyBorder="1"/>
    <xf numFmtId="166" fontId="34" fillId="3" borderId="16" xfId="1" applyNumberFormat="1" applyFont="1" applyFill="1" applyBorder="1" applyAlignment="1">
      <alignment horizontal="center" vertical="center"/>
    </xf>
    <xf numFmtId="166" fontId="37" fillId="3" borderId="23" xfId="1" applyNumberFormat="1" applyFont="1" applyFill="1" applyBorder="1" applyAlignment="1">
      <alignment horizontal="center" vertical="center"/>
    </xf>
    <xf numFmtId="0" fontId="35" fillId="3" borderId="1" xfId="1" applyFont="1" applyFill="1" applyBorder="1"/>
    <xf numFmtId="0" fontId="35" fillId="3" borderId="1" xfId="1" applyFont="1" applyFill="1" applyBorder="1" applyAlignment="1">
      <alignment horizontal="center" vertical="center"/>
    </xf>
    <xf numFmtId="0" fontId="34" fillId="3" borderId="14" xfId="1" applyFont="1" applyFill="1" applyBorder="1" applyAlignment="1">
      <alignment wrapText="1"/>
    </xf>
    <xf numFmtId="166" fontId="34" fillId="3" borderId="28" xfId="1" applyNumberFormat="1" applyFont="1" applyFill="1" applyBorder="1" applyAlignment="1">
      <alignment horizontal="center" vertical="center"/>
    </xf>
    <xf numFmtId="0" fontId="35" fillId="3" borderId="15" xfId="1" applyFont="1" applyFill="1" applyBorder="1"/>
    <xf numFmtId="166" fontId="35" fillId="3" borderId="29" xfId="1" applyNumberFormat="1" applyFont="1" applyFill="1" applyBorder="1" applyAlignment="1">
      <alignment horizontal="center" vertical="center"/>
    </xf>
    <xf numFmtId="0" fontId="35" fillId="3" borderId="18" xfId="1" applyFont="1" applyFill="1" applyBorder="1" applyAlignment="1">
      <alignment horizontal="center" vertical="center"/>
    </xf>
    <xf numFmtId="0" fontId="37" fillId="3" borderId="14" xfId="1" applyFont="1" applyFill="1" applyBorder="1"/>
    <xf numFmtId="166" fontId="37" fillId="3" borderId="28" xfId="1" applyNumberFormat="1" applyFont="1" applyFill="1" applyBorder="1" applyAlignment="1">
      <alignment horizontal="center"/>
    </xf>
    <xf numFmtId="166" fontId="35" fillId="3" borderId="0" xfId="1" applyNumberFormat="1" applyFont="1" applyFill="1"/>
    <xf numFmtId="0" fontId="31" fillId="0" borderId="0" xfId="1" applyFont="1" applyFill="1"/>
    <xf numFmtId="0" fontId="0" fillId="3" borderId="0" xfId="0" applyFill="1"/>
    <xf numFmtId="166" fontId="0" fillId="3" borderId="0" xfId="0" applyNumberFormat="1" applyFill="1"/>
    <xf numFmtId="168" fontId="0" fillId="3" borderId="0" xfId="0" applyNumberFormat="1" applyFill="1"/>
    <xf numFmtId="3" fontId="0" fillId="3" borderId="0" xfId="0" applyNumberFormat="1" applyFill="1"/>
    <xf numFmtId="1" fontId="0" fillId="3" borderId="0" xfId="0" applyNumberFormat="1" applyFill="1"/>
    <xf numFmtId="0" fontId="29" fillId="3" borderId="0" xfId="17" applyFont="1" applyFill="1" applyAlignment="1">
      <alignment horizontal="left" vertical="center"/>
    </xf>
    <xf numFmtId="1" fontId="12" fillId="3" borderId="0" xfId="0" applyNumberFormat="1" applyFont="1" applyFill="1"/>
    <xf numFmtId="166" fontId="12" fillId="3" borderId="0" xfId="0" applyNumberFormat="1" applyFont="1" applyFill="1"/>
    <xf numFmtId="0" fontId="12" fillId="3" borderId="0" xfId="0" applyFont="1" applyFill="1"/>
    <xf numFmtId="167" fontId="12" fillId="3" borderId="0" xfId="0" applyNumberFormat="1" applyFont="1" applyFill="1"/>
    <xf numFmtId="2" fontId="12" fillId="3" borderId="0" xfId="0" applyNumberFormat="1" applyFont="1" applyFill="1"/>
    <xf numFmtId="0" fontId="28" fillId="3" borderId="0" xfId="0" applyFont="1" applyFill="1"/>
    <xf numFmtId="0" fontId="6" fillId="3" borderId="0" xfId="41" applyFill="1"/>
    <xf numFmtId="166" fontId="6" fillId="3" borderId="0" xfId="41" applyNumberFormat="1" applyFill="1"/>
    <xf numFmtId="0" fontId="1" fillId="3" borderId="0" xfId="41" applyFont="1" applyFill="1"/>
    <xf numFmtId="166" fontId="43" fillId="3" borderId="0" xfId="41" applyNumberFormat="1" applyFont="1" applyFill="1"/>
    <xf numFmtId="0" fontId="44" fillId="3" borderId="0" xfId="41" applyFont="1" applyFill="1"/>
    <xf numFmtId="0" fontId="35" fillId="3" borderId="0" xfId="41" applyFont="1" applyFill="1"/>
    <xf numFmtId="166" fontId="35" fillId="3" borderId="0" xfId="41" applyNumberFormat="1" applyFont="1" applyFill="1"/>
    <xf numFmtId="0" fontId="32" fillId="3" borderId="0" xfId="41" applyFont="1" applyFill="1" applyAlignment="1">
      <alignment horizontal="center" vertical="center"/>
    </xf>
    <xf numFmtId="0" fontId="45" fillId="3" borderId="0" xfId="64" applyFont="1" applyFill="1" applyAlignment="1">
      <alignment horizontal="left"/>
    </xf>
    <xf numFmtId="0" fontId="45" fillId="3" borderId="0" xfId="41" applyFont="1" applyFill="1" applyAlignment="1">
      <alignment horizontal="left"/>
    </xf>
    <xf numFmtId="0" fontId="45" fillId="3" borderId="0" xfId="64" applyFont="1" applyFill="1"/>
    <xf numFmtId="0" fontId="13" fillId="3" borderId="0" xfId="41" applyFont="1" applyFill="1"/>
    <xf numFmtId="0" fontId="47" fillId="3" borderId="0" xfId="41" applyFont="1" applyFill="1" applyAlignment="1">
      <alignment horizontal="left"/>
    </xf>
    <xf numFmtId="166" fontId="13" fillId="3" borderId="0" xfId="41" applyNumberFormat="1" applyFont="1" applyFill="1"/>
    <xf numFmtId="0" fontId="46" fillId="3" borderId="0" xfId="41" applyFont="1" applyFill="1" applyAlignment="1">
      <alignment horizontal="left"/>
    </xf>
    <xf numFmtId="1" fontId="6" fillId="3" borderId="0" xfId="41" applyNumberFormat="1" applyFill="1"/>
    <xf numFmtId="2" fontId="6" fillId="3" borderId="0" xfId="41" applyNumberFormat="1" applyFill="1"/>
    <xf numFmtId="0" fontId="38" fillId="3" borderId="0" xfId="41" applyFont="1" applyFill="1"/>
    <xf numFmtId="166" fontId="38" fillId="3" borderId="0" xfId="41" applyNumberFormat="1" applyFont="1" applyFill="1"/>
    <xf numFmtId="0" fontId="40" fillId="3" borderId="0" xfId="41" applyFont="1" applyFill="1"/>
    <xf numFmtId="0" fontId="41" fillId="3" borderId="0" xfId="41" applyFont="1" applyFill="1"/>
    <xf numFmtId="49" fontId="41" fillId="3" borderId="0" xfId="41" applyNumberFormat="1" applyFont="1" applyFill="1"/>
    <xf numFmtId="1" fontId="41" fillId="3" borderId="0" xfId="41" applyNumberFormat="1" applyFont="1" applyFill="1"/>
    <xf numFmtId="0" fontId="42" fillId="3" borderId="0" xfId="41" applyFont="1" applyFill="1"/>
    <xf numFmtId="166" fontId="42" fillId="3" borderId="0" xfId="65" applyNumberFormat="1" applyFont="1" applyFill="1"/>
    <xf numFmtId="166" fontId="42" fillId="3" borderId="0" xfId="41" applyNumberFormat="1" applyFont="1" applyFill="1"/>
    <xf numFmtId="4" fontId="0" fillId="3" borderId="0" xfId="0" applyNumberFormat="1" applyFill="1"/>
    <xf numFmtId="166" fontId="42" fillId="0" borderId="0" xfId="65" applyNumberFormat="1" applyFont="1" applyFill="1"/>
    <xf numFmtId="1" fontId="41" fillId="0" borderId="0" xfId="41" applyNumberFormat="1" applyFont="1" applyFill="1"/>
    <xf numFmtId="166" fontId="38" fillId="0" borderId="0" xfId="41" applyNumberFormat="1" applyFont="1" applyFill="1"/>
    <xf numFmtId="0" fontId="6" fillId="0" borderId="0" xfId="41" applyFill="1"/>
    <xf numFmtId="166" fontId="35" fillId="0" borderId="0" xfId="41" applyNumberFormat="1" applyFont="1" applyFill="1"/>
    <xf numFmtId="1" fontId="12" fillId="0" borderId="0" xfId="0" applyNumberFormat="1" applyFont="1" applyFill="1"/>
    <xf numFmtId="0" fontId="12" fillId="0" borderId="0" xfId="0" applyFont="1" applyFill="1"/>
    <xf numFmtId="0" fontId="12" fillId="0" borderId="0" xfId="1" applyFont="1" applyFill="1"/>
    <xf numFmtId="166" fontId="12" fillId="0" borderId="0" xfId="0" applyNumberFormat="1" applyFont="1" applyFill="1"/>
    <xf numFmtId="167" fontId="12" fillId="0" borderId="0" xfId="0" applyNumberFormat="1" applyFont="1" applyFill="1"/>
    <xf numFmtId="3" fontId="26" fillId="0" borderId="0" xfId="7" applyNumberFormat="1" applyFont="1" applyFill="1"/>
    <xf numFmtId="2" fontId="26" fillId="0" borderId="0" xfId="38" applyNumberFormat="1" applyFont="1" applyFill="1"/>
    <xf numFmtId="0" fontId="0" fillId="0" borderId="0" xfId="0" applyFill="1"/>
    <xf numFmtId="2" fontId="12" fillId="0" borderId="0" xfId="0" applyNumberFormat="1" applyFont="1" applyFill="1"/>
  </cellXfs>
  <cellStyles count="66">
    <cellStyle name="Comma" xfId="21" builtinId="3"/>
    <cellStyle name="Ezres 2" xfId="37" xr:uid="{00000000-0005-0000-0000-000001000000}"/>
    <cellStyle name="Ezres 2 2" xfId="54" xr:uid="{409061F7-E9A5-438A-92F7-57671AFC071F}"/>
    <cellStyle name="Ezres 3" xfId="46" xr:uid="{B15E4492-131F-4CE1-91B8-1D6441FAA9DA}"/>
    <cellStyle name="Hivatkozás 2" xfId="53" xr:uid="{2AE6A299-3941-4637-B65D-10DD18E692BE}"/>
    <cellStyle name="Hyperlink" xfId="26" xr:uid="{00000000-0005-0000-0000-000002000000}"/>
    <cellStyle name="Normal" xfId="0" builtinId="0"/>
    <cellStyle name="Normal 10" xfId="27" xr:uid="{00000000-0005-0000-0000-000004000000}"/>
    <cellStyle name="Normál 10" xfId="3" xr:uid="{00000000-0005-0000-0000-000005000000}"/>
    <cellStyle name="Normal 11" xfId="41" xr:uid="{00000000-0005-0000-0000-000006000000}"/>
    <cellStyle name="Normál 11" xfId="4" xr:uid="{00000000-0005-0000-0000-000007000000}"/>
    <cellStyle name="Normál 12" xfId="5" xr:uid="{00000000-0005-0000-0000-000008000000}"/>
    <cellStyle name="Normál 13" xfId="6" xr:uid="{00000000-0005-0000-0000-000009000000}"/>
    <cellStyle name="Normál 14" xfId="22" xr:uid="{00000000-0005-0000-0000-00000A000000}"/>
    <cellStyle name="Normál 15" xfId="23" xr:uid="{00000000-0005-0000-0000-00000B000000}"/>
    <cellStyle name="Normál 16" xfId="24" xr:uid="{00000000-0005-0000-0000-00000C000000}"/>
    <cellStyle name="Normál 16 2" xfId="40" xr:uid="{00000000-0005-0000-0000-00000D000000}"/>
    <cellStyle name="Normál 17" xfId="25" xr:uid="{00000000-0005-0000-0000-00000E000000}"/>
    <cellStyle name="Normál 18" xfId="38" xr:uid="{00000000-0005-0000-0000-00000F000000}"/>
    <cellStyle name="Normál 19" xfId="44" xr:uid="{2ED862B3-1A06-4C1B-B875-343D9200D72A}"/>
    <cellStyle name="Normal 2" xfId="2" xr:uid="{00000000-0005-0000-0000-000010000000}"/>
    <cellStyle name="Normál 2" xfId="1" xr:uid="{00000000-0005-0000-0000-000011000000}"/>
    <cellStyle name="Normal 2 14 2" xfId="49" xr:uid="{17D18E5A-6881-4E07-B3EE-7F195E75BC25}"/>
    <cellStyle name="Normal 2 2" xfId="42" xr:uid="{00000000-0005-0000-0000-000012000000}"/>
    <cellStyle name="Normál 2 2" xfId="7" xr:uid="{00000000-0005-0000-0000-000013000000}"/>
    <cellStyle name="Normal 2 3" xfId="65" xr:uid="{B984930F-1AF2-47D2-8E00-0CB3E22BBCEE}"/>
    <cellStyle name="Normál 2 3" xfId="8" xr:uid="{00000000-0005-0000-0000-000014000000}"/>
    <cellStyle name="Normál 2 4" xfId="36" xr:uid="{00000000-0005-0000-0000-000015000000}"/>
    <cellStyle name="Normál 2 5" xfId="59" xr:uid="{28E7DC0C-F2D5-47F4-A662-784FC7245A32}"/>
    <cellStyle name="Normál 26" xfId="50" xr:uid="{6384D7E7-D352-4726-AF01-B4400CCFD307}"/>
    <cellStyle name="Normal 3" xfId="28" xr:uid="{00000000-0005-0000-0000-000016000000}"/>
    <cellStyle name="Normál 3" xfId="9" xr:uid="{00000000-0005-0000-0000-000017000000}"/>
    <cellStyle name="Normal 3 2" xfId="43" xr:uid="{00000000-0005-0000-0000-000018000000}"/>
    <cellStyle name="Normál 3 2" xfId="10" xr:uid="{00000000-0005-0000-0000-000019000000}"/>
    <cellStyle name="Normál 3 2 2" xfId="57" xr:uid="{C278E8E0-C4E8-41AA-B24C-96D2F7F0DAEE}"/>
    <cellStyle name="Normál 3 3" xfId="39" xr:uid="{00000000-0005-0000-0000-00001A000000}"/>
    <cellStyle name="Normal 3 3 2 2" xfId="51" xr:uid="{89161033-7895-436E-AC8B-0167D8C05EBE}"/>
    <cellStyle name="Normal 4" xfId="29" xr:uid="{00000000-0005-0000-0000-00001B000000}"/>
    <cellStyle name="Normál 4" xfId="11" xr:uid="{00000000-0005-0000-0000-00001C000000}"/>
    <cellStyle name="Normal 4 2" xfId="30" xr:uid="{00000000-0005-0000-0000-00001D000000}"/>
    <cellStyle name="Normál 4 2" xfId="12" xr:uid="{00000000-0005-0000-0000-00001E000000}"/>
    <cellStyle name="Normál 4 3" xfId="13" xr:uid="{00000000-0005-0000-0000-00001F000000}"/>
    <cellStyle name="Normál 4 4" xfId="14" xr:uid="{00000000-0005-0000-0000-000020000000}"/>
    <cellStyle name="Normál 4 5" xfId="56" xr:uid="{AF254409-2993-4B42-A068-0A020C38D26D}"/>
    <cellStyle name="Normal 5" xfId="31" xr:uid="{00000000-0005-0000-0000-000021000000}"/>
    <cellStyle name="Normál 5" xfId="15" xr:uid="{00000000-0005-0000-0000-000022000000}"/>
    <cellStyle name="Normál 5 2" xfId="48" xr:uid="{9073D8E0-D5E7-488B-8FC0-2ACC93546561}"/>
    <cellStyle name="Normál 5 3" xfId="58" xr:uid="{3481CB4C-47F2-4B18-AFBE-3D36C549F4A6}"/>
    <cellStyle name="Normal 6" xfId="32" xr:uid="{00000000-0005-0000-0000-000023000000}"/>
    <cellStyle name="Normál 6" xfId="16" xr:uid="{00000000-0005-0000-0000-000024000000}"/>
    <cellStyle name="Normál 6 2" xfId="47" xr:uid="{665E278F-D4F9-4F7D-A77B-FE770B7FE9B2}"/>
    <cellStyle name="Normál 6 3" xfId="55" xr:uid="{83BC7DE8-F0B6-43A6-83AC-C59277869B31}"/>
    <cellStyle name="Normál 6 3 2" xfId="62" xr:uid="{73F2CB49-3637-4AA0-B031-1E6863478633}"/>
    <cellStyle name="Normal 7" xfId="33" xr:uid="{00000000-0005-0000-0000-000025000000}"/>
    <cellStyle name="Normál 7" xfId="17" xr:uid="{00000000-0005-0000-0000-000026000000}"/>
    <cellStyle name="Normál 7 2" xfId="60" xr:uid="{D2EBA63D-7B35-4090-9526-80FDD81441B5}"/>
    <cellStyle name="Normal 8" xfId="34" xr:uid="{00000000-0005-0000-0000-000027000000}"/>
    <cellStyle name="Normál 8" xfId="18" xr:uid="{00000000-0005-0000-0000-000028000000}"/>
    <cellStyle name="Normal 9" xfId="35" xr:uid="{00000000-0005-0000-0000-000029000000}"/>
    <cellStyle name="Normál 9" xfId="19" xr:uid="{00000000-0005-0000-0000-00002A000000}"/>
    <cellStyle name="Normál 9 2" xfId="61" xr:uid="{4FBB6C72-4BBA-409F-831F-DAE37BB755C2}"/>
    <cellStyle name="Normál 9 2 2" xfId="63" xr:uid="{A1F7AE2D-3577-4FF7-B2B9-3B4BC6572BB7}"/>
    <cellStyle name="Normal_mtoke_allomany_1998_tol_hu(1)" xfId="64" xr:uid="{72926F21-6F97-44DD-82B5-A78A74D01C7D}"/>
    <cellStyle name="Percent 2" xfId="20" xr:uid="{00000000-0005-0000-0000-00002B000000}"/>
    <cellStyle name="Százalék 2" xfId="45" xr:uid="{DC8CFC03-3D58-482C-8F53-C3E08EB59118}"/>
    <cellStyle name="Százalék 3" xfId="52" xr:uid="{AFE70D19-E4B4-44AA-B840-7D315D937B8C}"/>
  </cellStyles>
  <dxfs count="0"/>
  <tableStyles count="0" defaultTableStyle="TableStyleMedium2" defaultPivotStyle="PivotStyleLight16"/>
  <colors>
    <mruColors>
      <color rgb="FF9C0000"/>
      <color rgb="FF78A3D5"/>
      <color rgb="FF295B7E"/>
      <color rgb="FFAC9F70"/>
      <color rgb="FFBFBFBF"/>
      <color rgb="FFFF9797"/>
      <color rgb="FF7BAFD4"/>
      <color rgb="FFCDC5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.xml"/><Relationship Id="rId42" Type="http://schemas.openxmlformats.org/officeDocument/2006/relationships/externalLink" Target="externalLinks/externalLink9.xml"/><Relationship Id="rId47" Type="http://schemas.openxmlformats.org/officeDocument/2006/relationships/externalLink" Target="externalLinks/externalLink1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5.xml"/><Relationship Id="rId46" Type="http://schemas.openxmlformats.org/officeDocument/2006/relationships/externalLink" Target="externalLinks/externalLink1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4.xml"/><Relationship Id="rId40" Type="http://schemas.openxmlformats.org/officeDocument/2006/relationships/externalLink" Target="externalLinks/externalLink7.xml"/><Relationship Id="rId45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3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11.xml"/><Relationship Id="rId52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2.xml"/><Relationship Id="rId43" Type="http://schemas.openxmlformats.org/officeDocument/2006/relationships/externalLink" Target="externalLinks/externalLink10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microsoft.com/office/2017/10/relationships/person" Target="persons/perso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1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7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5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7.xml"/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6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8.xml"/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6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1.xml"/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6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2.xml"/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47198953718082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adat'!$A$4</c:f>
              <c:strCache>
                <c:ptCount val="1"/>
                <c:pt idx="0">
                  <c:v>Áru- és szolgáltatásegyenleg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'1. adat'!$F$1:$BC$1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'1. adat'!$F$4:$BC$4</c:f>
              <c:numCache>
                <c:formatCode>0.00</c:formatCode>
                <c:ptCount val="50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8.1645525700481372</c:v>
                </c:pt>
                <c:pt idx="37">
                  <c:v>7.9400630644284851</c:v>
                </c:pt>
                <c:pt idx="38">
                  <c:v>7.2389567589357968</c:v>
                </c:pt>
                <c:pt idx="39">
                  <c:v>6.8971278137285275</c:v>
                </c:pt>
                <c:pt idx="40">
                  <c:v>6.7170464528870113</c:v>
                </c:pt>
                <c:pt idx="41">
                  <c:v>6.0622808943359789</c:v>
                </c:pt>
                <c:pt idx="42">
                  <c:v>4.9500451208514074</c:v>
                </c:pt>
                <c:pt idx="43">
                  <c:v>4.4912598609921215</c:v>
                </c:pt>
                <c:pt idx="44">
                  <c:v>4.1549462431615174</c:v>
                </c:pt>
                <c:pt idx="45">
                  <c:v>3.8182737266315576</c:v>
                </c:pt>
                <c:pt idx="46">
                  <c:v>3.7814365391144489</c:v>
                </c:pt>
                <c:pt idx="47">
                  <c:v>3.1833918371922989</c:v>
                </c:pt>
                <c:pt idx="48">
                  <c:v>3.0822518910458263</c:v>
                </c:pt>
                <c:pt idx="49">
                  <c:v>1.8203928044396116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12-4BC9-98E6-A11F35274F15}"/>
            </c:ext>
          </c:extLst>
        </c:ser>
        <c:ser>
          <c:idx val="1"/>
          <c:order val="1"/>
          <c:tx>
            <c:strRef>
              <c:f>'1. adat'!$A$5</c:f>
              <c:strCache>
                <c:ptCount val="1"/>
                <c:pt idx="0">
                  <c:v>Jövedelemegyenleg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'1. adat'!$F$1:$BC$1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0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-4.0982068113820951</c:v>
                </c:pt>
                <c:pt idx="37">
                  <c:v>-4.5678389319773904</c:v>
                </c:pt>
                <c:pt idx="38">
                  <c:v>-4.7992619922144364</c:v>
                </c:pt>
                <c:pt idx="39">
                  <c:v>-5.0058572225713984</c:v>
                </c:pt>
                <c:pt idx="40">
                  <c:v>-4.8668438053351935</c:v>
                </c:pt>
                <c:pt idx="41">
                  <c:v>-4.7492600596479688</c:v>
                </c:pt>
                <c:pt idx="42">
                  <c:v>-4.7095463285202044</c:v>
                </c:pt>
                <c:pt idx="43">
                  <c:v>-4.6220144232648606</c:v>
                </c:pt>
                <c:pt idx="44">
                  <c:v>-4.3274791820038159</c:v>
                </c:pt>
                <c:pt idx="45">
                  <c:v>-4.118384902105733</c:v>
                </c:pt>
                <c:pt idx="46">
                  <c:v>-3.8164408886576955</c:v>
                </c:pt>
                <c:pt idx="47">
                  <c:v>-3.5961528782679797</c:v>
                </c:pt>
                <c:pt idx="48">
                  <c:v>-3.477252788650472</c:v>
                </c:pt>
                <c:pt idx="49">
                  <c:v>-3.06002965465435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12-4BC9-98E6-A11F35274F15}"/>
            </c:ext>
          </c:extLst>
        </c:ser>
        <c:ser>
          <c:idx val="2"/>
          <c:order val="2"/>
          <c:tx>
            <c:strRef>
              <c:f>'1.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'1. adat'!$F$1:$BC$1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50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-0.28661118004721375</c:v>
                </c:pt>
                <c:pt idx="37">
                  <c:v>0.30456926253824818</c:v>
                </c:pt>
                <c:pt idx="38">
                  <c:v>0.50548399418601253</c:v>
                </c:pt>
                <c:pt idx="39">
                  <c:v>0.94850473652597722</c:v>
                </c:pt>
                <c:pt idx="40">
                  <c:v>1.3325925100122782</c:v>
                </c:pt>
                <c:pt idx="41">
                  <c:v>1.4589599078015199</c:v>
                </c:pt>
                <c:pt idx="42">
                  <c:v>2.0893262954218468</c:v>
                </c:pt>
                <c:pt idx="43">
                  <c:v>2.6485906128144792</c:v>
                </c:pt>
                <c:pt idx="44">
                  <c:v>2.0826646500712607</c:v>
                </c:pt>
                <c:pt idx="45">
                  <c:v>1.9693986000731383</c:v>
                </c:pt>
                <c:pt idx="46">
                  <c:v>1.5448876956835078</c:v>
                </c:pt>
                <c:pt idx="47">
                  <c:v>1.9816286725212029</c:v>
                </c:pt>
                <c:pt idx="48">
                  <c:v>2.2530928887648587</c:v>
                </c:pt>
                <c:pt idx="49">
                  <c:v>2.367313311490451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adat'!$A$7</c:f>
              <c:strCache>
                <c:ptCount val="1"/>
                <c:pt idx="0">
                  <c:v>Külső finanszírozási képesség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adat'!$F$1:$BC$1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50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3.7797345786188283</c:v>
                </c:pt>
                <c:pt idx="37">
                  <c:v>3.6767933949893417</c:v>
                </c:pt>
                <c:pt idx="38">
                  <c:v>2.9451787609073716</c:v>
                </c:pt>
                <c:pt idx="39">
                  <c:v>2.8397753276831059</c:v>
                </c:pt>
                <c:pt idx="40">
                  <c:v>3.182795157564096</c:v>
                </c:pt>
                <c:pt idx="41">
                  <c:v>2.77198074248953</c:v>
                </c:pt>
                <c:pt idx="42">
                  <c:v>2.3298250877530506</c:v>
                </c:pt>
                <c:pt idx="43">
                  <c:v>2.517836050541741</c:v>
                </c:pt>
                <c:pt idx="44">
                  <c:v>1.9101317112289622</c:v>
                </c:pt>
                <c:pt idx="45">
                  <c:v>1.6692874245989628</c:v>
                </c:pt>
                <c:pt idx="46">
                  <c:v>1.509883346140261</c:v>
                </c:pt>
                <c:pt idx="47">
                  <c:v>1.5688676314455221</c:v>
                </c:pt>
                <c:pt idx="48">
                  <c:v>1.8580919911602125</c:v>
                </c:pt>
                <c:pt idx="49">
                  <c:v>1.1276764612757122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12-4BC9-98E6-A11F35274F15}"/>
            </c:ext>
          </c:extLst>
        </c:ser>
        <c:ser>
          <c:idx val="4"/>
          <c:order val="4"/>
          <c:tx>
            <c:strRef>
              <c:f>'1. adat'!$A$8</c:f>
              <c:strCache>
                <c:ptCount val="1"/>
                <c:pt idx="0">
                  <c:v>Folyó fizetési mérleg 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adat'!$F$1:$BC$1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'1. adat'!$F$8:$BC$8</c:f>
              <c:numCache>
                <c:formatCode>0.0</c:formatCode>
                <c:ptCount val="50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3.683630739048315</c:v>
                </c:pt>
                <c:pt idx="37">
                  <c:v>3.2899805560887661</c:v>
                </c:pt>
                <c:pt idx="38">
                  <c:v>2.3899626993188323</c:v>
                </c:pt>
                <c:pt idx="39">
                  <c:v>1.9831346249982691</c:v>
                </c:pt>
                <c:pt idx="40">
                  <c:v>2.0595044198133121</c:v>
                </c:pt>
                <c:pt idx="41">
                  <c:v>1.5107621830327569</c:v>
                </c:pt>
                <c:pt idx="42">
                  <c:v>0.78206912092309533</c:v>
                </c:pt>
                <c:pt idx="43">
                  <c:v>0.28217287165303367</c:v>
                </c:pt>
                <c:pt idx="44">
                  <c:v>-7.7298799808148855E-2</c:v>
                </c:pt>
                <c:pt idx="45">
                  <c:v>-0.16091953677581589</c:v>
                </c:pt>
                <c:pt idx="46">
                  <c:v>-0.26576711199744224</c:v>
                </c:pt>
                <c:pt idx="47">
                  <c:v>-0.25262739960299019</c:v>
                </c:pt>
                <c:pt idx="48">
                  <c:v>-0.13583525969111734</c:v>
                </c:pt>
                <c:pt idx="49">
                  <c:v>-1.0791012284715933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12-4BC9-98E6-A11F35274F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113027562382875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530743918615327E-3"/>
          <c:y val="0.80571403374708461"/>
          <c:w val="0.97646241507426657"/>
          <c:h val="0.1801749710163435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6128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adat'!$B$3</c:f>
              <c:strCache>
                <c:ptCount val="1"/>
                <c:pt idx="0">
                  <c:v>Change in volume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0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-60.222512684436879</c:v>
                </c:pt>
                <c:pt idx="37">
                  <c:v>-49.701414580589699</c:v>
                </c:pt>
                <c:pt idx="38">
                  <c:v>-86.653092534360439</c:v>
                </c:pt>
                <c:pt idx="39">
                  <c:v>14.827450142996895</c:v>
                </c:pt>
                <c:pt idx="40">
                  <c:v>-44.659767803267641</c:v>
                </c:pt>
                <c:pt idx="41">
                  <c:v>-83.027095425045445</c:v>
                </c:pt>
                <c:pt idx="42">
                  <c:v>-396.40078093373995</c:v>
                </c:pt>
                <c:pt idx="43">
                  <c:v>-164.22928980782672</c:v>
                </c:pt>
                <c:pt idx="44">
                  <c:v>46.228541245169254</c:v>
                </c:pt>
                <c:pt idx="45">
                  <c:v>-49.229021569171891</c:v>
                </c:pt>
                <c:pt idx="46">
                  <c:v>35.265381047449409</c:v>
                </c:pt>
                <c:pt idx="47">
                  <c:v>-227.79174373458045</c:v>
                </c:pt>
                <c:pt idx="48">
                  <c:v>-174.71755422172464</c:v>
                </c:pt>
                <c:pt idx="49">
                  <c:v>-983.00559797289588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FB-41EE-A0C8-188DC2C0CD3D}"/>
            </c:ext>
          </c:extLst>
        </c:ser>
        <c:ser>
          <c:idx val="1"/>
          <c:order val="1"/>
          <c:tx>
            <c:strRef>
              <c:f>'5. adat'!$B$4</c:f>
              <c:strCache>
                <c:ptCount val="1"/>
                <c:pt idx="0">
                  <c:v>Change in terms of trade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0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-61.529487315562619</c:v>
                </c:pt>
                <c:pt idx="37">
                  <c:v>56.184414580589873</c:v>
                </c:pt>
                <c:pt idx="38">
                  <c:v>-81.108907465640186</c:v>
                </c:pt>
                <c:pt idx="39">
                  <c:v>-41.350450142997033</c:v>
                </c:pt>
                <c:pt idx="40">
                  <c:v>-19.462232196732657</c:v>
                </c:pt>
                <c:pt idx="41">
                  <c:v>-150.98190457495457</c:v>
                </c:pt>
                <c:pt idx="42">
                  <c:v>-61.939219066259284</c:v>
                </c:pt>
                <c:pt idx="43">
                  <c:v>-44.000710192173756</c:v>
                </c:pt>
                <c:pt idx="44">
                  <c:v>-76.834541245168111</c:v>
                </c:pt>
                <c:pt idx="45">
                  <c:v>-20.339978430827614</c:v>
                </c:pt>
                <c:pt idx="46">
                  <c:v>70.540618952551085</c:v>
                </c:pt>
                <c:pt idx="47">
                  <c:v>75.883743734581003</c:v>
                </c:pt>
                <c:pt idx="48">
                  <c:v>98.595554221723432</c:v>
                </c:pt>
                <c:pt idx="49">
                  <c:v>314.98759797289495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adat'!$B$5</c:f>
              <c:strCache>
                <c:ptCount val="1"/>
                <c:pt idx="0">
                  <c:v>Change in trade balance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0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-30.605999999998858</c:v>
                </c:pt>
                <c:pt idx="45">
                  <c:v>-69.568999999999505</c:v>
                </c:pt>
                <c:pt idx="46">
                  <c:v>105.80600000000049</c:v>
                </c:pt>
                <c:pt idx="47">
                  <c:v>-151.90799999999945</c:v>
                </c:pt>
                <c:pt idx="48">
                  <c:v>-76.122000000001208</c:v>
                </c:pt>
                <c:pt idx="49">
                  <c:v>-668.01800000000094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FB-41EE-A0C8-188DC2C0C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8.6014653630786711E-2"/>
              <c:y val="2.894762803784543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HUF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769864775431453"/>
              <c:y val="2.753943810248433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1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4974366128413492"/>
          <c:w val="1"/>
          <c:h val="0.146079320987654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48687042754398846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adat'!$A$3</c:f>
              <c:strCache>
                <c:ptCount val="1"/>
                <c:pt idx="0">
                  <c:v>Munkavállalói jövedelmek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[0]!_6_munkaváll_jövedelmek</c:f>
              <c:numCache>
                <c:formatCode>0.00</c:formatCode>
                <c:ptCount val="50"/>
                <c:pt idx="0">
                  <c:v>1.2060487072215994E-2</c:v>
                </c:pt>
                <c:pt idx="1">
                  <c:v>3.1464068215934178E-2</c:v>
                </c:pt>
                <c:pt idx="2">
                  <c:v>9.4695968912593784E-2</c:v>
                </c:pt>
                <c:pt idx="3">
                  <c:v>0.15943492168588466</c:v>
                </c:pt>
                <c:pt idx="4">
                  <c:v>0.23240454155127871</c:v>
                </c:pt>
                <c:pt idx="5">
                  <c:v>0.33172127157586173</c:v>
                </c:pt>
                <c:pt idx="6">
                  <c:v>0.38923288903183528</c:v>
                </c:pt>
                <c:pt idx="7">
                  <c:v>0.48242328732771594</c:v>
                </c:pt>
                <c:pt idx="8">
                  <c:v>0.55092283641286111</c:v>
                </c:pt>
                <c:pt idx="9">
                  <c:v>0.62517089412447224</c:v>
                </c:pt>
                <c:pt idx="10">
                  <c:v>0.69974592612908482</c:v>
                </c:pt>
                <c:pt idx="11">
                  <c:v>0.72439436578999061</c:v>
                </c:pt>
                <c:pt idx="12">
                  <c:v>0.76227344113361495</c:v>
                </c:pt>
                <c:pt idx="13">
                  <c:v>0.8270265429794138</c:v>
                </c:pt>
                <c:pt idx="14">
                  <c:v>0.90587271390341095</c:v>
                </c:pt>
                <c:pt idx="15">
                  <c:v>0.99600540606445498</c:v>
                </c:pt>
                <c:pt idx="16">
                  <c:v>1.174109789514123</c:v>
                </c:pt>
                <c:pt idx="17">
                  <c:v>1.311362328904679</c:v>
                </c:pt>
                <c:pt idx="18">
                  <c:v>1.4984755561171152</c:v>
                </c:pt>
                <c:pt idx="19">
                  <c:v>1.6966755370984261</c:v>
                </c:pt>
                <c:pt idx="20">
                  <c:v>1.8531901119145191</c:v>
                </c:pt>
                <c:pt idx="21">
                  <c:v>2.0444738804533786</c:v>
                </c:pt>
                <c:pt idx="22">
                  <c:v>2.1797366794462243</c:v>
                </c:pt>
                <c:pt idx="23">
                  <c:v>2.2457303809385718</c:v>
                </c:pt>
                <c:pt idx="24">
                  <c:v>2.2275513842185712</c:v>
                </c:pt>
                <c:pt idx="25">
                  <c:v>2.1612978339066604</c:v>
                </c:pt>
                <c:pt idx="26">
                  <c:v>2.1218007744717169</c:v>
                </c:pt>
                <c:pt idx="27">
                  <c:v>2.2018474152601182</c:v>
                </c:pt>
                <c:pt idx="28">
                  <c:v>2.2713388533537113</c:v>
                </c:pt>
                <c:pt idx="29">
                  <c:v>2.3538843569765899</c:v>
                </c:pt>
                <c:pt idx="30">
                  <c:v>2.4442722629260851</c:v>
                </c:pt>
                <c:pt idx="31">
                  <c:v>2.4576631041923007</c:v>
                </c:pt>
                <c:pt idx="32">
                  <c:v>2.5181075513380913</c:v>
                </c:pt>
                <c:pt idx="33">
                  <c:v>2.5272842960117603</c:v>
                </c:pt>
                <c:pt idx="34">
                  <c:v>2.4831773457495903</c:v>
                </c:pt>
                <c:pt idx="35">
                  <c:v>2.4492345432938412</c:v>
                </c:pt>
                <c:pt idx="36">
                  <c:v>2.354206753215943</c:v>
                </c:pt>
                <c:pt idx="37">
                  <c:v>2.2860409495858627</c:v>
                </c:pt>
                <c:pt idx="38">
                  <c:v>2.2235719228481545</c:v>
                </c:pt>
                <c:pt idx="39">
                  <c:v>2.0924562507702542</c:v>
                </c:pt>
                <c:pt idx="40">
                  <c:v>1.9631905300276347</c:v>
                </c:pt>
                <c:pt idx="41">
                  <c:v>1.8836952422161275</c:v>
                </c:pt>
                <c:pt idx="42">
                  <c:v>1.8060612914014909</c:v>
                </c:pt>
                <c:pt idx="43">
                  <c:v>1.8099919482359981</c:v>
                </c:pt>
                <c:pt idx="44">
                  <c:v>1.8154604288656377</c:v>
                </c:pt>
                <c:pt idx="45">
                  <c:v>1.7874846270260214</c:v>
                </c:pt>
                <c:pt idx="46">
                  <c:v>1.799933239587622</c:v>
                </c:pt>
                <c:pt idx="47">
                  <c:v>1.7888626028162817</c:v>
                </c:pt>
                <c:pt idx="48">
                  <c:v>1.7380729908395369</c:v>
                </c:pt>
                <c:pt idx="49">
                  <c:v>1.6106397782777937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F-45E7-A1F2-2DFA9B85C3EE}"/>
            </c:ext>
          </c:extLst>
        </c:ser>
        <c:ser>
          <c:idx val="4"/>
          <c:order val="1"/>
          <c:tx>
            <c:strRef>
              <c:f>'6. adat'!$A$6</c:f>
              <c:strCache>
                <c:ptCount val="1"/>
                <c:pt idx="0">
                  <c:v>Külföldi hitelek kamategyenlege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[0]!_6_külföldi_hitelek</c:f>
              <c:numCache>
                <c:formatCode>0.00</c:formatCode>
                <c:ptCount val="50"/>
                <c:pt idx="0">
                  <c:v>-1.9642721394993992</c:v>
                </c:pt>
                <c:pt idx="1">
                  <c:v>-2.1413540555535633</c:v>
                </c:pt>
                <c:pt idx="2">
                  <c:v>-2.392255517446646</c:v>
                </c:pt>
                <c:pt idx="3">
                  <c:v>-2.5879207254552674</c:v>
                </c:pt>
                <c:pt idx="4">
                  <c:v>-2.6244455175524783</c:v>
                </c:pt>
                <c:pt idx="5">
                  <c:v>-2.6417951894094993</c:v>
                </c:pt>
                <c:pt idx="6">
                  <c:v>-2.5519573637517534</c:v>
                </c:pt>
                <c:pt idx="7">
                  <c:v>-2.3442265534651878</c:v>
                </c:pt>
                <c:pt idx="8">
                  <c:v>-2.2026301738721674</c:v>
                </c:pt>
                <c:pt idx="9">
                  <c:v>-2.0678110541077608</c:v>
                </c:pt>
                <c:pt idx="10">
                  <c:v>-1.9979038922367374</c:v>
                </c:pt>
                <c:pt idx="11">
                  <c:v>-2.0056419484207604</c:v>
                </c:pt>
                <c:pt idx="12">
                  <c:v>-2.0721876973481375</c:v>
                </c:pt>
                <c:pt idx="13">
                  <c:v>-2.1890890568794661</c:v>
                </c:pt>
                <c:pt idx="14">
                  <c:v>-2.3368351972279795</c:v>
                </c:pt>
                <c:pt idx="15">
                  <c:v>-2.4883266658897263</c:v>
                </c:pt>
                <c:pt idx="16">
                  <c:v>-2.5796870407018968</c:v>
                </c:pt>
                <c:pt idx="17">
                  <c:v>-2.6385917592826575</c:v>
                </c:pt>
                <c:pt idx="18">
                  <c:v>-2.6228596090141334</c:v>
                </c:pt>
                <c:pt idx="19">
                  <c:v>-2.605541756515894</c:v>
                </c:pt>
                <c:pt idx="20">
                  <c:v>-2.5631765141492608</c:v>
                </c:pt>
                <c:pt idx="21">
                  <c:v>-2.5026092970643354</c:v>
                </c:pt>
                <c:pt idx="22">
                  <c:v>-2.4481050888914715</c:v>
                </c:pt>
                <c:pt idx="23">
                  <c:v>-2.3639789408400769</c:v>
                </c:pt>
                <c:pt idx="24">
                  <c:v>-2.2914233752545714</c:v>
                </c:pt>
                <c:pt idx="25">
                  <c:v>-2.2169896819079047</c:v>
                </c:pt>
                <c:pt idx="26">
                  <c:v>-2.1589180123934031</c:v>
                </c:pt>
                <c:pt idx="27">
                  <c:v>-2.1100355575566501</c:v>
                </c:pt>
                <c:pt idx="28">
                  <c:v>-2.0549555130004067</c:v>
                </c:pt>
                <c:pt idx="29">
                  <c:v>-1.9721719274482841</c:v>
                </c:pt>
                <c:pt idx="30">
                  <c:v>-1.8699266040739397</c:v>
                </c:pt>
                <c:pt idx="31">
                  <c:v>-1.7647732141036643</c:v>
                </c:pt>
                <c:pt idx="32">
                  <c:v>-1.6739198067916998</c:v>
                </c:pt>
                <c:pt idx="33">
                  <c:v>-1.5676526091817296</c:v>
                </c:pt>
                <c:pt idx="34">
                  <c:v>-1.4683552254242549</c:v>
                </c:pt>
                <c:pt idx="35">
                  <c:v>-1.3982060301771146</c:v>
                </c:pt>
                <c:pt idx="36">
                  <c:v>-1.3119459778479776</c:v>
                </c:pt>
                <c:pt idx="37">
                  <c:v>-1.2490345591595391</c:v>
                </c:pt>
                <c:pt idx="38">
                  <c:v>-1.171018873084364</c:v>
                </c:pt>
                <c:pt idx="39">
                  <c:v>-1.0783886500517457</c:v>
                </c:pt>
                <c:pt idx="40">
                  <c:v>-0.98974602889920515</c:v>
                </c:pt>
                <c:pt idx="41">
                  <c:v>-0.91338173325741101</c:v>
                </c:pt>
                <c:pt idx="42">
                  <c:v>-0.86355853555039919</c:v>
                </c:pt>
                <c:pt idx="43">
                  <c:v>-0.81888156222798392</c:v>
                </c:pt>
                <c:pt idx="44">
                  <c:v>-0.78830859272607956</c:v>
                </c:pt>
                <c:pt idx="45">
                  <c:v>-0.73911509846640633</c:v>
                </c:pt>
                <c:pt idx="46">
                  <c:v>-0.71054954652822244</c:v>
                </c:pt>
                <c:pt idx="47">
                  <c:v>-0.68528410502769599</c:v>
                </c:pt>
                <c:pt idx="48">
                  <c:v>-0.66002367593623501</c:v>
                </c:pt>
                <c:pt idx="49">
                  <c:v>-0.64815714824536563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F-45E7-A1F2-2DFA9B85C3EE}"/>
            </c:ext>
          </c:extLst>
        </c:ser>
        <c:ser>
          <c:idx val="2"/>
          <c:order val="2"/>
          <c:tx>
            <c:strRef>
              <c:f>'6. adat'!$A$4</c:f>
              <c:strCache>
                <c:ptCount val="1"/>
                <c:pt idx="0">
                  <c:v>Tulajdonosi hitelek kamategyenlege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[0]!_6_tulhitel_kamat</c:f>
              <c:numCache>
                <c:formatCode>0.00</c:formatCode>
                <c:ptCount val="50"/>
                <c:pt idx="0">
                  <c:v>-0.3650061348371107</c:v>
                </c:pt>
                <c:pt idx="1">
                  <c:v>-0.41266307099969562</c:v>
                </c:pt>
                <c:pt idx="2">
                  <c:v>-0.45738551881789313</c:v>
                </c:pt>
                <c:pt idx="3">
                  <c:v>-0.53117636831288073</c:v>
                </c:pt>
                <c:pt idx="4">
                  <c:v>-0.53492270288262322</c:v>
                </c:pt>
                <c:pt idx="5">
                  <c:v>-0.56641976131661198</c:v>
                </c:pt>
                <c:pt idx="6">
                  <c:v>-0.60171659839224134</c:v>
                </c:pt>
                <c:pt idx="7">
                  <c:v>-0.72437148549131058</c:v>
                </c:pt>
                <c:pt idx="8">
                  <c:v>-0.87653862606375599</c:v>
                </c:pt>
                <c:pt idx="9">
                  <c:v>-1.000301830866918</c:v>
                </c:pt>
                <c:pt idx="10">
                  <c:v>-1.1358017472161721</c:v>
                </c:pt>
                <c:pt idx="11">
                  <c:v>-1.0887027404013645</c:v>
                </c:pt>
                <c:pt idx="12">
                  <c:v>-1.0511349966577936</c:v>
                </c:pt>
                <c:pt idx="13">
                  <c:v>-1.0238148773876674</c:v>
                </c:pt>
                <c:pt idx="14">
                  <c:v>-0.95751851853278047</c:v>
                </c:pt>
                <c:pt idx="15">
                  <c:v>-0.97660900392658889</c:v>
                </c:pt>
                <c:pt idx="16">
                  <c:v>-0.99374553533838195</c:v>
                </c:pt>
                <c:pt idx="17">
                  <c:v>-0.99603342900109881</c:v>
                </c:pt>
                <c:pt idx="18">
                  <c:v>-1.0306688329584228</c:v>
                </c:pt>
                <c:pt idx="19">
                  <c:v>-1.0483376377600766</c:v>
                </c:pt>
                <c:pt idx="20">
                  <c:v>-0.95219339071147968</c:v>
                </c:pt>
                <c:pt idx="21">
                  <c:v>-0.84364070320769291</c:v>
                </c:pt>
                <c:pt idx="22">
                  <c:v>-0.72848874073305592</c:v>
                </c:pt>
                <c:pt idx="23">
                  <c:v>-0.608146572973573</c:v>
                </c:pt>
                <c:pt idx="24">
                  <c:v>-0.58623746871020499</c:v>
                </c:pt>
                <c:pt idx="25">
                  <c:v>-0.57386114645208253</c:v>
                </c:pt>
                <c:pt idx="26">
                  <c:v>-0.57012184669617805</c:v>
                </c:pt>
                <c:pt idx="27">
                  <c:v>-0.56315086870358089</c:v>
                </c:pt>
                <c:pt idx="28">
                  <c:v>-0.56521284279748119</c:v>
                </c:pt>
                <c:pt idx="29">
                  <c:v>-0.56744965597568686</c:v>
                </c:pt>
                <c:pt idx="30">
                  <c:v>-0.55532862534407257</c:v>
                </c:pt>
                <c:pt idx="31">
                  <c:v>-0.51872386049377428</c:v>
                </c:pt>
                <c:pt idx="32">
                  <c:v>-0.38280489347264224</c:v>
                </c:pt>
                <c:pt idx="33">
                  <c:v>-0.23667755331469686</c:v>
                </c:pt>
                <c:pt idx="34">
                  <c:v>-0.11856569720221898</c:v>
                </c:pt>
                <c:pt idx="35">
                  <c:v>-4.1264178248297062E-2</c:v>
                </c:pt>
                <c:pt idx="36">
                  <c:v>-9.2184930218598887E-2</c:v>
                </c:pt>
                <c:pt idx="37">
                  <c:v>-0.15505122390160989</c:v>
                </c:pt>
                <c:pt idx="38">
                  <c:v>-0.17687432335225983</c:v>
                </c:pt>
                <c:pt idx="39">
                  <c:v>-0.18525046089334821</c:v>
                </c:pt>
                <c:pt idx="40">
                  <c:v>-0.15672834610193162</c:v>
                </c:pt>
                <c:pt idx="41">
                  <c:v>-0.12940613694376776</c:v>
                </c:pt>
                <c:pt idx="42">
                  <c:v>-0.12027694037412601</c:v>
                </c:pt>
                <c:pt idx="43">
                  <c:v>-0.10974748667194321</c:v>
                </c:pt>
                <c:pt idx="44">
                  <c:v>-9.6483343413110614E-2</c:v>
                </c:pt>
                <c:pt idx="45">
                  <c:v>-6.1789294652972164E-2</c:v>
                </c:pt>
                <c:pt idx="46">
                  <c:v>-3.7072962396620439E-2</c:v>
                </c:pt>
                <c:pt idx="47">
                  <c:v>-2.6531584121893118E-2</c:v>
                </c:pt>
                <c:pt idx="48">
                  <c:v>-1.8874939979797483E-2</c:v>
                </c:pt>
                <c:pt idx="49">
                  <c:v>-4.3323757561437706E-2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F-45E7-A1F2-2DFA9B85C3EE}"/>
            </c:ext>
          </c:extLst>
        </c:ser>
        <c:ser>
          <c:idx val="1"/>
          <c:order val="3"/>
          <c:tx>
            <c:strRef>
              <c:f>'6. adat'!$A$5</c:f>
              <c:strCache>
                <c:ptCount val="1"/>
                <c:pt idx="0">
                  <c:v>Részesedések jövedelme 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[0]!_6_részesedések</c:f>
              <c:numCache>
                <c:formatCode>0.00</c:formatCode>
                <c:ptCount val="50"/>
                <c:pt idx="0">
                  <c:v>-5.1938395761941756</c:v>
                </c:pt>
                <c:pt idx="1">
                  <c:v>-4.4201672419816456</c:v>
                </c:pt>
                <c:pt idx="2">
                  <c:v>-4.4129039684336613</c:v>
                </c:pt>
                <c:pt idx="3">
                  <c:v>-4.3790738763346893</c:v>
                </c:pt>
                <c:pt idx="4">
                  <c:v>-4.307507189821985</c:v>
                </c:pt>
                <c:pt idx="5">
                  <c:v>-4.1798418609509334</c:v>
                </c:pt>
                <c:pt idx="6">
                  <c:v>-3.5678525607116978</c:v>
                </c:pt>
                <c:pt idx="7">
                  <c:v>-2.8985034887300829</c:v>
                </c:pt>
                <c:pt idx="8">
                  <c:v>-3.0231655927932128</c:v>
                </c:pt>
                <c:pt idx="9">
                  <c:v>-3.1173820896149618</c:v>
                </c:pt>
                <c:pt idx="10">
                  <c:v>-3.1660636355873351</c:v>
                </c:pt>
                <c:pt idx="11">
                  <c:v>-3.2149259625715327</c:v>
                </c:pt>
                <c:pt idx="12">
                  <c:v>-3.3349394910417733</c:v>
                </c:pt>
                <c:pt idx="13">
                  <c:v>-3.4244940244627076</c:v>
                </c:pt>
                <c:pt idx="14">
                  <c:v>-3.508195065122627</c:v>
                </c:pt>
                <c:pt idx="15">
                  <c:v>-3.6595210069772075</c:v>
                </c:pt>
                <c:pt idx="16">
                  <c:v>-3.518027898584303</c:v>
                </c:pt>
                <c:pt idx="17">
                  <c:v>-3.5214560771124566</c:v>
                </c:pt>
                <c:pt idx="18">
                  <c:v>-3.4432085608993135</c:v>
                </c:pt>
                <c:pt idx="19">
                  <c:v>-3.5929192284483573</c:v>
                </c:pt>
                <c:pt idx="20">
                  <c:v>-3.5638573022736342</c:v>
                </c:pt>
                <c:pt idx="21">
                  <c:v>-3.5785919435345308</c:v>
                </c:pt>
                <c:pt idx="22">
                  <c:v>-3.6198306853152937</c:v>
                </c:pt>
                <c:pt idx="23">
                  <c:v>-3.5112330259016411</c:v>
                </c:pt>
                <c:pt idx="24">
                  <c:v>-3.9193444687226124</c:v>
                </c:pt>
                <c:pt idx="25">
                  <c:v>-4.3514234372558667</c:v>
                </c:pt>
                <c:pt idx="26">
                  <c:v>-4.7607772073111958</c:v>
                </c:pt>
                <c:pt idx="27">
                  <c:v>-5.1454616794294443</c:v>
                </c:pt>
                <c:pt idx="28">
                  <c:v>-4.9681366197902994</c:v>
                </c:pt>
                <c:pt idx="29">
                  <c:v>-5.0395790423364648</c:v>
                </c:pt>
                <c:pt idx="30">
                  <c:v>-5.3146089958540426</c:v>
                </c:pt>
                <c:pt idx="31">
                  <c:v>-5.8951659327983643</c:v>
                </c:pt>
                <c:pt idx="32">
                  <c:v>-5.865597525735522</c:v>
                </c:pt>
                <c:pt idx="33">
                  <c:v>-5.6250151478476864</c:v>
                </c:pt>
                <c:pt idx="34">
                  <c:v>-5.256096813251018</c:v>
                </c:pt>
                <c:pt idx="35">
                  <c:v>-4.6830214560743126</c:v>
                </c:pt>
                <c:pt idx="36">
                  <c:v>-5.0430319432578825</c:v>
                </c:pt>
                <c:pt idx="37">
                  <c:v>-5.4412742144177386</c:v>
                </c:pt>
                <c:pt idx="38">
                  <c:v>-5.66675990051142</c:v>
                </c:pt>
                <c:pt idx="39">
                  <c:v>-5.8340118050417189</c:v>
                </c:pt>
                <c:pt idx="40">
                  <c:v>-5.6800796623712504</c:v>
                </c:pt>
                <c:pt idx="41">
                  <c:v>-5.5680302991024018</c:v>
                </c:pt>
                <c:pt idx="42">
                  <c:v>-5.5123193488863427</c:v>
                </c:pt>
                <c:pt idx="43">
                  <c:v>-5.4989700434507318</c:v>
                </c:pt>
                <c:pt idx="44">
                  <c:v>-5.2617319989438123</c:v>
                </c:pt>
                <c:pt idx="45">
                  <c:v>-5.0794490703475317</c:v>
                </c:pt>
                <c:pt idx="46">
                  <c:v>-4.8523729047802302</c:v>
                </c:pt>
                <c:pt idx="47">
                  <c:v>-4.6693482762734018</c:v>
                </c:pt>
                <c:pt idx="48">
                  <c:v>-4.5473715024667198</c:v>
                </c:pt>
                <c:pt idx="49">
                  <c:v>-3.9034514907566167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F-45E7-A1F2-2DFA9B85C3EE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adat'!$A$8</c:f>
              <c:strCache>
                <c:ptCount val="1"/>
                <c:pt idx="0">
                  <c:v>Jövedelemegyenleg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         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</c:v>
                </c:pt>
                <c:pt idx="48">
                  <c:v>2020 I.</c:v>
                </c:pt>
                <c:pt idx="49">
                  <c:v>II.</c:v>
                </c:pt>
              </c:strCache>
            </c:strRef>
          </c:cat>
          <c:val>
            <c:numRef>
              <c:f>[0]!_6_jövedelemegyenleg</c:f>
              <c:numCache>
                <c:formatCode>0.00</c:formatCode>
                <c:ptCount val="50"/>
                <c:pt idx="0">
                  <c:v>-7.5110573634584687</c:v>
                </c:pt>
                <c:pt idx="1">
                  <c:v>-6.9427203003189701</c:v>
                </c:pt>
                <c:pt idx="2">
                  <c:v>-7.1678490357856077</c:v>
                </c:pt>
                <c:pt idx="3">
                  <c:v>-7.3387360484169522</c:v>
                </c:pt>
                <c:pt idx="4">
                  <c:v>-7.2344708687058086</c:v>
                </c:pt>
                <c:pt idx="5">
                  <c:v>-7.056335540101184</c:v>
                </c:pt>
                <c:pt idx="6">
                  <c:v>-6.3322936338238573</c:v>
                </c:pt>
                <c:pt idx="7">
                  <c:v>-5.4846782403588659</c:v>
                </c:pt>
                <c:pt idx="8">
                  <c:v>-5.5514115563162747</c:v>
                </c:pt>
                <c:pt idx="9">
                  <c:v>-5.5603240804651675</c:v>
                </c:pt>
                <c:pt idx="10">
                  <c:v>-5.6000233489111606</c:v>
                </c:pt>
                <c:pt idx="11">
                  <c:v>-5.5848762856036664</c:v>
                </c:pt>
                <c:pt idx="12">
                  <c:v>-5.6959887439140893</c:v>
                </c:pt>
                <c:pt idx="13">
                  <c:v>-5.8103714157504278</c:v>
                </c:pt>
                <c:pt idx="14">
                  <c:v>-5.8966760669799747</c:v>
                </c:pt>
                <c:pt idx="15">
                  <c:v>-6.1284512707290677</c:v>
                </c:pt>
                <c:pt idx="16">
                  <c:v>-5.917350685110458</c:v>
                </c:pt>
                <c:pt idx="17">
                  <c:v>-5.8447189364915344</c:v>
                </c:pt>
                <c:pt idx="18">
                  <c:v>-5.598261446754754</c:v>
                </c:pt>
                <c:pt idx="19">
                  <c:v>-5.5501230856259012</c:v>
                </c:pt>
                <c:pt idx="20">
                  <c:v>-5.2260370952198558</c:v>
                </c:pt>
                <c:pt idx="21">
                  <c:v>-4.8803680633531794</c:v>
                </c:pt>
                <c:pt idx="22">
                  <c:v>-4.6166878354935976</c:v>
                </c:pt>
                <c:pt idx="23">
                  <c:v>-4.2376281587767188</c:v>
                </c:pt>
                <c:pt idx="24">
                  <c:v>-4.5694539284688167</c:v>
                </c:pt>
                <c:pt idx="25">
                  <c:v>-4.980976431709192</c:v>
                </c:pt>
                <c:pt idx="26">
                  <c:v>-5.3680162919290604</c:v>
                </c:pt>
                <c:pt idx="27">
                  <c:v>-5.6168006904295593</c:v>
                </c:pt>
                <c:pt idx="28">
                  <c:v>-5.3169661222344748</c:v>
                </c:pt>
                <c:pt idx="29">
                  <c:v>-5.2253162687838444</c:v>
                </c:pt>
                <c:pt idx="30">
                  <c:v>-5.2955919623459691</c:v>
                </c:pt>
                <c:pt idx="31">
                  <c:v>-5.7209999032035022</c:v>
                </c:pt>
                <c:pt idx="32">
                  <c:v>-5.4042146746617714</c:v>
                </c:pt>
                <c:pt idx="33">
                  <c:v>-4.9020610143323529</c:v>
                </c:pt>
                <c:pt idx="34">
                  <c:v>-4.3598403901279008</c:v>
                </c:pt>
                <c:pt idx="35">
                  <c:v>-3.6732571212058835</c:v>
                </c:pt>
                <c:pt idx="36">
                  <c:v>-4.0929560981085151</c:v>
                </c:pt>
                <c:pt idx="37">
                  <c:v>-4.5593190478930241</c:v>
                </c:pt>
                <c:pt idx="38">
                  <c:v>-4.7910811740998902</c:v>
                </c:pt>
                <c:pt idx="39">
                  <c:v>-5.0051946652165595</c:v>
                </c:pt>
                <c:pt idx="40">
                  <c:v>-4.8633635073447516</c:v>
                </c:pt>
                <c:pt idx="41">
                  <c:v>-4.7271229270874526</c:v>
                </c:pt>
                <c:pt idx="42">
                  <c:v>-4.6900935334093763</c:v>
                </c:pt>
                <c:pt idx="43">
                  <c:v>-4.6176071441146611</c:v>
                </c:pt>
                <c:pt idx="44">
                  <c:v>-4.3310635062173652</c:v>
                </c:pt>
                <c:pt idx="45">
                  <c:v>-4.0928688364408892</c:v>
                </c:pt>
                <c:pt idx="46">
                  <c:v>-3.8000621741174507</c:v>
                </c:pt>
                <c:pt idx="47">
                  <c:v>-3.5923013626067082</c:v>
                </c:pt>
                <c:pt idx="48">
                  <c:v>-3.4881971275432155</c:v>
                </c:pt>
                <c:pt idx="49">
                  <c:v>-2.9842926182856253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42F-45E7-A1F2-2DFA9B85C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536298111149923E-2"/>
              <c:y val="3.3715926575008845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664283433536664"/>
              <c:y val="1.2816953856497836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75386983483868686"/>
          <c:w val="0.97384870494520603"/>
          <c:h val="0.2461301651613131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6167361116707897E-2"/>
          <c:y val="6.9469082322156539E-2"/>
          <c:w val="0.90766527776659423"/>
          <c:h val="0.53559236912775088"/>
        </c:manualLayout>
      </c:layout>
      <c:barChart>
        <c:barDir val="col"/>
        <c:grouping val="stacked"/>
        <c:varyColors val="0"/>
        <c:ser>
          <c:idx val="3"/>
          <c:order val="0"/>
          <c:tx>
            <c:strRef>
              <c:f>'6. adat'!$B$3</c:f>
              <c:strCache>
                <c:ptCount val="1"/>
                <c:pt idx="0">
                  <c:v>Compensation of employees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'6. adat'!$F$3:$BC$3</c:f>
              <c:numCache>
                <c:formatCode>0.00</c:formatCode>
                <c:ptCount val="50"/>
                <c:pt idx="0">
                  <c:v>1.2060487072215994E-2</c:v>
                </c:pt>
                <c:pt idx="1">
                  <c:v>3.1464068215934178E-2</c:v>
                </c:pt>
                <c:pt idx="2">
                  <c:v>9.4695968912593784E-2</c:v>
                </c:pt>
                <c:pt idx="3">
                  <c:v>0.15943492168588466</c:v>
                </c:pt>
                <c:pt idx="4">
                  <c:v>0.23240454155127871</c:v>
                </c:pt>
                <c:pt idx="5">
                  <c:v>0.33172127157586173</c:v>
                </c:pt>
                <c:pt idx="6">
                  <c:v>0.38923288903183528</c:v>
                </c:pt>
                <c:pt idx="7">
                  <c:v>0.48242328732771594</c:v>
                </c:pt>
                <c:pt idx="8">
                  <c:v>0.55092283641286111</c:v>
                </c:pt>
                <c:pt idx="9">
                  <c:v>0.62517089412447224</c:v>
                </c:pt>
                <c:pt idx="10">
                  <c:v>0.69974592612908482</c:v>
                </c:pt>
                <c:pt idx="11">
                  <c:v>0.72439436578999061</c:v>
                </c:pt>
                <c:pt idx="12">
                  <c:v>0.76227344113361495</c:v>
                </c:pt>
                <c:pt idx="13">
                  <c:v>0.8270265429794138</c:v>
                </c:pt>
                <c:pt idx="14">
                  <c:v>0.90587271390341095</c:v>
                </c:pt>
                <c:pt idx="15">
                  <c:v>0.99600540606445498</c:v>
                </c:pt>
                <c:pt idx="16">
                  <c:v>1.174109789514123</c:v>
                </c:pt>
                <c:pt idx="17">
                  <c:v>1.311362328904679</c:v>
                </c:pt>
                <c:pt idx="18">
                  <c:v>1.4984755561171152</c:v>
                </c:pt>
                <c:pt idx="19">
                  <c:v>1.6966755370984261</c:v>
                </c:pt>
                <c:pt idx="20">
                  <c:v>1.8531901119145191</c:v>
                </c:pt>
                <c:pt idx="21">
                  <c:v>2.0444738804533786</c:v>
                </c:pt>
                <c:pt idx="22">
                  <c:v>2.1797366794462243</c:v>
                </c:pt>
                <c:pt idx="23">
                  <c:v>2.2457303809385718</c:v>
                </c:pt>
                <c:pt idx="24">
                  <c:v>2.2275513842185712</c:v>
                </c:pt>
                <c:pt idx="25">
                  <c:v>2.1612978339066604</c:v>
                </c:pt>
                <c:pt idx="26">
                  <c:v>2.1218007744717169</c:v>
                </c:pt>
                <c:pt idx="27">
                  <c:v>2.2018474152601182</c:v>
                </c:pt>
                <c:pt idx="28">
                  <c:v>2.2713388533537113</c:v>
                </c:pt>
                <c:pt idx="29">
                  <c:v>2.3538843569765899</c:v>
                </c:pt>
                <c:pt idx="30">
                  <c:v>2.4442722629260851</c:v>
                </c:pt>
                <c:pt idx="31">
                  <c:v>2.4576631041923007</c:v>
                </c:pt>
                <c:pt idx="32">
                  <c:v>2.5181075513380913</c:v>
                </c:pt>
                <c:pt idx="33">
                  <c:v>2.5272842960117603</c:v>
                </c:pt>
                <c:pt idx="34">
                  <c:v>2.4831773457495903</c:v>
                </c:pt>
                <c:pt idx="35">
                  <c:v>2.4492345432938412</c:v>
                </c:pt>
                <c:pt idx="36">
                  <c:v>2.354206753215943</c:v>
                </c:pt>
                <c:pt idx="37">
                  <c:v>2.2860409495858627</c:v>
                </c:pt>
                <c:pt idx="38">
                  <c:v>2.2235719228481545</c:v>
                </c:pt>
                <c:pt idx="39">
                  <c:v>2.0924562507702542</c:v>
                </c:pt>
                <c:pt idx="40">
                  <c:v>1.9631905300276347</c:v>
                </c:pt>
                <c:pt idx="41">
                  <c:v>1.8836952422161275</c:v>
                </c:pt>
                <c:pt idx="42">
                  <c:v>1.8060612914014909</c:v>
                </c:pt>
                <c:pt idx="43">
                  <c:v>1.8099919482359981</c:v>
                </c:pt>
                <c:pt idx="44">
                  <c:v>1.8154604288656377</c:v>
                </c:pt>
                <c:pt idx="45">
                  <c:v>1.7874846270260214</c:v>
                </c:pt>
                <c:pt idx="46">
                  <c:v>1.799933239587622</c:v>
                </c:pt>
                <c:pt idx="47">
                  <c:v>1.7888626028162817</c:v>
                </c:pt>
                <c:pt idx="48">
                  <c:v>1.7380729908395369</c:v>
                </c:pt>
                <c:pt idx="49">
                  <c:v>1.6106397782777937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08-4D1A-A73F-3EB4DE10B5AD}"/>
            </c:ext>
          </c:extLst>
        </c:ser>
        <c:ser>
          <c:idx val="4"/>
          <c:order val="1"/>
          <c:tx>
            <c:strRef>
              <c:f>'6. adat'!$B$6</c:f>
              <c:strCache>
                <c:ptCount val="1"/>
                <c:pt idx="0">
                  <c:v>Interest paid on external debt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'6. adat'!$F$6:$BC$6</c:f>
              <c:numCache>
                <c:formatCode>0.00</c:formatCode>
                <c:ptCount val="50"/>
                <c:pt idx="0">
                  <c:v>-1.9642721394993992</c:v>
                </c:pt>
                <c:pt idx="1">
                  <c:v>-2.1413540555535633</c:v>
                </c:pt>
                <c:pt idx="2">
                  <c:v>-2.392255517446646</c:v>
                </c:pt>
                <c:pt idx="3">
                  <c:v>-2.5879207254552674</c:v>
                </c:pt>
                <c:pt idx="4">
                  <c:v>-2.6244455175524783</c:v>
                </c:pt>
                <c:pt idx="5">
                  <c:v>-2.6417951894094993</c:v>
                </c:pt>
                <c:pt idx="6">
                  <c:v>-2.5519573637517534</c:v>
                </c:pt>
                <c:pt idx="7">
                  <c:v>-2.3442265534651878</c:v>
                </c:pt>
                <c:pt idx="8">
                  <c:v>-2.2026301738721674</c:v>
                </c:pt>
                <c:pt idx="9">
                  <c:v>-2.0678110541077608</c:v>
                </c:pt>
                <c:pt idx="10">
                  <c:v>-1.9979038922367374</c:v>
                </c:pt>
                <c:pt idx="11">
                  <c:v>-2.0056419484207604</c:v>
                </c:pt>
                <c:pt idx="12">
                  <c:v>-2.0721876973481375</c:v>
                </c:pt>
                <c:pt idx="13">
                  <c:v>-2.1890890568794661</c:v>
                </c:pt>
                <c:pt idx="14">
                  <c:v>-2.3368351972279795</c:v>
                </c:pt>
                <c:pt idx="15">
                  <c:v>-2.4883266658897263</c:v>
                </c:pt>
                <c:pt idx="16">
                  <c:v>-2.5796870407018968</c:v>
                </c:pt>
                <c:pt idx="17">
                  <c:v>-2.6385917592826575</c:v>
                </c:pt>
                <c:pt idx="18">
                  <c:v>-2.6228596090141334</c:v>
                </c:pt>
                <c:pt idx="19">
                  <c:v>-2.605541756515894</c:v>
                </c:pt>
                <c:pt idx="20">
                  <c:v>-2.5631765141492608</c:v>
                </c:pt>
                <c:pt idx="21">
                  <c:v>-2.5026092970643354</c:v>
                </c:pt>
                <c:pt idx="22">
                  <c:v>-2.4481050888914715</c:v>
                </c:pt>
                <c:pt idx="23">
                  <c:v>-2.3639789408400769</c:v>
                </c:pt>
                <c:pt idx="24">
                  <c:v>-2.2914233752545714</c:v>
                </c:pt>
                <c:pt idx="25">
                  <c:v>-2.2169896819079047</c:v>
                </c:pt>
                <c:pt idx="26">
                  <c:v>-2.1589180123934031</c:v>
                </c:pt>
                <c:pt idx="27">
                  <c:v>-2.1100355575566501</c:v>
                </c:pt>
                <c:pt idx="28">
                  <c:v>-2.0549555130004067</c:v>
                </c:pt>
                <c:pt idx="29">
                  <c:v>-1.9721719274482841</c:v>
                </c:pt>
                <c:pt idx="30">
                  <c:v>-1.8699266040739397</c:v>
                </c:pt>
                <c:pt idx="31">
                  <c:v>-1.7647732141036643</c:v>
                </c:pt>
                <c:pt idx="32">
                  <c:v>-1.6739198067916998</c:v>
                </c:pt>
                <c:pt idx="33">
                  <c:v>-1.5676526091817296</c:v>
                </c:pt>
                <c:pt idx="34">
                  <c:v>-1.4683552254242549</c:v>
                </c:pt>
                <c:pt idx="35">
                  <c:v>-1.3982060301771146</c:v>
                </c:pt>
                <c:pt idx="36">
                  <c:v>-1.3119459778479776</c:v>
                </c:pt>
                <c:pt idx="37">
                  <c:v>-1.2490345591595391</c:v>
                </c:pt>
                <c:pt idx="38">
                  <c:v>-1.171018873084364</c:v>
                </c:pt>
                <c:pt idx="39">
                  <c:v>-1.0783886500517457</c:v>
                </c:pt>
                <c:pt idx="40">
                  <c:v>-0.98974602889920515</c:v>
                </c:pt>
                <c:pt idx="41">
                  <c:v>-0.91338173325741101</c:v>
                </c:pt>
                <c:pt idx="42">
                  <c:v>-0.86355853555039919</c:v>
                </c:pt>
                <c:pt idx="43">
                  <c:v>-0.81888156222798392</c:v>
                </c:pt>
                <c:pt idx="44">
                  <c:v>-0.78830859272607956</c:v>
                </c:pt>
                <c:pt idx="45">
                  <c:v>-0.73911509846640633</c:v>
                </c:pt>
                <c:pt idx="46">
                  <c:v>-0.71054954652822244</c:v>
                </c:pt>
                <c:pt idx="47">
                  <c:v>-0.68528410502769599</c:v>
                </c:pt>
                <c:pt idx="48">
                  <c:v>-0.66002367593623501</c:v>
                </c:pt>
                <c:pt idx="49">
                  <c:v>-0.64815714824536563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08-4D1A-A73F-3EB4DE10B5AD}"/>
            </c:ext>
          </c:extLst>
        </c:ser>
        <c:ser>
          <c:idx val="2"/>
          <c:order val="2"/>
          <c:tx>
            <c:strRef>
              <c:f>'6. adat'!$B$4</c:f>
              <c:strCache>
                <c:ptCount val="1"/>
                <c:pt idx="0">
                  <c:v>Interest paid on intercompany loans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'6. adat'!$F$4:$BC$4</c:f>
              <c:numCache>
                <c:formatCode>0.00</c:formatCode>
                <c:ptCount val="50"/>
                <c:pt idx="0">
                  <c:v>-0.3650061348371107</c:v>
                </c:pt>
                <c:pt idx="1">
                  <c:v>-0.41266307099969562</c:v>
                </c:pt>
                <c:pt idx="2">
                  <c:v>-0.45738551881789313</c:v>
                </c:pt>
                <c:pt idx="3">
                  <c:v>-0.53117636831288073</c:v>
                </c:pt>
                <c:pt idx="4">
                  <c:v>-0.53492270288262322</c:v>
                </c:pt>
                <c:pt idx="5">
                  <c:v>-0.56641976131661198</c:v>
                </c:pt>
                <c:pt idx="6">
                  <c:v>-0.60171659839224134</c:v>
                </c:pt>
                <c:pt idx="7">
                  <c:v>-0.72437148549131058</c:v>
                </c:pt>
                <c:pt idx="8">
                  <c:v>-0.87653862606375599</c:v>
                </c:pt>
                <c:pt idx="9">
                  <c:v>-1.000301830866918</c:v>
                </c:pt>
                <c:pt idx="10">
                  <c:v>-1.1358017472161721</c:v>
                </c:pt>
                <c:pt idx="11">
                  <c:v>-1.0887027404013645</c:v>
                </c:pt>
                <c:pt idx="12">
                  <c:v>-1.0511349966577936</c:v>
                </c:pt>
                <c:pt idx="13">
                  <c:v>-1.0238148773876674</c:v>
                </c:pt>
                <c:pt idx="14">
                  <c:v>-0.95751851853278047</c:v>
                </c:pt>
                <c:pt idx="15">
                  <c:v>-0.97660900392658889</c:v>
                </c:pt>
                <c:pt idx="16">
                  <c:v>-0.99374553533838195</c:v>
                </c:pt>
                <c:pt idx="17">
                  <c:v>-0.99603342900109881</c:v>
                </c:pt>
                <c:pt idx="18">
                  <c:v>-1.0306688329584228</c:v>
                </c:pt>
                <c:pt idx="19">
                  <c:v>-1.0483376377600766</c:v>
                </c:pt>
                <c:pt idx="20">
                  <c:v>-0.95219339071147968</c:v>
                </c:pt>
                <c:pt idx="21">
                  <c:v>-0.84364070320769291</c:v>
                </c:pt>
                <c:pt idx="22">
                  <c:v>-0.72848874073305592</c:v>
                </c:pt>
                <c:pt idx="23">
                  <c:v>-0.608146572973573</c:v>
                </c:pt>
                <c:pt idx="24">
                  <c:v>-0.58623746871020499</c:v>
                </c:pt>
                <c:pt idx="25">
                  <c:v>-0.57386114645208253</c:v>
                </c:pt>
                <c:pt idx="26">
                  <c:v>-0.57012184669617805</c:v>
                </c:pt>
                <c:pt idx="27">
                  <c:v>-0.56315086870358089</c:v>
                </c:pt>
                <c:pt idx="28">
                  <c:v>-0.56521284279748119</c:v>
                </c:pt>
                <c:pt idx="29">
                  <c:v>-0.56744965597568686</c:v>
                </c:pt>
                <c:pt idx="30">
                  <c:v>-0.55532862534407257</c:v>
                </c:pt>
                <c:pt idx="31">
                  <c:v>-0.51872386049377428</c:v>
                </c:pt>
                <c:pt idx="32">
                  <c:v>-0.38280489347264224</c:v>
                </c:pt>
                <c:pt idx="33">
                  <c:v>-0.23667755331469686</c:v>
                </c:pt>
                <c:pt idx="34">
                  <c:v>-0.11856569720221898</c:v>
                </c:pt>
                <c:pt idx="35">
                  <c:v>-4.1264178248297062E-2</c:v>
                </c:pt>
                <c:pt idx="36">
                  <c:v>-9.2184930218598887E-2</c:v>
                </c:pt>
                <c:pt idx="37">
                  <c:v>-0.15505122390160989</c:v>
                </c:pt>
                <c:pt idx="38">
                  <c:v>-0.17687432335225983</c:v>
                </c:pt>
                <c:pt idx="39">
                  <c:v>-0.18525046089334821</c:v>
                </c:pt>
                <c:pt idx="40">
                  <c:v>-0.15672834610193162</c:v>
                </c:pt>
                <c:pt idx="41">
                  <c:v>-0.12940613694376776</c:v>
                </c:pt>
                <c:pt idx="42">
                  <c:v>-0.12027694037412601</c:v>
                </c:pt>
                <c:pt idx="43">
                  <c:v>-0.10974748667194321</c:v>
                </c:pt>
                <c:pt idx="44">
                  <c:v>-9.6483343413110614E-2</c:v>
                </c:pt>
                <c:pt idx="45">
                  <c:v>-6.1789294652972164E-2</c:v>
                </c:pt>
                <c:pt idx="46">
                  <c:v>-3.7072962396620439E-2</c:v>
                </c:pt>
                <c:pt idx="47">
                  <c:v>-2.6531584121893118E-2</c:v>
                </c:pt>
                <c:pt idx="48">
                  <c:v>-1.8874939979797483E-2</c:v>
                </c:pt>
                <c:pt idx="49">
                  <c:v>-4.3323757561437706E-2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08-4D1A-A73F-3EB4DE10B5AD}"/>
            </c:ext>
          </c:extLst>
        </c:ser>
        <c:ser>
          <c:idx val="1"/>
          <c:order val="3"/>
          <c:tx>
            <c:strRef>
              <c:f>'6. adat'!$B$5</c:f>
              <c:strCache>
                <c:ptCount val="1"/>
                <c:pt idx="0">
                  <c:v>Equity income</c:v>
                </c:pt>
              </c:strCache>
            </c:strRef>
          </c:tx>
          <c:spPr>
            <a:solidFill>
              <a:sysClr val="window" lastClr="FFFFFF">
                <a:lumMod val="65000"/>
              </a:sys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'6. adat'!$F$5:$BC$5</c:f>
              <c:numCache>
                <c:formatCode>0.00</c:formatCode>
                <c:ptCount val="50"/>
                <c:pt idx="0">
                  <c:v>-5.1938395761941756</c:v>
                </c:pt>
                <c:pt idx="1">
                  <c:v>-4.4201672419816456</c:v>
                </c:pt>
                <c:pt idx="2">
                  <c:v>-4.4129039684336613</c:v>
                </c:pt>
                <c:pt idx="3">
                  <c:v>-4.3790738763346893</c:v>
                </c:pt>
                <c:pt idx="4">
                  <c:v>-4.307507189821985</c:v>
                </c:pt>
                <c:pt idx="5">
                  <c:v>-4.1798418609509334</c:v>
                </c:pt>
                <c:pt idx="6">
                  <c:v>-3.5678525607116978</c:v>
                </c:pt>
                <c:pt idx="7">
                  <c:v>-2.8985034887300829</c:v>
                </c:pt>
                <c:pt idx="8">
                  <c:v>-3.0231655927932128</c:v>
                </c:pt>
                <c:pt idx="9">
                  <c:v>-3.1173820896149618</c:v>
                </c:pt>
                <c:pt idx="10">
                  <c:v>-3.1660636355873351</c:v>
                </c:pt>
                <c:pt idx="11">
                  <c:v>-3.2149259625715327</c:v>
                </c:pt>
                <c:pt idx="12">
                  <c:v>-3.3349394910417733</c:v>
                </c:pt>
                <c:pt idx="13">
                  <c:v>-3.4244940244627076</c:v>
                </c:pt>
                <c:pt idx="14">
                  <c:v>-3.508195065122627</c:v>
                </c:pt>
                <c:pt idx="15">
                  <c:v>-3.6595210069772075</c:v>
                </c:pt>
                <c:pt idx="16">
                  <c:v>-3.518027898584303</c:v>
                </c:pt>
                <c:pt idx="17">
                  <c:v>-3.5214560771124566</c:v>
                </c:pt>
                <c:pt idx="18">
                  <c:v>-3.4432085608993135</c:v>
                </c:pt>
                <c:pt idx="19">
                  <c:v>-3.5929192284483573</c:v>
                </c:pt>
                <c:pt idx="20">
                  <c:v>-3.5638573022736342</c:v>
                </c:pt>
                <c:pt idx="21">
                  <c:v>-3.5785919435345308</c:v>
                </c:pt>
                <c:pt idx="22">
                  <c:v>-3.6198306853152937</c:v>
                </c:pt>
                <c:pt idx="23">
                  <c:v>-3.5112330259016411</c:v>
                </c:pt>
                <c:pt idx="24">
                  <c:v>-3.9193444687226124</c:v>
                </c:pt>
                <c:pt idx="25">
                  <c:v>-4.3514234372558667</c:v>
                </c:pt>
                <c:pt idx="26">
                  <c:v>-4.7607772073111958</c:v>
                </c:pt>
                <c:pt idx="27">
                  <c:v>-5.1454616794294443</c:v>
                </c:pt>
                <c:pt idx="28">
                  <c:v>-4.9681366197902994</c:v>
                </c:pt>
                <c:pt idx="29">
                  <c:v>-5.0395790423364648</c:v>
                </c:pt>
                <c:pt idx="30">
                  <c:v>-5.3146089958540426</c:v>
                </c:pt>
                <c:pt idx="31">
                  <c:v>-5.8951659327983643</c:v>
                </c:pt>
                <c:pt idx="32">
                  <c:v>-5.865597525735522</c:v>
                </c:pt>
                <c:pt idx="33">
                  <c:v>-5.6250151478476864</c:v>
                </c:pt>
                <c:pt idx="34">
                  <c:v>-5.256096813251018</c:v>
                </c:pt>
                <c:pt idx="35">
                  <c:v>-4.6830214560743126</c:v>
                </c:pt>
                <c:pt idx="36">
                  <c:v>-5.0430319432578825</c:v>
                </c:pt>
                <c:pt idx="37">
                  <c:v>-5.4412742144177386</c:v>
                </c:pt>
                <c:pt idx="38">
                  <c:v>-5.66675990051142</c:v>
                </c:pt>
                <c:pt idx="39">
                  <c:v>-5.8340118050417189</c:v>
                </c:pt>
                <c:pt idx="40">
                  <c:v>-5.6800796623712504</c:v>
                </c:pt>
                <c:pt idx="41">
                  <c:v>-5.5680302991024018</c:v>
                </c:pt>
                <c:pt idx="42">
                  <c:v>-5.5123193488863427</c:v>
                </c:pt>
                <c:pt idx="43">
                  <c:v>-5.4989700434507318</c:v>
                </c:pt>
                <c:pt idx="44">
                  <c:v>-5.2617319989438123</c:v>
                </c:pt>
                <c:pt idx="45">
                  <c:v>-5.0794490703475317</c:v>
                </c:pt>
                <c:pt idx="46">
                  <c:v>-4.8523729047802302</c:v>
                </c:pt>
                <c:pt idx="47">
                  <c:v>-4.6693482762734018</c:v>
                </c:pt>
                <c:pt idx="48">
                  <c:v>-4.5473715024667198</c:v>
                </c:pt>
                <c:pt idx="49">
                  <c:v>-3.9034514907566167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08-4D1A-A73F-3EB4DE10B5AD}"/>
            </c:ext>
          </c:extLst>
        </c:ser>
        <c:ser>
          <c:idx val="0"/>
          <c:order val="5"/>
          <c:tx>
            <c:strRef>
              <c:f>'6. adat'!$A$7</c:f>
              <c:strCache>
                <c:ptCount val="1"/>
              </c:strCache>
            </c:strRef>
          </c:tx>
          <c:spPr>
            <a:solidFill>
              <a:srgbClr val="7BAFD4"/>
            </a:solidFill>
            <a:ln>
              <a:solidFill>
                <a:sysClr val="windowText" lastClr="000000">
                  <a:lumMod val="75000"/>
                  <a:lumOff val="25000"/>
                </a:sysClr>
              </a:solidFill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('6. adat'!$F$7:$AE$7,'6. adat'!$AR$7)</c:f>
              <c:numCache>
                <c:formatCode>0.00</c:formatCode>
                <c:ptCount val="27"/>
              </c:numCache>
            </c:numRef>
          </c:val>
          <c:extLst>
            <c:ext xmlns:c16="http://schemas.microsoft.com/office/drawing/2014/chart" uri="{C3380CC4-5D6E-409C-BE32-E72D297353CC}">
              <c16:uniqueId val="{00000004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5920"/>
        <c:axId val="670136312"/>
      </c:barChart>
      <c:lineChart>
        <c:grouping val="standard"/>
        <c:varyColors val="0"/>
        <c:ser>
          <c:idx val="6"/>
          <c:order val="4"/>
          <c:tx>
            <c:strRef>
              <c:f>'6. adat'!$B$8</c:f>
              <c:strCache>
                <c:ptCount val="1"/>
                <c:pt idx="0">
                  <c:v>Income balance</c:v>
                </c:pt>
              </c:strCache>
            </c:strRef>
          </c:tx>
          <c:spPr>
            <a:ln w="28575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'6. adat'!$F$8:$BC$8</c:f>
              <c:numCache>
                <c:formatCode>0.00</c:formatCode>
                <c:ptCount val="50"/>
                <c:pt idx="0">
                  <c:v>-7.5110573634584687</c:v>
                </c:pt>
                <c:pt idx="1">
                  <c:v>-6.9427203003189701</c:v>
                </c:pt>
                <c:pt idx="2">
                  <c:v>-7.1678490357856077</c:v>
                </c:pt>
                <c:pt idx="3">
                  <c:v>-7.3387360484169522</c:v>
                </c:pt>
                <c:pt idx="4">
                  <c:v>-7.2344708687058086</c:v>
                </c:pt>
                <c:pt idx="5">
                  <c:v>-7.056335540101184</c:v>
                </c:pt>
                <c:pt idx="6">
                  <c:v>-6.3322936338238573</c:v>
                </c:pt>
                <c:pt idx="7">
                  <c:v>-5.4846782403588659</c:v>
                </c:pt>
                <c:pt idx="8">
                  <c:v>-5.5514115563162747</c:v>
                </c:pt>
                <c:pt idx="9">
                  <c:v>-5.5603240804651675</c:v>
                </c:pt>
                <c:pt idx="10">
                  <c:v>-5.6000233489111606</c:v>
                </c:pt>
                <c:pt idx="11">
                  <c:v>-5.5848762856036664</c:v>
                </c:pt>
                <c:pt idx="12">
                  <c:v>-5.6959887439140893</c:v>
                </c:pt>
                <c:pt idx="13">
                  <c:v>-5.8103714157504278</c:v>
                </c:pt>
                <c:pt idx="14">
                  <c:v>-5.8966760669799747</c:v>
                </c:pt>
                <c:pt idx="15">
                  <c:v>-6.1284512707290677</c:v>
                </c:pt>
                <c:pt idx="16">
                  <c:v>-5.917350685110458</c:v>
                </c:pt>
                <c:pt idx="17">
                  <c:v>-5.8447189364915344</c:v>
                </c:pt>
                <c:pt idx="18">
                  <c:v>-5.598261446754754</c:v>
                </c:pt>
                <c:pt idx="19">
                  <c:v>-5.5501230856259012</c:v>
                </c:pt>
                <c:pt idx="20">
                  <c:v>-5.2260370952198558</c:v>
                </c:pt>
                <c:pt idx="21">
                  <c:v>-4.8803680633531794</c:v>
                </c:pt>
                <c:pt idx="22">
                  <c:v>-4.6166878354935976</c:v>
                </c:pt>
                <c:pt idx="23">
                  <c:v>-4.2376281587767188</c:v>
                </c:pt>
                <c:pt idx="24">
                  <c:v>-4.5694539284688167</c:v>
                </c:pt>
                <c:pt idx="25">
                  <c:v>-4.980976431709192</c:v>
                </c:pt>
                <c:pt idx="26">
                  <c:v>-5.3680162919290604</c:v>
                </c:pt>
                <c:pt idx="27">
                  <c:v>-5.6168006904295593</c:v>
                </c:pt>
                <c:pt idx="28">
                  <c:v>-5.3169661222344748</c:v>
                </c:pt>
                <c:pt idx="29">
                  <c:v>-5.2253162687838444</c:v>
                </c:pt>
                <c:pt idx="30">
                  <c:v>-5.2955919623459691</c:v>
                </c:pt>
                <c:pt idx="31">
                  <c:v>-5.7209999032035022</c:v>
                </c:pt>
                <c:pt idx="32">
                  <c:v>-5.4042146746617714</c:v>
                </c:pt>
                <c:pt idx="33">
                  <c:v>-4.9020610143323529</c:v>
                </c:pt>
                <c:pt idx="34">
                  <c:v>-4.3598403901279008</c:v>
                </c:pt>
                <c:pt idx="35">
                  <c:v>-3.6732571212058835</c:v>
                </c:pt>
                <c:pt idx="36">
                  <c:v>-4.0929560981085151</c:v>
                </c:pt>
                <c:pt idx="37">
                  <c:v>-4.5593190478930241</c:v>
                </c:pt>
                <c:pt idx="38">
                  <c:v>-4.7910811740998902</c:v>
                </c:pt>
                <c:pt idx="39">
                  <c:v>-5.0051946652165595</c:v>
                </c:pt>
                <c:pt idx="40">
                  <c:v>-4.8633635073447516</c:v>
                </c:pt>
                <c:pt idx="41">
                  <c:v>-4.7271229270874526</c:v>
                </c:pt>
                <c:pt idx="42">
                  <c:v>-4.6900935334093763</c:v>
                </c:pt>
                <c:pt idx="43">
                  <c:v>-4.6176071441146611</c:v>
                </c:pt>
                <c:pt idx="44">
                  <c:v>-4.3310635062173652</c:v>
                </c:pt>
                <c:pt idx="45">
                  <c:v>-4.0928688364408892</c:v>
                </c:pt>
                <c:pt idx="46">
                  <c:v>-3.8000621741174507</c:v>
                </c:pt>
                <c:pt idx="47">
                  <c:v>-3.5923013626067082</c:v>
                </c:pt>
                <c:pt idx="48">
                  <c:v>-3.4881971275432155</c:v>
                </c:pt>
                <c:pt idx="49">
                  <c:v>-2.9842926182856253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408-4D1A-A73F-3EB4DE10B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6704"/>
        <c:axId val="670137096"/>
      </c:lineChart>
      <c:catAx>
        <c:axId val="67013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6.9778787878787898E-2"/>
              <c:y val="1.6600694444444446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312"/>
        <c:crosses val="autoZero"/>
        <c:auto val="1"/>
        <c:lblAlgn val="ctr"/>
        <c:lblOffset val="100"/>
        <c:tickLblSkip val="1"/>
        <c:noMultiLvlLbl val="0"/>
      </c:catAx>
      <c:valAx>
        <c:axId val="670136312"/>
        <c:scaling>
          <c:orientation val="minMax"/>
          <c:max val="4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5920"/>
        <c:crosses val="autoZero"/>
        <c:crossBetween val="between"/>
        <c:majorUnit val="2"/>
      </c:valAx>
      <c:catAx>
        <c:axId val="67013670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778272257265598"/>
              <c:y val="5.6523558748648554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7096"/>
        <c:crosses val="autoZero"/>
        <c:auto val="1"/>
        <c:lblAlgn val="ctr"/>
        <c:lblOffset val="100"/>
        <c:noMultiLvlLbl val="0"/>
      </c:catAx>
      <c:valAx>
        <c:axId val="670137096"/>
        <c:scaling>
          <c:orientation val="minMax"/>
          <c:max val="4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6704"/>
        <c:crosses val="max"/>
        <c:crossBetween val="between"/>
      </c:valAx>
      <c:spPr>
        <a:ln w="25400">
          <a:noFill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1.1944001383403747E-2"/>
          <c:y val="0.80702089073344263"/>
          <c:w val="0.97384870494520603"/>
          <c:h val="0.192979109266557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adat'!$A$13</c:f>
              <c:strCache>
                <c:ptCount val="1"/>
                <c:pt idx="0">
                  <c:v>Revízió hatása a jövelemegyenlegre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'7. adat'!$C$13:$L$13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2.0666149835042447E-3</c:v>
                </c:pt>
                <c:pt idx="8">
                  <c:v>0.1619561978927635</c:v>
                </c:pt>
                <c:pt idx="9">
                  <c:v>0.98117320157409837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A3-4F4A-BAB7-CAA316AB9CA8}"/>
            </c:ext>
          </c:extLst>
        </c:ser>
        <c:ser>
          <c:idx val="1"/>
          <c:order val="5"/>
          <c:tx>
            <c:strRef>
              <c:f>'7. adat'!$A$18</c:f>
              <c:strCache>
                <c:ptCount val="1"/>
                <c:pt idx="0">
                  <c:v>Revízió hatása a nettó exportra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'7. adat'!$C$18:$L$18</c:f>
              <c:numCache>
                <c:formatCode>#\ ##0.0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-0.39396639395289057</c:v>
                </c:pt>
                <c:pt idx="8">
                  <c:v>2.5484303576952527E-3</c:v>
                </c:pt>
                <c:pt idx="9">
                  <c:v>-0.50861607919293661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A3-4F4A-BAB7-CAA316AB9CA8}"/>
            </c:ext>
          </c:extLst>
        </c:ser>
        <c:ser>
          <c:idx val="2"/>
          <c:order val="6"/>
          <c:tx>
            <c:strRef>
              <c:f>'7. adat'!$A$22</c:f>
              <c:strCache>
                <c:ptCount val="1"/>
                <c:pt idx="0">
                  <c:v>Revízió hatása a tőkemérlegre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'7. adat'!$C$22:$L$22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5.3663505015233426E-6</c:v>
                </c:pt>
                <c:pt idx="8">
                  <c:v>-5.6387513098998809E-3</c:v>
                </c:pt>
                <c:pt idx="9">
                  <c:v>-2.5947043109308954E-3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A3-4F4A-BAB7-CAA316AB9CA8}"/>
            </c:ext>
          </c:extLst>
        </c:ser>
        <c:ser>
          <c:idx val="7"/>
          <c:order val="7"/>
          <c:tx>
            <c:strRef>
              <c:f>'7. adat'!$A$24</c:f>
              <c:strCache>
                <c:ptCount val="1"/>
                <c:pt idx="0">
                  <c:v>Viszonzatlan folyó átutalás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'7. adat'!$C$26:$L$26</c:f>
              <c:numCache>
                <c:formatCode>#\ ##0.0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3.5739793956657051E-2</c:v>
                </c:pt>
                <c:pt idx="8">
                  <c:v>0.13299719158809103</c:v>
                </c:pt>
                <c:pt idx="9">
                  <c:v>0.12157401215048103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A3-4F4A-BAB7-CAA316AB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adat'!$A$2</c:f>
              <c:strCache>
                <c:ptCount val="1"/>
                <c:pt idx="0">
                  <c:v>Külső finanszírozási képesség revízió előtt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adat'!$C$2:$L$2</c:f>
              <c:numCache>
                <c:formatCode>0.0</c:formatCode>
                <c:ptCount val="10"/>
                <c:pt idx="0">
                  <c:v>2.0994164729756912</c:v>
                </c:pt>
                <c:pt idx="1">
                  <c:v>2.9248168536334931</c:v>
                </c:pt>
                <c:pt idx="2">
                  <c:v>4.1519830822400356</c:v>
                </c:pt>
                <c:pt idx="3">
                  <c:v>7.277393580251859</c:v>
                </c:pt>
                <c:pt idx="4">
                  <c:v>4.878948197291324</c:v>
                </c:pt>
                <c:pt idx="5">
                  <c:v>6.9556505768994388</c:v>
                </c:pt>
                <c:pt idx="6">
                  <c:v>4.501732792563927</c:v>
                </c:pt>
                <c:pt idx="7">
                  <c:v>3.1955243519972489</c:v>
                </c:pt>
                <c:pt idx="8">
                  <c:v>2.2232465521819873</c:v>
                </c:pt>
                <c:pt idx="9">
                  <c:v>0.97794587616535489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6A3-4F4A-BAB7-CAA316AB9CA8}"/>
            </c:ext>
          </c:extLst>
        </c:ser>
        <c:ser>
          <c:idx val="4"/>
          <c:order val="1"/>
          <c:tx>
            <c:strRef>
              <c:f>'7. adat'!$A$3</c:f>
              <c:strCache>
                <c:ptCount val="1"/>
                <c:pt idx="0">
                  <c:v>Külső finanszírozási képesség revízió után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adat'!$C$3:$L$3</c:f>
              <c:numCache>
                <c:formatCode>0.0</c:formatCode>
                <c:ptCount val="10"/>
                <c:pt idx="0">
                  <c:v>2.0994164729756912</c:v>
                </c:pt>
                <c:pt idx="1">
                  <c:v>2.9248168536334931</c:v>
                </c:pt>
                <c:pt idx="2">
                  <c:v>4.1519830822400356</c:v>
                </c:pt>
                <c:pt idx="3">
                  <c:v>7.277393580251859</c:v>
                </c:pt>
                <c:pt idx="4">
                  <c:v>4.878948197291324</c:v>
                </c:pt>
                <c:pt idx="5">
                  <c:v>6.9556505768994388</c:v>
                </c:pt>
                <c:pt idx="6">
                  <c:v>4.501732792563927</c:v>
                </c:pt>
                <c:pt idx="7">
                  <c:v>2.8393697333350221</c:v>
                </c:pt>
                <c:pt idx="8">
                  <c:v>2.5151096207106396</c:v>
                </c:pt>
                <c:pt idx="9">
                  <c:v>1.569482306386067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6A3-4F4A-BAB7-CAA316AB9CA8}"/>
            </c:ext>
          </c:extLst>
        </c:ser>
        <c:ser>
          <c:idx val="5"/>
          <c:order val="2"/>
          <c:tx>
            <c:strRef>
              <c:f>'7. adat'!$A$5</c:f>
              <c:strCache>
                <c:ptCount val="1"/>
                <c:pt idx="0">
                  <c:v>Folyó fizetési mérleg revízió előtt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adat'!$C$5:$L$5</c:f>
              <c:numCache>
                <c:formatCode>0.0</c:formatCode>
                <c:ptCount val="10"/>
                <c:pt idx="0">
                  <c:v>0.27424559503656104</c:v>
                </c:pt>
                <c:pt idx="1">
                  <c:v>0.56828954776066365</c:v>
                </c:pt>
                <c:pt idx="2">
                  <c:v>1.5996589931175993</c:v>
                </c:pt>
                <c:pt idx="3">
                  <c:v>3.5006983484401788</c:v>
                </c:pt>
                <c:pt idx="4">
                  <c:v>1.1897185453376744</c:v>
                </c:pt>
                <c:pt idx="5">
                  <c:v>2.3591526174090824</c:v>
                </c:pt>
                <c:pt idx="6">
                  <c:v>4.5200668103823114</c:v>
                </c:pt>
                <c:pt idx="7">
                  <c:v>2.339011366408045</c:v>
                </c:pt>
                <c:pt idx="8">
                  <c:v>-1.5634498078108169E-2</c:v>
                </c:pt>
                <c:pt idx="9">
                  <c:v>-0.84685751235862028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6A3-4F4A-BAB7-CAA316AB9CA8}"/>
            </c:ext>
          </c:extLst>
        </c:ser>
        <c:ser>
          <c:idx val="6"/>
          <c:order val="3"/>
          <c:tx>
            <c:strRef>
              <c:f>'7. adat'!$A$6</c:f>
              <c:strCache>
                <c:ptCount val="1"/>
                <c:pt idx="0">
                  <c:v>Folyó fizetési mérleg revízió után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adat'!$C$6:$L$6</c:f>
              <c:numCache>
                <c:formatCode>0.0</c:formatCode>
                <c:ptCount val="10"/>
                <c:pt idx="0">
                  <c:v>0.27424559503656104</c:v>
                </c:pt>
                <c:pt idx="1">
                  <c:v>0.56828954776066365</c:v>
                </c:pt>
                <c:pt idx="2">
                  <c:v>1.5996589931175993</c:v>
                </c:pt>
                <c:pt idx="3">
                  <c:v>3.5006983484401788</c:v>
                </c:pt>
                <c:pt idx="4">
                  <c:v>1.1897185453376744</c:v>
                </c:pt>
                <c:pt idx="5">
                  <c:v>2.3591526174090824</c:v>
                </c:pt>
                <c:pt idx="6">
                  <c:v>4.5200668103823114</c:v>
                </c:pt>
                <c:pt idx="7">
                  <c:v>1.9828513813953164</c:v>
                </c:pt>
                <c:pt idx="8">
                  <c:v>0.28186732176044355</c:v>
                </c:pt>
                <c:pt idx="9">
                  <c:v>-0.2527263778269771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6A3-4F4A-BAB7-CAA316AB9C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1"/>
      </c:valAx>
      <c:valAx>
        <c:axId val="67694976"/>
        <c:scaling>
          <c:orientation val="minMax"/>
          <c:max val="8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1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315780561594428"/>
              <c:y val="1.8633369963737048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290188783282259E-2"/>
          <c:y val="5.6341054742054655E-2"/>
          <c:w val="0.89478909319000199"/>
          <c:h val="0.6390233460095196"/>
        </c:manualLayout>
      </c:layout>
      <c:barChart>
        <c:barDir val="col"/>
        <c:grouping val="stacked"/>
        <c:varyColors val="0"/>
        <c:ser>
          <c:idx val="0"/>
          <c:order val="4"/>
          <c:tx>
            <c:strRef>
              <c:f>'7. adat'!$B$12</c:f>
              <c:strCache>
                <c:ptCount val="1"/>
                <c:pt idx="0">
                  <c:v>Effect of revision on income balance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val>
            <c:numRef>
              <c:f>'7. adat'!$C$13:$L$13</c:f>
              <c:numCache>
                <c:formatCode>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2.0666149835042447E-3</c:v>
                </c:pt>
                <c:pt idx="8">
                  <c:v>0.1619561978927635</c:v>
                </c:pt>
                <c:pt idx="9">
                  <c:v>0.98117320157409837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0E-4E91-AD68-789B84CA179B}"/>
            </c:ext>
          </c:extLst>
        </c:ser>
        <c:ser>
          <c:idx val="1"/>
          <c:order val="5"/>
          <c:tx>
            <c:strRef>
              <c:f>'7. adat'!$B$18</c:f>
              <c:strCache>
                <c:ptCount val="1"/>
                <c:pt idx="0">
                  <c:v>Effect of revision on net exports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val>
            <c:numRef>
              <c:f>'7. adat'!$C$18:$L$18</c:f>
              <c:numCache>
                <c:formatCode>#\ ##0.0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-0.39396639395289057</c:v>
                </c:pt>
                <c:pt idx="8">
                  <c:v>2.5484303576952527E-3</c:v>
                </c:pt>
                <c:pt idx="9">
                  <c:v>-0.50861607919293661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90E-4E91-AD68-789B84CA179B}"/>
            </c:ext>
          </c:extLst>
        </c:ser>
        <c:ser>
          <c:idx val="2"/>
          <c:order val="6"/>
          <c:tx>
            <c:strRef>
              <c:f>'7. adat'!$B$22</c:f>
              <c:strCache>
                <c:ptCount val="1"/>
                <c:pt idx="0">
                  <c:v>Effect of revision on capital account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val>
            <c:numRef>
              <c:f>'7. adat'!$C$22:$L$22</c:f>
              <c:numCache>
                <c:formatCode>#,##0.00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5.3663505015233426E-6</c:v>
                </c:pt>
                <c:pt idx="8">
                  <c:v>-5.6387513098998809E-3</c:v>
                </c:pt>
                <c:pt idx="9">
                  <c:v>-2.5947043109308954E-3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90E-4E91-AD68-789B84CA179B}"/>
            </c:ext>
          </c:extLst>
        </c:ser>
        <c:ser>
          <c:idx val="7"/>
          <c:order val="7"/>
          <c:tx>
            <c:strRef>
              <c:f>'7. adat'!$B$26</c:f>
              <c:strCache>
                <c:ptCount val="1"/>
                <c:pt idx="0">
                  <c:v>Effect of revision on current transfers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'7. adat'!$C$26:$L$26</c:f>
              <c:numCache>
                <c:formatCode>#\ ##0.0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3.5739793956657051E-2</c:v>
                </c:pt>
                <c:pt idx="8">
                  <c:v>0.13299719158809103</c:v>
                </c:pt>
                <c:pt idx="9">
                  <c:v>0.12157401215048103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90E-4E91-AD68-789B84CA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696512"/>
        <c:axId val="67694976"/>
      </c:barChart>
      <c:lineChart>
        <c:grouping val="standard"/>
        <c:varyColors val="0"/>
        <c:ser>
          <c:idx val="3"/>
          <c:order val="0"/>
          <c:tx>
            <c:strRef>
              <c:f>'7. adat'!$B$2</c:f>
              <c:strCache>
                <c:ptCount val="1"/>
                <c:pt idx="0">
                  <c:v>Net lending before revision</c:v>
                </c:pt>
              </c:strCache>
            </c:strRef>
          </c:tx>
          <c:spPr>
            <a:ln w="19050">
              <a:solidFill>
                <a:srgbClr val="C00000"/>
              </a:solidFill>
              <a:prstDash val="sysDash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adat'!$C$2:$L$2</c:f>
              <c:numCache>
                <c:formatCode>0.0</c:formatCode>
                <c:ptCount val="10"/>
                <c:pt idx="0">
                  <c:v>2.0994164729756912</c:v>
                </c:pt>
                <c:pt idx="1">
                  <c:v>2.9248168536334931</c:v>
                </c:pt>
                <c:pt idx="2">
                  <c:v>4.1519830822400356</c:v>
                </c:pt>
                <c:pt idx="3">
                  <c:v>7.277393580251859</c:v>
                </c:pt>
                <c:pt idx="4">
                  <c:v>4.878948197291324</c:v>
                </c:pt>
                <c:pt idx="5">
                  <c:v>6.9556505768994388</c:v>
                </c:pt>
                <c:pt idx="6">
                  <c:v>4.501732792563927</c:v>
                </c:pt>
                <c:pt idx="7">
                  <c:v>3.1955243519972489</c:v>
                </c:pt>
                <c:pt idx="8">
                  <c:v>2.2232465521819873</c:v>
                </c:pt>
                <c:pt idx="9">
                  <c:v>0.97794587616535489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0E-4E91-AD68-789B84CA179B}"/>
            </c:ext>
          </c:extLst>
        </c:ser>
        <c:ser>
          <c:idx val="4"/>
          <c:order val="1"/>
          <c:tx>
            <c:strRef>
              <c:f>'7. adat'!$B$3</c:f>
              <c:strCache>
                <c:ptCount val="1"/>
                <c:pt idx="0">
                  <c:v>Net lending after revision</c:v>
                </c:pt>
              </c:strCache>
            </c:strRef>
          </c:tx>
          <c:spPr>
            <a:ln w="38100">
              <a:solidFill>
                <a:srgbClr val="C00000"/>
              </a:solidFill>
              <a:prstDash val="solid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adat'!$C$3:$L$3</c:f>
              <c:numCache>
                <c:formatCode>0.0</c:formatCode>
                <c:ptCount val="10"/>
                <c:pt idx="0">
                  <c:v>2.0994164729756912</c:v>
                </c:pt>
                <c:pt idx="1">
                  <c:v>2.9248168536334931</c:v>
                </c:pt>
                <c:pt idx="2">
                  <c:v>4.1519830822400356</c:v>
                </c:pt>
                <c:pt idx="3">
                  <c:v>7.277393580251859</c:v>
                </c:pt>
                <c:pt idx="4">
                  <c:v>4.878948197291324</c:v>
                </c:pt>
                <c:pt idx="5">
                  <c:v>6.9556505768994388</c:v>
                </c:pt>
                <c:pt idx="6">
                  <c:v>4.501732792563927</c:v>
                </c:pt>
                <c:pt idx="7">
                  <c:v>2.8393697333350221</c:v>
                </c:pt>
                <c:pt idx="8">
                  <c:v>2.5151096207106396</c:v>
                </c:pt>
                <c:pt idx="9">
                  <c:v>1.569482306386067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90E-4E91-AD68-789B84CA179B}"/>
            </c:ext>
          </c:extLst>
        </c:ser>
        <c:ser>
          <c:idx val="5"/>
          <c:order val="2"/>
          <c:tx>
            <c:strRef>
              <c:f>'7. adat'!$B$5</c:f>
              <c:strCache>
                <c:ptCount val="1"/>
                <c:pt idx="0">
                  <c:v>Current account before revision</c:v>
                </c:pt>
              </c:strCache>
            </c:strRef>
          </c:tx>
          <c:spPr>
            <a:ln w="19050">
              <a:solidFill>
                <a:schemeClr val="tx2"/>
              </a:solidFill>
              <a:prstDash val="sysDash"/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adat'!$C$5:$L$5</c:f>
              <c:numCache>
                <c:formatCode>0.0</c:formatCode>
                <c:ptCount val="10"/>
                <c:pt idx="0">
                  <c:v>0.27424559503656104</c:v>
                </c:pt>
                <c:pt idx="1">
                  <c:v>0.56828954776066365</c:v>
                </c:pt>
                <c:pt idx="2">
                  <c:v>1.5996589931175993</c:v>
                </c:pt>
                <c:pt idx="3">
                  <c:v>3.5006983484401788</c:v>
                </c:pt>
                <c:pt idx="4">
                  <c:v>1.1897185453376744</c:v>
                </c:pt>
                <c:pt idx="5">
                  <c:v>2.3591526174090824</c:v>
                </c:pt>
                <c:pt idx="6">
                  <c:v>4.5200668103823114</c:v>
                </c:pt>
                <c:pt idx="7">
                  <c:v>2.339011366408045</c:v>
                </c:pt>
                <c:pt idx="8">
                  <c:v>-1.5634498078108169E-2</c:v>
                </c:pt>
                <c:pt idx="9">
                  <c:v>-0.84685751235862028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90E-4E91-AD68-789B84CA179B}"/>
            </c:ext>
          </c:extLst>
        </c:ser>
        <c:ser>
          <c:idx val="6"/>
          <c:order val="3"/>
          <c:tx>
            <c:strRef>
              <c:f>'7. adat'!$B$6</c:f>
              <c:strCache>
                <c:ptCount val="1"/>
                <c:pt idx="0">
                  <c:v>Current account after revision</c:v>
                </c:pt>
              </c:strCache>
            </c:strRef>
          </c:tx>
          <c:spPr>
            <a:ln w="38100">
              <a:solidFill>
                <a:srgbClr val="002060"/>
              </a:solidFill>
            </a:ln>
          </c:spPr>
          <c:marker>
            <c:symbol val="none"/>
          </c:marker>
          <c:cat>
            <c:numRef>
              <c:f>'7. adat'!$C$1:$L$1</c:f>
              <c:numCache>
                <c:formatCode>General</c:formatCode>
                <c:ptCount val="10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  <c:pt idx="8">
                  <c:v>2018</c:v>
                </c:pt>
                <c:pt idx="9">
                  <c:v>2019</c:v>
                </c:pt>
              </c:numCache>
            </c:numRef>
          </c:cat>
          <c:val>
            <c:numRef>
              <c:f>'7. adat'!$C$6:$L$6</c:f>
              <c:numCache>
                <c:formatCode>0.0</c:formatCode>
                <c:ptCount val="10"/>
                <c:pt idx="0">
                  <c:v>0.27424559503656104</c:v>
                </c:pt>
                <c:pt idx="1">
                  <c:v>0.56828954776066365</c:v>
                </c:pt>
                <c:pt idx="2">
                  <c:v>1.5996589931175993</c:v>
                </c:pt>
                <c:pt idx="3">
                  <c:v>3.5006983484401788</c:v>
                </c:pt>
                <c:pt idx="4">
                  <c:v>1.1897185453376744</c:v>
                </c:pt>
                <c:pt idx="5">
                  <c:v>2.3591526174090824</c:v>
                </c:pt>
                <c:pt idx="6">
                  <c:v>4.5200668103823114</c:v>
                </c:pt>
                <c:pt idx="7">
                  <c:v>1.9828513813953164</c:v>
                </c:pt>
                <c:pt idx="8">
                  <c:v>0.28186732176044355</c:v>
                </c:pt>
                <c:pt idx="9">
                  <c:v>-0.2527263778269771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90E-4E91-AD68-789B84CA1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687168"/>
        <c:axId val="67689088"/>
      </c:lineChart>
      <c:catAx>
        <c:axId val="676871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0870376176255896E-2"/>
              <c:y val="1.1969911263955931E-3"/>
            </c:manualLayout>
          </c:layout>
          <c:overlay val="0"/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67689088"/>
        <c:crosses val="autoZero"/>
        <c:auto val="1"/>
        <c:lblAlgn val="ctr"/>
        <c:lblOffset val="100"/>
        <c:noMultiLvlLbl val="0"/>
      </c:catAx>
      <c:valAx>
        <c:axId val="67689088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low"/>
        <c:spPr>
          <a:ln w="3175">
            <a:solidFill>
              <a:srgbClr val="898D8D"/>
            </a:solidFill>
            <a:prstDash val="solid"/>
          </a:ln>
        </c:spPr>
        <c:crossAx val="67687168"/>
        <c:crosses val="autoZero"/>
        <c:crossBetween val="between"/>
        <c:majorUnit val="1"/>
      </c:valAx>
      <c:valAx>
        <c:axId val="67694976"/>
        <c:scaling>
          <c:orientation val="minMax"/>
          <c:max val="8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98D8D"/>
            </a:solidFill>
            <a:prstDash val="solid"/>
          </a:ln>
        </c:spPr>
        <c:crossAx val="67696512"/>
        <c:crosses val="max"/>
        <c:crossBetween val="between"/>
        <c:majorUnit val="1"/>
      </c:valAx>
      <c:catAx>
        <c:axId val="6769651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6294121587469774"/>
              <c:y val="1.8633689632065393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694976"/>
        <c:crosses val="autoZero"/>
        <c:auto val="1"/>
        <c:lblAlgn val="ctr"/>
        <c:lblOffset val="100"/>
        <c:noMultiLvlLbl val="0"/>
      </c:catAx>
      <c:spPr>
        <a:pattFill>
          <a:fgClr>
            <a:srgbClr val="FFFFFF"/>
          </a:fgClr>
          <a:bgClr>
            <a:srgbClr val="FFFFFF"/>
          </a:bgClr>
        </a:pattFill>
        <a:ln w="25400">
          <a:noFill/>
        </a:ln>
      </c:spPr>
    </c:plotArea>
    <c:legend>
      <c:legendPos val="b"/>
      <c:layout>
        <c:manualLayout>
          <c:xMode val="edge"/>
          <c:yMode val="edge"/>
          <c:x val="4.2174476139873142E-3"/>
          <c:y val="0.80649298582622597"/>
          <c:w val="0.98129352882577969"/>
          <c:h val="0.1935070141737738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16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23E-2"/>
          <c:y val="6.4520138888888884E-2"/>
          <c:w val="0.91812699973403999"/>
          <c:h val="0.625008680555555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adat'!$A$3</c:f>
              <c:strCache>
                <c:ptCount val="1"/>
                <c:pt idx="0">
                  <c:v>Nettó EU-transzfer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0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2.3854056560990671</c:v>
                </c:pt>
                <c:pt idx="45">
                  <c:v>2.2515529837697548</c:v>
                </c:pt>
                <c:pt idx="46">
                  <c:v>1.7905809648808071</c:v>
                </c:pt>
                <c:pt idx="47">
                  <c:v>2.8934530060815611</c:v>
                </c:pt>
                <c:pt idx="48">
                  <c:v>3.133193684547376</c:v>
                </c:pt>
                <c:pt idx="49">
                  <c:v>3.2371645880689264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04-4EB8-A76A-85FD06EDDAC7}"/>
            </c:ext>
          </c:extLst>
        </c:ser>
        <c:ser>
          <c:idx val="2"/>
          <c:order val="1"/>
          <c:tx>
            <c:strRef>
              <c:f>'8. adat'!$A$4</c:f>
              <c:strCache>
                <c:ptCount val="1"/>
                <c:pt idx="0">
                  <c:v>Egyéb folyó transzfer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0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-1.0523247536497382</c:v>
                </c:pt>
                <c:pt idx="37">
                  <c:v>-1.034330815806487</c:v>
                </c:pt>
                <c:pt idx="38">
                  <c:v>-1.0150238426361227</c:v>
                </c:pt>
                <c:pt idx="39">
                  <c:v>-0.96328877408461511</c:v>
                </c:pt>
                <c:pt idx="40">
                  <c:v>-0.91748729212236035</c:v>
                </c:pt>
                <c:pt idx="41">
                  <c:v>-0.8758507818423843</c:v>
                </c:pt>
                <c:pt idx="42">
                  <c:v>-0.83531332655852386</c:v>
                </c:pt>
                <c:pt idx="43">
                  <c:v>-0.84948529387939709</c:v>
                </c:pt>
                <c:pt idx="44">
                  <c:v>-0.87089146693978048</c:v>
                </c:pt>
                <c:pt idx="45">
                  <c:v>-0.84249278267689975</c:v>
                </c:pt>
                <c:pt idx="46">
                  <c:v>-0.83616942924646875</c:v>
                </c:pt>
                <c:pt idx="47">
                  <c:v>-0.79676738544931258</c:v>
                </c:pt>
                <c:pt idx="48">
                  <c:v>-0.76490685426212268</c:v>
                </c:pt>
                <c:pt idx="49">
                  <c:v>-0.72004307656649058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04-4EB8-A76A-85FD06EDDAC7}"/>
            </c:ext>
          </c:extLst>
        </c:ser>
        <c:ser>
          <c:idx val="3"/>
          <c:order val="2"/>
          <c:tx>
            <c:strRef>
              <c:f>'8. adat'!$A$5</c:f>
              <c:strCache>
                <c:ptCount val="1"/>
                <c:pt idx="0">
                  <c:v>Egyéb tőketranszfer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0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-0.38431709112154466</c:v>
                </c:pt>
                <c:pt idx="38">
                  <c:v>-0.22524533834650937</c:v>
                </c:pt>
                <c:pt idx="39">
                  <c:v>-0.22136567507260507</c:v>
                </c:pt>
                <c:pt idx="40">
                  <c:v>-0.19222264867925948</c:v>
                </c:pt>
                <c:pt idx="41">
                  <c:v>-0.16038132798452129</c:v>
                </c:pt>
                <c:pt idx="42">
                  <c:v>-0.11601231842418819</c:v>
                </c:pt>
                <c:pt idx="43">
                  <c:v>0.59859255813139411</c:v>
                </c:pt>
                <c:pt idx="44">
                  <c:v>0.56815046091197408</c:v>
                </c:pt>
                <c:pt idx="45">
                  <c:v>0.56033839898028281</c:v>
                </c:pt>
                <c:pt idx="46">
                  <c:v>0.59047616004916947</c:v>
                </c:pt>
                <c:pt idx="47">
                  <c:v>-0.11505694811104561</c:v>
                </c:pt>
                <c:pt idx="48">
                  <c:v>-0.11519394152039407</c:v>
                </c:pt>
                <c:pt idx="49">
                  <c:v>-0.14980820001198561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3"/>
        <c:axId val="153613440"/>
        <c:axId val="153614976"/>
      </c:barChart>
      <c:lineChart>
        <c:grouping val="standard"/>
        <c:varyColors val="0"/>
        <c:ser>
          <c:idx val="4"/>
          <c:order val="3"/>
          <c:tx>
            <c:strRef>
              <c:f>'8. adat'!$A$6</c:f>
              <c:strCache>
                <c:ptCount val="1"/>
                <c:pt idx="0">
                  <c:v>Transzferegyenleg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0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-0.28661118004721403</c:v>
                </c:pt>
                <c:pt idx="37">
                  <c:v>0.30456926253824801</c:v>
                </c:pt>
                <c:pt idx="38">
                  <c:v>0.50548399418601231</c:v>
                </c:pt>
                <c:pt idx="39">
                  <c:v>0.94850473652597722</c:v>
                </c:pt>
                <c:pt idx="40">
                  <c:v>1.332592510012278</c:v>
                </c:pt>
                <c:pt idx="41">
                  <c:v>1.4589599078015201</c:v>
                </c:pt>
                <c:pt idx="42">
                  <c:v>2.0893262954218463</c:v>
                </c:pt>
                <c:pt idx="43">
                  <c:v>2.6485906128144792</c:v>
                </c:pt>
                <c:pt idx="44">
                  <c:v>2.0826646500712607</c:v>
                </c:pt>
                <c:pt idx="45">
                  <c:v>1.9693986000731378</c:v>
                </c:pt>
                <c:pt idx="46">
                  <c:v>1.5448876956835078</c:v>
                </c:pt>
                <c:pt idx="47">
                  <c:v>1.9816286725212029</c:v>
                </c:pt>
                <c:pt idx="48">
                  <c:v>2.2530928887648591</c:v>
                </c:pt>
                <c:pt idx="49">
                  <c:v>2.3673133114904501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04-4EB8-A76A-85FD06EDD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5007616"/>
        <c:axId val="1550056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1908219763215357E-2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1550056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2567810292904784"/>
              <c:y val="3.0788471190317445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5007616"/>
        <c:crosses val="max"/>
        <c:crossBetween val="between"/>
      </c:valAx>
      <c:catAx>
        <c:axId val="1550076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5500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8110583333333325"/>
          <c:w val="0.98659961261239504"/>
          <c:h val="0.106354999999999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039685963330235E-2"/>
          <c:y val="7.4451695356644212E-2"/>
          <c:w val="0.91812699973403999"/>
          <c:h val="0.617707690489633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'8. adat'!$B$3</c:f>
              <c:strCache>
                <c:ptCount val="1"/>
                <c:pt idx="0">
                  <c:v>EU transfer (net)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[0]!_7_EU_transzfer</c:f>
              <c:numCache>
                <c:formatCode>0.0</c:formatCode>
                <c:ptCount val="50"/>
                <c:pt idx="0">
                  <c:v>0.75045427894101735</c:v>
                </c:pt>
                <c:pt idx="1">
                  <c:v>0.74341833781619127</c:v>
                </c:pt>
                <c:pt idx="2">
                  <c:v>0.76727729353237795</c:v>
                </c:pt>
                <c:pt idx="3">
                  <c:v>1.1839771358334674</c:v>
                </c:pt>
                <c:pt idx="4">
                  <c:v>1.6581863092985274</c:v>
                </c:pt>
                <c:pt idx="5">
                  <c:v>2.0792700908503052</c:v>
                </c:pt>
                <c:pt idx="6">
                  <c:v>2.6220602940177486</c:v>
                </c:pt>
                <c:pt idx="7">
                  <c:v>2.8104153830424821</c:v>
                </c:pt>
                <c:pt idx="8">
                  <c:v>3.1115665007178746</c:v>
                </c:pt>
                <c:pt idx="9">
                  <c:v>3.30774548175983</c:v>
                </c:pt>
                <c:pt idx="10">
                  <c:v>3.4709852207950531</c:v>
                </c:pt>
                <c:pt idx="11">
                  <c:v>3.2927549037336439</c:v>
                </c:pt>
                <c:pt idx="12">
                  <c:v>3.1748191339970968</c:v>
                </c:pt>
                <c:pt idx="13">
                  <c:v>2.9764667385353905</c:v>
                </c:pt>
                <c:pt idx="14">
                  <c:v>3.1836351105001182</c:v>
                </c:pt>
                <c:pt idx="15">
                  <c:v>3.6049990548223767</c:v>
                </c:pt>
                <c:pt idx="16">
                  <c:v>3.4159698068472832</c:v>
                </c:pt>
                <c:pt idx="17">
                  <c:v>3.4723623147895637</c:v>
                </c:pt>
                <c:pt idx="18">
                  <c:v>3.164208649191449</c:v>
                </c:pt>
                <c:pt idx="19">
                  <c:v>3.8670300537976527</c:v>
                </c:pt>
                <c:pt idx="20">
                  <c:v>4.2825759362845384</c:v>
                </c:pt>
                <c:pt idx="21">
                  <c:v>4.8544003884680267</c:v>
                </c:pt>
                <c:pt idx="22">
                  <c:v>5.0669792950107402</c:v>
                </c:pt>
                <c:pt idx="23">
                  <c:v>5.5937133756601378</c:v>
                </c:pt>
                <c:pt idx="24">
                  <c:v>5.3237393594109781</c:v>
                </c:pt>
                <c:pt idx="25">
                  <c:v>4.9144654331997124</c:v>
                </c:pt>
                <c:pt idx="26">
                  <c:v>5.3063374266705496</c:v>
                </c:pt>
                <c:pt idx="27">
                  <c:v>5.2525618316466574</c:v>
                </c:pt>
                <c:pt idx="28">
                  <c:v>5.4792399268133831</c:v>
                </c:pt>
                <c:pt idx="29">
                  <c:v>6.1143538244442999</c:v>
                </c:pt>
                <c:pt idx="30">
                  <c:v>5.6076481561946139</c:v>
                </c:pt>
                <c:pt idx="31">
                  <c:v>5.9913522577033858</c:v>
                </c:pt>
                <c:pt idx="32">
                  <c:v>5.3302142277093294</c:v>
                </c:pt>
                <c:pt idx="33">
                  <c:v>3.9118079077288268</c:v>
                </c:pt>
                <c:pt idx="34">
                  <c:v>3.2539919453973178</c:v>
                </c:pt>
                <c:pt idx="35">
                  <c:v>0.87910760279006106</c:v>
                </c:pt>
                <c:pt idx="36">
                  <c:v>1.1186469865899396</c:v>
                </c:pt>
                <c:pt idx="37">
                  <c:v>1.7232171694662797</c:v>
                </c:pt>
                <c:pt idx="38">
                  <c:v>1.7457531751686444</c:v>
                </c:pt>
                <c:pt idx="39">
                  <c:v>2.1331591856831973</c:v>
                </c:pt>
                <c:pt idx="40">
                  <c:v>2.442302450813898</c:v>
                </c:pt>
                <c:pt idx="41">
                  <c:v>2.4951920176284257</c:v>
                </c:pt>
                <c:pt idx="42">
                  <c:v>3.0406519404045587</c:v>
                </c:pt>
                <c:pt idx="43">
                  <c:v>2.8994833485624825</c:v>
                </c:pt>
                <c:pt idx="44">
                  <c:v>2.3854056560990671</c:v>
                </c:pt>
                <c:pt idx="45">
                  <c:v>2.2515529837697548</c:v>
                </c:pt>
                <c:pt idx="46">
                  <c:v>1.7905809648808071</c:v>
                </c:pt>
                <c:pt idx="47">
                  <c:v>2.8934530060815611</c:v>
                </c:pt>
                <c:pt idx="48">
                  <c:v>3.133193684547376</c:v>
                </c:pt>
                <c:pt idx="49">
                  <c:v>3.2371645880689264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F1-49D3-86E5-FB14EE32698E}"/>
            </c:ext>
          </c:extLst>
        </c:ser>
        <c:ser>
          <c:idx val="2"/>
          <c:order val="1"/>
          <c:tx>
            <c:strRef>
              <c:f>'8. adat'!$B$4</c:f>
              <c:strCache>
                <c:ptCount val="1"/>
                <c:pt idx="0">
                  <c:v>Other current transfer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[0]!_7_egyéb_folyó_transzfer</c:f>
              <c:numCache>
                <c:formatCode>0.0</c:formatCode>
                <c:ptCount val="50"/>
                <c:pt idx="0">
                  <c:v>-2.414114549749859E-2</c:v>
                </c:pt>
                <c:pt idx="1">
                  <c:v>-0.18473345819552009</c:v>
                </c:pt>
                <c:pt idx="2">
                  <c:v>-0.27985343277975883</c:v>
                </c:pt>
                <c:pt idx="3">
                  <c:v>-0.49206772429468804</c:v>
                </c:pt>
                <c:pt idx="4">
                  <c:v>-0.50808766246159442</c:v>
                </c:pt>
                <c:pt idx="5">
                  <c:v>-0.47850675593341108</c:v>
                </c:pt>
                <c:pt idx="6">
                  <c:v>-0.45404390396906857</c:v>
                </c:pt>
                <c:pt idx="7">
                  <c:v>-0.38325079189698663</c:v>
                </c:pt>
                <c:pt idx="8">
                  <c:v>-0.43350131702002043</c:v>
                </c:pt>
                <c:pt idx="9">
                  <c:v>-0.50036228685975104</c:v>
                </c:pt>
                <c:pt idx="10">
                  <c:v>-0.51916046801209625</c:v>
                </c:pt>
                <c:pt idx="11">
                  <c:v>-0.53382606438594016</c:v>
                </c:pt>
                <c:pt idx="12">
                  <c:v>-0.54739261506161441</c:v>
                </c:pt>
                <c:pt idx="13">
                  <c:v>-0.58601605072948382</c:v>
                </c:pt>
                <c:pt idx="14">
                  <c:v>-0.65959768826874465</c:v>
                </c:pt>
                <c:pt idx="15">
                  <c:v>-0.6899970392814796</c:v>
                </c:pt>
                <c:pt idx="16">
                  <c:v>-0.8303945795701676</c:v>
                </c:pt>
                <c:pt idx="17">
                  <c:v>-0.83929050632556823</c:v>
                </c:pt>
                <c:pt idx="18">
                  <c:v>-0.91573699485588866</c:v>
                </c:pt>
                <c:pt idx="19">
                  <c:v>-1.021355453200435</c:v>
                </c:pt>
                <c:pt idx="20">
                  <c:v>-0.99581043816559278</c:v>
                </c:pt>
                <c:pt idx="21">
                  <c:v>-1.0621290068694131</c:v>
                </c:pt>
                <c:pt idx="22">
                  <c:v>-1.0992791171572858</c:v>
                </c:pt>
                <c:pt idx="23">
                  <c:v>-1.0965388693852809</c:v>
                </c:pt>
                <c:pt idx="24">
                  <c:v>-1.0991528567491669</c:v>
                </c:pt>
                <c:pt idx="25">
                  <c:v>-1.0567107947380965</c:v>
                </c:pt>
                <c:pt idx="26">
                  <c:v>-1.0236925073490382</c:v>
                </c:pt>
                <c:pt idx="27">
                  <c:v>-1.0746476046823015</c:v>
                </c:pt>
                <c:pt idx="28">
                  <c:v>-1.0811160226472543</c:v>
                </c:pt>
                <c:pt idx="29">
                  <c:v>-1.1113218654847108</c:v>
                </c:pt>
                <c:pt idx="30">
                  <c:v>-1.162725530060474</c:v>
                </c:pt>
                <c:pt idx="31">
                  <c:v>-1.1956710904410226</c:v>
                </c:pt>
                <c:pt idx="32">
                  <c:v>-1.2126109530538549</c:v>
                </c:pt>
                <c:pt idx="33">
                  <c:v>-1.2074806753568461</c:v>
                </c:pt>
                <c:pt idx="34">
                  <c:v>-1.1711244232269384</c:v>
                </c:pt>
                <c:pt idx="35">
                  <c:v>-1.1200015615626191</c:v>
                </c:pt>
                <c:pt idx="36">
                  <c:v>-1.0523247536497382</c:v>
                </c:pt>
                <c:pt idx="37">
                  <c:v>-1.034330815806487</c:v>
                </c:pt>
                <c:pt idx="38">
                  <c:v>-1.0150238426361227</c:v>
                </c:pt>
                <c:pt idx="39">
                  <c:v>-0.96328877408461511</c:v>
                </c:pt>
                <c:pt idx="40">
                  <c:v>-0.91748729212236035</c:v>
                </c:pt>
                <c:pt idx="41">
                  <c:v>-0.8758507818423843</c:v>
                </c:pt>
                <c:pt idx="42">
                  <c:v>-0.83531332655852386</c:v>
                </c:pt>
                <c:pt idx="43">
                  <c:v>-0.84948529387939709</c:v>
                </c:pt>
                <c:pt idx="44">
                  <c:v>-0.87089146693978048</c:v>
                </c:pt>
                <c:pt idx="45">
                  <c:v>-0.84249278267689975</c:v>
                </c:pt>
                <c:pt idx="46">
                  <c:v>-0.83616942924646875</c:v>
                </c:pt>
                <c:pt idx="47">
                  <c:v>-0.79676738544931258</c:v>
                </c:pt>
                <c:pt idx="48">
                  <c:v>-0.76490685426212268</c:v>
                </c:pt>
                <c:pt idx="49">
                  <c:v>-0.72004307656649058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F1-49D3-86E5-FB14EE32698E}"/>
            </c:ext>
          </c:extLst>
        </c:ser>
        <c:ser>
          <c:idx val="3"/>
          <c:order val="2"/>
          <c:tx>
            <c:strRef>
              <c:f>'8. adat'!$B$5</c:f>
              <c:strCache>
                <c:ptCount val="1"/>
                <c:pt idx="0">
                  <c:v>Other capital transfer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[0]!_7_egyéb_tőketranszfer</c:f>
              <c:numCache>
                <c:formatCode>0.0</c:formatCode>
                <c:ptCount val="50"/>
                <c:pt idx="0">
                  <c:v>-9.668604711980619E-2</c:v>
                </c:pt>
                <c:pt idx="1">
                  <c:v>-8.1637581562771414E-2</c:v>
                </c:pt>
                <c:pt idx="2">
                  <c:v>-1.318952537055524E-2</c:v>
                </c:pt>
                <c:pt idx="3">
                  <c:v>0.10253847932526361</c:v>
                </c:pt>
                <c:pt idx="4">
                  <c:v>0.10425436028998407</c:v>
                </c:pt>
                <c:pt idx="5">
                  <c:v>0.10382748050225424</c:v>
                </c:pt>
                <c:pt idx="6">
                  <c:v>0.1538234427056869</c:v>
                </c:pt>
                <c:pt idx="7">
                  <c:v>5.394505509247724E-2</c:v>
                </c:pt>
                <c:pt idx="8">
                  <c:v>2.6155477395276093E-2</c:v>
                </c:pt>
                <c:pt idx="9">
                  <c:v>2.7674394440019328E-2</c:v>
                </c:pt>
                <c:pt idx="10">
                  <c:v>-5.1755404979981511E-2</c:v>
                </c:pt>
                <c:pt idx="11">
                  <c:v>-0.37013104475510666</c:v>
                </c:pt>
                <c:pt idx="12">
                  <c:v>-0.38212719055293759</c:v>
                </c:pt>
                <c:pt idx="13">
                  <c:v>-0.36721878184951506</c:v>
                </c:pt>
                <c:pt idx="14">
                  <c:v>-0.34766521521616461</c:v>
                </c:pt>
                <c:pt idx="15">
                  <c:v>6.564868827868592E-3</c:v>
                </c:pt>
                <c:pt idx="16">
                  <c:v>5.121735802797435E-2</c:v>
                </c:pt>
                <c:pt idx="17">
                  <c:v>4.4692767465922476E-2</c:v>
                </c:pt>
                <c:pt idx="18">
                  <c:v>5.3137689847278548E-2</c:v>
                </c:pt>
                <c:pt idx="19">
                  <c:v>6.434599892145286E-2</c:v>
                </c:pt>
                <c:pt idx="20">
                  <c:v>7.8647414444679778E-2</c:v>
                </c:pt>
                <c:pt idx="21">
                  <c:v>9.92238214900307E-2</c:v>
                </c:pt>
                <c:pt idx="22">
                  <c:v>8.1548922291034706E-2</c:v>
                </c:pt>
                <c:pt idx="23">
                  <c:v>3.3660471911876086E-2</c:v>
                </c:pt>
                <c:pt idx="24">
                  <c:v>4.4008728950383852E-2</c:v>
                </c:pt>
                <c:pt idx="25">
                  <c:v>2.1223557027183215E-2</c:v>
                </c:pt>
                <c:pt idx="26">
                  <c:v>4.1950291643400533E-4</c:v>
                </c:pt>
                <c:pt idx="27">
                  <c:v>-1.8714046220477822E-2</c:v>
                </c:pt>
                <c:pt idx="28">
                  <c:v>-2.9545249811740434E-2</c:v>
                </c:pt>
                <c:pt idx="29">
                  <c:v>-0.13619671144641488</c:v>
                </c:pt>
                <c:pt idx="30">
                  <c:v>-0.10001302281419454</c:v>
                </c:pt>
                <c:pt idx="31">
                  <c:v>-9.9068928879009158E-2</c:v>
                </c:pt>
                <c:pt idx="32">
                  <c:v>-9.207898715211181E-2</c:v>
                </c:pt>
                <c:pt idx="33">
                  <c:v>3.6818394328129105E-2</c:v>
                </c:pt>
                <c:pt idx="34">
                  <c:v>-0.20258049308620987</c:v>
                </c:pt>
                <c:pt idx="35">
                  <c:v>-0.33332911567427126</c:v>
                </c:pt>
                <c:pt idx="36">
                  <c:v>-0.35293341298741537</c:v>
                </c:pt>
                <c:pt idx="37">
                  <c:v>-0.38431709112154466</c:v>
                </c:pt>
                <c:pt idx="38">
                  <c:v>-0.22524533834650937</c:v>
                </c:pt>
                <c:pt idx="39">
                  <c:v>-0.22136567507260507</c:v>
                </c:pt>
                <c:pt idx="40">
                  <c:v>-0.19222264867925948</c:v>
                </c:pt>
                <c:pt idx="41">
                  <c:v>-0.16038132798452129</c:v>
                </c:pt>
                <c:pt idx="42">
                  <c:v>-0.11601231842418819</c:v>
                </c:pt>
                <c:pt idx="43">
                  <c:v>0.59859255813139411</c:v>
                </c:pt>
                <c:pt idx="44">
                  <c:v>0.56815046091197408</c:v>
                </c:pt>
                <c:pt idx="45">
                  <c:v>0.56033839898028281</c:v>
                </c:pt>
                <c:pt idx="46">
                  <c:v>0.59047616004916947</c:v>
                </c:pt>
                <c:pt idx="47">
                  <c:v>-0.11505694811104561</c:v>
                </c:pt>
                <c:pt idx="48">
                  <c:v>-0.11519394152039407</c:v>
                </c:pt>
                <c:pt idx="49">
                  <c:v>-0.14980820001198561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1-49D3-86E5-FB14EE326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53613440"/>
        <c:axId val="153614976"/>
      </c:barChart>
      <c:lineChart>
        <c:grouping val="standard"/>
        <c:varyColors val="0"/>
        <c:ser>
          <c:idx val="1"/>
          <c:order val="3"/>
          <c:tx>
            <c:strRef>
              <c:f>'8.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ln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[0]!_7_transzferegyenleg</c:f>
              <c:numCache>
                <c:formatCode>0.0</c:formatCode>
                <c:ptCount val="50"/>
                <c:pt idx="0">
                  <c:v>0.62962708632371256</c:v>
                </c:pt>
                <c:pt idx="1">
                  <c:v>0.47704729805789975</c:v>
                </c:pt>
                <c:pt idx="2">
                  <c:v>0.47423433538206389</c:v>
                </c:pt>
                <c:pt idx="3">
                  <c:v>0.79444789086404299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2.8350575893400984</c:v>
                </c:pt>
                <c:pt idx="10">
                  <c:v>2.9000693478029755</c:v>
                </c:pt>
                <c:pt idx="11">
                  <c:v>2.3887977945925973</c:v>
                </c:pt>
                <c:pt idx="12">
                  <c:v>2.2452993283825449</c:v>
                </c:pt>
                <c:pt idx="13">
                  <c:v>2.0232319059563917</c:v>
                </c:pt>
                <c:pt idx="14">
                  <c:v>2.1763722070152087</c:v>
                </c:pt>
                <c:pt idx="15">
                  <c:v>2.9215668843687657</c:v>
                </c:pt>
                <c:pt idx="16">
                  <c:v>2.63679258530509</c:v>
                </c:pt>
                <c:pt idx="17">
                  <c:v>2.6777645759299178</c:v>
                </c:pt>
                <c:pt idx="18">
                  <c:v>2.3016093441828387</c:v>
                </c:pt>
                <c:pt idx="19">
                  <c:v>2.910020599518671</c:v>
                </c:pt>
                <c:pt idx="20">
                  <c:v>3.3654129125636252</c:v>
                </c:pt>
                <c:pt idx="21">
                  <c:v>3.8914952030886441</c:v>
                </c:pt>
                <c:pt idx="22">
                  <c:v>4.0492491001444888</c:v>
                </c:pt>
                <c:pt idx="23">
                  <c:v>4.530834978186733</c:v>
                </c:pt>
                <c:pt idx="24">
                  <c:v>4.2685952316121947</c:v>
                </c:pt>
                <c:pt idx="25">
                  <c:v>3.878978195488799</c:v>
                </c:pt>
                <c:pt idx="26">
                  <c:v>4.2830644222379455</c:v>
                </c:pt>
                <c:pt idx="27">
                  <c:v>4.1592001807438779</c:v>
                </c:pt>
                <c:pt idx="28">
                  <c:v>4.3685786543543879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4.696612238383354</c:v>
                </c:pt>
                <c:pt idx="32">
                  <c:v>4.0255242875033623</c:v>
                </c:pt>
                <c:pt idx="33">
                  <c:v>2.7411456267001095</c:v>
                </c:pt>
                <c:pt idx="34">
                  <c:v>1.8802870290841693</c:v>
                </c:pt>
                <c:pt idx="35">
                  <c:v>-0.5742230744468293</c:v>
                </c:pt>
                <c:pt idx="36">
                  <c:v>-0.28661118004721403</c:v>
                </c:pt>
                <c:pt idx="37">
                  <c:v>0.30456926253824801</c:v>
                </c:pt>
                <c:pt idx="38">
                  <c:v>0.50548399418601231</c:v>
                </c:pt>
                <c:pt idx="39">
                  <c:v>0.94850473652597722</c:v>
                </c:pt>
                <c:pt idx="40">
                  <c:v>1.332592510012278</c:v>
                </c:pt>
                <c:pt idx="41">
                  <c:v>1.4589599078015201</c:v>
                </c:pt>
                <c:pt idx="42">
                  <c:v>2.0893262954218463</c:v>
                </c:pt>
                <c:pt idx="43">
                  <c:v>2.6485906128144792</c:v>
                </c:pt>
                <c:pt idx="44">
                  <c:v>2.0826646500712607</c:v>
                </c:pt>
                <c:pt idx="45">
                  <c:v>1.9693986000731378</c:v>
                </c:pt>
                <c:pt idx="46">
                  <c:v>1.5448876956835078</c:v>
                </c:pt>
                <c:pt idx="47">
                  <c:v>1.9816286725212029</c:v>
                </c:pt>
                <c:pt idx="48">
                  <c:v>2.2530928887648591</c:v>
                </c:pt>
                <c:pt idx="49">
                  <c:v>2.3673133114904501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FB-4D59-B07D-6530CEE004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6703600"/>
        <c:axId val="846705896"/>
      </c:lineChart>
      <c:catAx>
        <c:axId val="153613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4976"/>
        <c:crosses val="autoZero"/>
        <c:auto val="1"/>
        <c:lblAlgn val="ctr"/>
        <c:lblOffset val="100"/>
        <c:tickLblSkip val="1"/>
        <c:noMultiLvlLbl val="0"/>
      </c:catAx>
      <c:valAx>
        <c:axId val="153614976"/>
        <c:scaling>
          <c:orientation val="minMax"/>
          <c:max val="7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8567708248266362E-2"/>
              <c:y val="1.400403810528214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53613440"/>
        <c:crosses val="autoZero"/>
        <c:crossBetween val="between"/>
      </c:valAx>
      <c:valAx>
        <c:axId val="846705896"/>
        <c:scaling>
          <c:orientation val="minMax"/>
          <c:max val="7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7502749510876487"/>
              <c:y val="6.050291214731629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46703600"/>
        <c:crosses val="max"/>
        <c:crossBetween val="between"/>
      </c:valAx>
      <c:catAx>
        <c:axId val="846703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467058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6530570577347219E-3"/>
          <c:y val="0.8768785625394826"/>
          <c:w val="0.95224060875060745"/>
          <c:h val="0.12312143746051754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43161859589160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adat'!$A$5</c:f>
              <c:strCache>
                <c:ptCount val="1"/>
                <c:pt idx="0">
                  <c:v>Folyó fizetési mérleg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adat'!$C$3:$DH$4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  <c:pt idx="109">
                    <c:v>2020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'9. adat'!$C$5:$DH$5</c:f>
              <c:numCache>
                <c:formatCode>0.00</c:formatCode>
                <c:ptCount val="110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3.683630739048315</c:v>
                </c:pt>
                <c:pt idx="9">
                  <c:v>3.2899805560887661</c:v>
                </c:pt>
                <c:pt idx="10">
                  <c:v>2.3899626993188323</c:v>
                </c:pt>
                <c:pt idx="11">
                  <c:v>1.9831346249982691</c:v>
                </c:pt>
                <c:pt idx="12">
                  <c:v>2.0595044198133121</c:v>
                </c:pt>
                <c:pt idx="13">
                  <c:v>1.5107621830327569</c:v>
                </c:pt>
                <c:pt idx="14">
                  <c:v>0.78206912092309533</c:v>
                </c:pt>
                <c:pt idx="15">
                  <c:v>0.28217287165303367</c:v>
                </c:pt>
                <c:pt idx="16">
                  <c:v>-7.7298799808148855E-2</c:v>
                </c:pt>
                <c:pt idx="17">
                  <c:v>-0.16091953677581589</c:v>
                </c:pt>
                <c:pt idx="18">
                  <c:v>-0.26576711199744224</c:v>
                </c:pt>
                <c:pt idx="19">
                  <c:v>-0.25262739960299019</c:v>
                </c:pt>
                <c:pt idx="20">
                  <c:v>-0.13583525969111734</c:v>
                </c:pt>
                <c:pt idx="21">
                  <c:v>-1.0791012284715933</c:v>
                </c:pt>
                <c:pt idx="23">
                  <c:v>0.46820878588101233</c:v>
                </c:pt>
                <c:pt idx="24">
                  <c:v>0.28708039970235966</c:v>
                </c:pt>
                <c:pt idx="25">
                  <c:v>9.3024823066304982E-2</c:v>
                </c:pt>
                <c:pt idx="26">
                  <c:v>0.42186107062502642</c:v>
                </c:pt>
                <c:pt idx="27">
                  <c:v>1.0321734808580214</c:v>
                </c:pt>
                <c:pt idx="28">
                  <c:v>1.7922396583832971</c:v>
                </c:pt>
                <c:pt idx="29">
                  <c:v>2.4055556976304744</c:v>
                </c:pt>
                <c:pt idx="30">
                  <c:v>1.775059556584532</c:v>
                </c:pt>
                <c:pt idx="31">
                  <c:v>1.5011822109434338</c:v>
                </c:pt>
                <c:pt idx="32">
                  <c:v>1.5718201619537204</c:v>
                </c:pt>
                <c:pt idx="33">
                  <c:v>1.2166444278451325</c:v>
                </c:pt>
                <c:pt idx="34">
                  <c:v>1.4872601751176202</c:v>
                </c:pt>
                <c:pt idx="35">
                  <c:v>0.57756916675362491</c:v>
                </c:pt>
                <c:pt idx="36">
                  <c:v>0.70521799821364939</c:v>
                </c:pt>
                <c:pt idx="37">
                  <c:v>0.17794200895855927</c:v>
                </c:pt>
                <c:pt idx="38">
                  <c:v>0.45625803905796486</c:v>
                </c:pt>
                <c:pt idx="39">
                  <c:v>0.10631035595930703</c:v>
                </c:pt>
                <c:pt idx="40">
                  <c:v>0.53179990687843204</c:v>
                </c:pt>
                <c:pt idx="41">
                  <c:v>0.46419348085621931</c:v>
                </c:pt>
                <c:pt idx="42">
                  <c:v>-0.2945677106101085</c:v>
                </c:pt>
                <c:pt idx="43">
                  <c:v>0.30118045673480731</c:v>
                </c:pt>
                <c:pt idx="45">
                  <c:v>-1.3668806127081583</c:v>
                </c:pt>
                <c:pt idx="46">
                  <c:v>-0.57297318374229322</c:v>
                </c:pt>
                <c:pt idx="47">
                  <c:v>-0.63118476965047132</c:v>
                </c:pt>
                <c:pt idx="48">
                  <c:v>-0.55300344854122263</c:v>
                </c:pt>
                <c:pt idx="49">
                  <c:v>-0.72534744154090758</c:v>
                </c:pt>
                <c:pt idx="50">
                  <c:v>-0.49515019782782344</c:v>
                </c:pt>
                <c:pt idx="51">
                  <c:v>-0.62514655173020817</c:v>
                </c:pt>
                <c:pt idx="52">
                  <c:v>-0.52378363156807528</c:v>
                </c:pt>
                <c:pt idx="53">
                  <c:v>0.15258290864078189</c:v>
                </c:pt>
                <c:pt idx="54">
                  <c:v>-0.37690089071560567</c:v>
                </c:pt>
                <c:pt idx="55">
                  <c:v>0.26991238005877061</c:v>
                </c:pt>
                <c:pt idx="56">
                  <c:v>6.0970041703850716E-2</c:v>
                </c:pt>
                <c:pt idx="57">
                  <c:v>-0.4408376291273125</c:v>
                </c:pt>
                <c:pt idx="58">
                  <c:v>-0.39445298806764734</c:v>
                </c:pt>
                <c:pt idx="59">
                  <c:v>-0.94031253559204497</c:v>
                </c:pt>
                <c:pt idx="60">
                  <c:v>-1.0148894005779321</c:v>
                </c:pt>
                <c:pt idx="61">
                  <c:v>-0.74095077623983985</c:v>
                </c:pt>
                <c:pt idx="62">
                  <c:v>-0.72848246367429925</c:v>
                </c:pt>
                <c:pt idx="63">
                  <c:v>-0.30846327332676488</c:v>
                </c:pt>
                <c:pt idx="64">
                  <c:v>0.4122650214117749</c:v>
                </c:pt>
                <c:pt idx="65">
                  <c:v>0.98097779962127007</c:v>
                </c:pt>
                <c:pt idx="67">
                  <c:v>0.31005151925244434</c:v>
                </c:pt>
                <c:pt idx="68">
                  <c:v>-0.74683674519082388</c:v>
                </c:pt>
                <c:pt idx="69">
                  <c:v>-1.906293297403109</c:v>
                </c:pt>
                <c:pt idx="70">
                  <c:v>-2.0921986704815305</c:v>
                </c:pt>
                <c:pt idx="71">
                  <c:v>-2.5303098338572068</c:v>
                </c:pt>
                <c:pt idx="72">
                  <c:v>-1.9980596303868829</c:v>
                </c:pt>
                <c:pt idx="73">
                  <c:v>-1.7485518527738659</c:v>
                </c:pt>
                <c:pt idx="74">
                  <c:v>-2.7409262040294529</c:v>
                </c:pt>
                <c:pt idx="75">
                  <c:v>-2.5050649154866913</c:v>
                </c:pt>
                <c:pt idx="76">
                  <c:v>-2.5921465466951439</c:v>
                </c:pt>
                <c:pt idx="77">
                  <c:v>-2.5618821071896556</c:v>
                </c:pt>
                <c:pt idx="78">
                  <c:v>-1.9145492491824532</c:v>
                </c:pt>
                <c:pt idx="79">
                  <c:v>-1.9150742752628742</c:v>
                </c:pt>
                <c:pt idx="80">
                  <c:v>-1.9802856669855051</c:v>
                </c:pt>
                <c:pt idx="81">
                  <c:v>-1.9137317656418813</c:v>
                </c:pt>
                <c:pt idx="82">
                  <c:v>-2.6454731217475635</c:v>
                </c:pt>
                <c:pt idx="83">
                  <c:v>-2.4519584337806331</c:v>
                </c:pt>
                <c:pt idx="84">
                  <c:v>-2.8596797636273044</c:v>
                </c:pt>
                <c:pt idx="85">
                  <c:v>-3.6307154332019325</c:v>
                </c:pt>
                <c:pt idx="86">
                  <c:v>-2.8736993117860741</c:v>
                </c:pt>
                <c:pt idx="87">
                  <c:v>-3.5697910316925867</c:v>
                </c:pt>
                <c:pt idx="89">
                  <c:v>0.72205934351836265</c:v>
                </c:pt>
                <c:pt idx="90">
                  <c:v>0.3059212058782424</c:v>
                </c:pt>
                <c:pt idx="91">
                  <c:v>1.8802604414800712E-2</c:v>
                </c:pt>
                <c:pt idx="92">
                  <c:v>-0.59188651349648469</c:v>
                </c:pt>
                <c:pt idx="93">
                  <c:v>-1.5584810840703855</c:v>
                </c:pt>
                <c:pt idx="94">
                  <c:v>-1.719825724973437</c:v>
                </c:pt>
                <c:pt idx="95">
                  <c:v>-1.4993304153222542</c:v>
                </c:pt>
                <c:pt idx="96">
                  <c:v>-1.3781061824328289</c:v>
                </c:pt>
                <c:pt idx="97">
                  <c:v>-1.6975683759578666</c:v>
                </c:pt>
                <c:pt idx="98">
                  <c:v>-2.148086647198046</c:v>
                </c:pt>
                <c:pt idx="99">
                  <c:v>-2.5135588432998404</c:v>
                </c:pt>
                <c:pt idx="100">
                  <c:v>-2.7936759154634419</c:v>
                </c:pt>
                <c:pt idx="101">
                  <c:v>-2.9037465779058391</c:v>
                </c:pt>
                <c:pt idx="102">
                  <c:v>-2.888730826962107</c:v>
                </c:pt>
                <c:pt idx="103">
                  <c:v>-3.8337256053237736</c:v>
                </c:pt>
                <c:pt idx="104">
                  <c:v>-4.3791839473250835</c:v>
                </c:pt>
                <c:pt idx="105">
                  <c:v>-4.4309389140000359</c:v>
                </c:pt>
                <c:pt idx="106">
                  <c:v>-4.6403461939402924</c:v>
                </c:pt>
                <c:pt idx="107">
                  <c:v>-4.7674288152488575</c:v>
                </c:pt>
                <c:pt idx="108">
                  <c:v>-4.5627490526091377</c:v>
                </c:pt>
                <c:pt idx="109">
                  <c:v>-4.471012605953395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C2-4DD4-B7C6-ACD9C75FC3A3}"/>
            </c:ext>
          </c:extLst>
        </c:ser>
        <c:ser>
          <c:idx val="1"/>
          <c:order val="1"/>
          <c:tx>
            <c:strRef>
              <c:f>'9. adat'!$A$6</c:f>
              <c:strCache>
                <c:ptCount val="1"/>
                <c:pt idx="0">
                  <c:v>Tőkemérleg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adat'!$C$3:$DH$4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  <c:pt idx="109">
                    <c:v>2020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'9. adat'!$C$6:$DH$6</c:f>
              <c:numCache>
                <c:formatCode>0.00</c:formatCode>
                <c:ptCount val="110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9.6103839570512953E-2</c:v>
                </c:pt>
                <c:pt idx="9">
                  <c:v>0.38681283890057566</c:v>
                </c:pt>
                <c:pt idx="10">
                  <c:v>0.55521606158853887</c:v>
                </c:pt>
                <c:pt idx="11">
                  <c:v>0.85664070268483672</c:v>
                </c:pt>
                <c:pt idx="12">
                  <c:v>1.1232907377507837</c:v>
                </c:pt>
                <c:pt idx="13">
                  <c:v>1.2612185594567733</c:v>
                </c:pt>
                <c:pt idx="14">
                  <c:v>1.5477559668299554</c:v>
                </c:pt>
                <c:pt idx="15">
                  <c:v>2.2356631788887076</c:v>
                </c:pt>
                <c:pt idx="16">
                  <c:v>1.9874305110371111</c:v>
                </c:pt>
                <c:pt idx="17">
                  <c:v>1.8302069613747787</c:v>
                </c:pt>
                <c:pt idx="18">
                  <c:v>1.7756504581377028</c:v>
                </c:pt>
                <c:pt idx="19">
                  <c:v>1.8214950310485121</c:v>
                </c:pt>
                <c:pt idx="20">
                  <c:v>1.9939272508513299</c:v>
                </c:pt>
                <c:pt idx="21">
                  <c:v>2.2067776897473057</c:v>
                </c:pt>
                <c:pt idx="23">
                  <c:v>0.92729580998745453</c:v>
                </c:pt>
                <c:pt idx="24">
                  <c:v>2.056652333111495</c:v>
                </c:pt>
                <c:pt idx="25">
                  <c:v>2.1279578704656421</c:v>
                </c:pt>
                <c:pt idx="26">
                  <c:v>2.1302952261010253</c:v>
                </c:pt>
                <c:pt idx="27">
                  <c:v>1.8533485688804661</c:v>
                </c:pt>
                <c:pt idx="28">
                  <c:v>1.1872313944787847</c:v>
                </c:pt>
                <c:pt idx="29">
                  <c:v>1.2798108698678987</c:v>
                </c:pt>
                <c:pt idx="30">
                  <c:v>1.0767244357552541</c:v>
                </c:pt>
                <c:pt idx="31">
                  <c:v>0.71105404846646936</c:v>
                </c:pt>
                <c:pt idx="32">
                  <c:v>0.43081985313207999</c:v>
                </c:pt>
                <c:pt idx="33">
                  <c:v>0.34682985067003758</c:v>
                </c:pt>
                <c:pt idx="34">
                  <c:v>0.89225323388432853</c:v>
                </c:pt>
                <c:pt idx="35">
                  <c:v>0.87559046311880362</c:v>
                </c:pt>
                <c:pt idx="36">
                  <c:v>0.68906275166311171</c:v>
                </c:pt>
                <c:pt idx="37">
                  <c:v>0.60234282309366538</c:v>
                </c:pt>
                <c:pt idx="38">
                  <c:v>0.23272954237603255</c:v>
                </c:pt>
                <c:pt idx="39">
                  <c:v>0.16005120139135845</c:v>
                </c:pt>
                <c:pt idx="40">
                  <c:v>0.40320345584485645</c:v>
                </c:pt>
                <c:pt idx="41">
                  <c:v>0.42391372958254825</c:v>
                </c:pt>
                <c:pt idx="42">
                  <c:v>0.5263103842597161</c:v>
                </c:pt>
                <c:pt idx="43">
                  <c:v>0.91220747453720774</c:v>
                </c:pt>
                <c:pt idx="45">
                  <c:v>2.9372273586363646</c:v>
                </c:pt>
                <c:pt idx="46">
                  <c:v>2.3093917292525172</c:v>
                </c:pt>
                <c:pt idx="47">
                  <c:v>2.9148029143074599</c:v>
                </c:pt>
                <c:pt idx="48">
                  <c:v>2.3623193224091938</c:v>
                </c:pt>
                <c:pt idx="49">
                  <c:v>2.0760698671046143</c:v>
                </c:pt>
                <c:pt idx="50">
                  <c:v>1.8138459535324551</c:v>
                </c:pt>
                <c:pt idx="51">
                  <c:v>0.75097859587775073</c:v>
                </c:pt>
                <c:pt idx="52">
                  <c:v>1.0444956996939456</c:v>
                </c:pt>
                <c:pt idx="53">
                  <c:v>0.6202381196477621</c:v>
                </c:pt>
                <c:pt idx="54">
                  <c:v>0.80542834419717224</c:v>
                </c:pt>
                <c:pt idx="55">
                  <c:v>1.004884955036933</c:v>
                </c:pt>
                <c:pt idx="56">
                  <c:v>1.2600332715506428</c:v>
                </c:pt>
                <c:pt idx="57">
                  <c:v>1.3871771568920759</c:v>
                </c:pt>
                <c:pt idx="58">
                  <c:v>1.5269634475492817</c:v>
                </c:pt>
                <c:pt idx="59">
                  <c:v>1.7823579185945373</c:v>
                </c:pt>
                <c:pt idx="60">
                  <c:v>2.0959235342759395</c:v>
                </c:pt>
                <c:pt idx="61">
                  <c:v>1.9713255935178116</c:v>
                </c:pt>
                <c:pt idx="62">
                  <c:v>2.1702678166581628</c:v>
                </c:pt>
                <c:pt idx="63">
                  <c:v>2.145668218674659</c:v>
                </c:pt>
                <c:pt idx="64">
                  <c:v>2.0008641065776809</c:v>
                </c:pt>
                <c:pt idx="65">
                  <c:v>2.2461243310093293</c:v>
                </c:pt>
                <c:pt idx="67">
                  <c:v>1.170135733665095</c:v>
                </c:pt>
                <c:pt idx="68">
                  <c:v>1.3825738092788804</c:v>
                </c:pt>
                <c:pt idx="69">
                  <c:v>2.1631859261989805</c:v>
                </c:pt>
                <c:pt idx="70">
                  <c:v>3.2431775040058572</c:v>
                </c:pt>
                <c:pt idx="71">
                  <c:v>3.6724791697849626</c:v>
                </c:pt>
                <c:pt idx="72">
                  <c:v>3.8324781150128038</c:v>
                </c:pt>
                <c:pt idx="73">
                  <c:v>2.9205695736124477</c:v>
                </c:pt>
                <c:pt idx="74">
                  <c:v>1.724246436561478</c:v>
                </c:pt>
                <c:pt idx="75">
                  <c:v>0.85536709453405846</c:v>
                </c:pt>
                <c:pt idx="76">
                  <c:v>0.50404533982431188</c:v>
                </c:pt>
                <c:pt idx="77">
                  <c:v>0.41598095087520098</c:v>
                </c:pt>
                <c:pt idx="78">
                  <c:v>0.10707372824806083</c:v>
                </c:pt>
                <c:pt idx="79">
                  <c:v>0.32947639998271439</c:v>
                </c:pt>
                <c:pt idx="80">
                  <c:v>0.5583888234861305</c:v>
                </c:pt>
                <c:pt idx="81">
                  <c:v>0.75129849875913712</c:v>
                </c:pt>
                <c:pt idx="82">
                  <c:v>1.3672090788664586</c:v>
                </c:pt>
                <c:pt idx="83">
                  <c:v>1.3633350592130649</c:v>
                </c:pt>
                <c:pt idx="84">
                  <c:v>1.3023510269121428</c:v>
                </c:pt>
                <c:pt idx="85">
                  <c:v>1.1366886670924814</c:v>
                </c:pt>
                <c:pt idx="86">
                  <c:v>1.0031718793305391</c:v>
                </c:pt>
                <c:pt idx="87">
                  <c:v>1.3398950424415346</c:v>
                </c:pt>
                <c:pt idx="89">
                  <c:v>2.5503673578029775</c:v>
                </c:pt>
                <c:pt idx="90">
                  <c:v>2.6878749605304706</c:v>
                </c:pt>
                <c:pt idx="91">
                  <c:v>2.9462918850246149</c:v>
                </c:pt>
                <c:pt idx="92">
                  <c:v>2.4306772883512893</c:v>
                </c:pt>
                <c:pt idx="93">
                  <c:v>2.2770995945746995</c:v>
                </c:pt>
                <c:pt idx="94">
                  <c:v>2.609819466209955</c:v>
                </c:pt>
                <c:pt idx="95">
                  <c:v>2.7392754105138275</c:v>
                </c:pt>
                <c:pt idx="96">
                  <c:v>2.4978578052187386</c:v>
                </c:pt>
                <c:pt idx="97">
                  <c:v>1.814911547269128</c:v>
                </c:pt>
                <c:pt idx="98">
                  <c:v>1.2481561457767918</c:v>
                </c:pt>
                <c:pt idx="99">
                  <c:v>0.75517885411626107</c:v>
                </c:pt>
                <c:pt idx="100">
                  <c:v>1.1843394174927093</c:v>
                </c:pt>
                <c:pt idx="101">
                  <c:v>1.2033980651515142</c:v>
                </c:pt>
                <c:pt idx="102">
                  <c:v>1.2634229331108997</c:v>
                </c:pt>
                <c:pt idx="103">
                  <c:v>1.3303902042260816</c:v>
                </c:pt>
                <c:pt idx="104">
                  <c:v>1.2280812348542267</c:v>
                </c:pt>
                <c:pt idx="105">
                  <c:v>1.4088288011029408</c:v>
                </c:pt>
                <c:pt idx="106">
                  <c:v>1.369866227043399</c:v>
                </c:pt>
                <c:pt idx="107">
                  <c:v>1.3565196440854401</c:v>
                </c:pt>
                <c:pt idx="108">
                  <c:v>1.2771469303461129</c:v>
                </c:pt>
                <c:pt idx="109">
                  <c:v>1.4712933888275028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C2-4DD4-B7C6-ACD9C75FC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3"/>
          <c:order val="3"/>
          <c:spPr>
            <a:ln w="127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adat'!$C$3:$DH$4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  <c:pt idx="109">
                    <c:v>2020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8BCC-46DC-A08C-E9BA470C86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36136"/>
        <c:axId val="824137120"/>
      </c:lineChart>
      <c:lineChart>
        <c:grouping val="standard"/>
        <c:varyColors val="0"/>
        <c:ser>
          <c:idx val="2"/>
          <c:order val="2"/>
          <c:tx>
            <c:strRef>
              <c:f>'9. adat'!$A$7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0-03C9-429B-9D89-5157190A30AA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8BCC-46DC-A08C-E9BA470C8680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03C9-429B-9D89-5157190A30AA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8BCC-46DC-A08C-E9BA470C8680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03C9-429B-9D89-5157190A30AA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8BCC-46DC-A08C-E9BA470C8680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03C9-429B-9D89-5157190A30AA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8BCC-46DC-A08C-E9BA470C8680}"/>
              </c:ext>
            </c:extLst>
          </c:dPt>
          <c:cat>
            <c:multiLvlStrRef>
              <c:f>'9. adat'!$C$3:$DH$4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  <c:pt idx="109">
                    <c:v>2020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'9. adat'!$C$7:$DH$7</c:f>
              <c:numCache>
                <c:formatCode>0.00</c:formatCode>
                <c:ptCount val="110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3.7797345786188283</c:v>
                </c:pt>
                <c:pt idx="9">
                  <c:v>3.6767933949893417</c:v>
                </c:pt>
                <c:pt idx="10">
                  <c:v>2.9451787609073716</c:v>
                </c:pt>
                <c:pt idx="11">
                  <c:v>2.8397753276831059</c:v>
                </c:pt>
                <c:pt idx="12">
                  <c:v>3.182795157564096</c:v>
                </c:pt>
                <c:pt idx="13">
                  <c:v>2.77198074248953</c:v>
                </c:pt>
                <c:pt idx="14">
                  <c:v>2.3298250877530506</c:v>
                </c:pt>
                <c:pt idx="15">
                  <c:v>2.517836050541741</c:v>
                </c:pt>
                <c:pt idx="16">
                  <c:v>1.9101317112289622</c:v>
                </c:pt>
                <c:pt idx="17">
                  <c:v>1.6692874245989628</c:v>
                </c:pt>
                <c:pt idx="18">
                  <c:v>1.509883346140261</c:v>
                </c:pt>
                <c:pt idx="19">
                  <c:v>1.5688676314455221</c:v>
                </c:pt>
                <c:pt idx="20">
                  <c:v>1.8580919911602125</c:v>
                </c:pt>
                <c:pt idx="21">
                  <c:v>1.1276764612757122</c:v>
                </c:pt>
                <c:pt idx="23">
                  <c:v>1.3956920293295878</c:v>
                </c:pt>
                <c:pt idx="24">
                  <c:v>2.3439783105723677</c:v>
                </c:pt>
                <c:pt idx="25">
                  <c:v>2.2211632074188801</c:v>
                </c:pt>
                <c:pt idx="26">
                  <c:v>2.5522742173607482</c:v>
                </c:pt>
                <c:pt idx="27">
                  <c:v>2.8855801120370108</c:v>
                </c:pt>
                <c:pt idx="28">
                  <c:v>2.979471052862082</c:v>
                </c:pt>
                <c:pt idx="29">
                  <c:v>3.6853665674983729</c:v>
                </c:pt>
                <c:pt idx="30">
                  <c:v>2.8517839923397865</c:v>
                </c:pt>
                <c:pt idx="31">
                  <c:v>2.2122362594099032</c:v>
                </c:pt>
                <c:pt idx="32">
                  <c:v>2.0026400150858001</c:v>
                </c:pt>
                <c:pt idx="33">
                  <c:v>1.5634210755928399</c:v>
                </c:pt>
                <c:pt idx="34">
                  <c:v>2.3795134090019485</c:v>
                </c:pt>
                <c:pt idx="35">
                  <c:v>1.4531596298724283</c:v>
                </c:pt>
                <c:pt idx="36">
                  <c:v>1.3942807498767613</c:v>
                </c:pt>
                <c:pt idx="37">
                  <c:v>0.78033284662560787</c:v>
                </c:pt>
                <c:pt idx="38">
                  <c:v>0.68898758143399752</c:v>
                </c:pt>
                <c:pt idx="39">
                  <c:v>0.26636155735066541</c:v>
                </c:pt>
                <c:pt idx="40">
                  <c:v>0.93500336272328843</c:v>
                </c:pt>
                <c:pt idx="41">
                  <c:v>0.88810721043876761</c:v>
                </c:pt>
                <c:pt idx="42">
                  <c:v>0.23174267364960777</c:v>
                </c:pt>
                <c:pt idx="43">
                  <c:v>1.2133879312720153</c:v>
                </c:pt>
                <c:pt idx="45">
                  <c:v>1.570322635709789</c:v>
                </c:pt>
                <c:pt idx="46">
                  <c:v>1.736370993895324</c:v>
                </c:pt>
                <c:pt idx="47">
                  <c:v>2.2835709585642401</c:v>
                </c:pt>
                <c:pt idx="48">
                  <c:v>1.8092926247530072</c:v>
                </c:pt>
                <c:pt idx="49">
                  <c:v>1.3506991436686167</c:v>
                </c:pt>
                <c:pt idx="50">
                  <c:v>1.3186722955417478</c:v>
                </c:pt>
                <c:pt idx="51">
                  <c:v>0.12580857239896059</c:v>
                </c:pt>
                <c:pt idx="52">
                  <c:v>0.52071206812587034</c:v>
                </c:pt>
                <c:pt idx="53">
                  <c:v>0.77284406662595029</c:v>
                </c:pt>
                <c:pt idx="54">
                  <c:v>0.42854993891831111</c:v>
                </c:pt>
                <c:pt idx="55">
                  <c:v>1.2748192988340112</c:v>
                </c:pt>
                <c:pt idx="56">
                  <c:v>1.3210033132544934</c:v>
                </c:pt>
                <c:pt idx="57">
                  <c:v>0.94629771446407795</c:v>
                </c:pt>
                <c:pt idx="58">
                  <c:v>1.1324691360320438</c:v>
                </c:pt>
                <c:pt idx="59">
                  <c:v>0.8420046336130711</c:v>
                </c:pt>
                <c:pt idx="60">
                  <c:v>1.0809939241338005</c:v>
                </c:pt>
                <c:pt idx="61">
                  <c:v>1.2303548912116484</c:v>
                </c:pt>
                <c:pt idx="62">
                  <c:v>1.4417853529838633</c:v>
                </c:pt>
                <c:pt idx="63">
                  <c:v>1.837185690461919</c:v>
                </c:pt>
                <c:pt idx="64">
                  <c:v>2.4130913280516744</c:v>
                </c:pt>
                <c:pt idx="65">
                  <c:v>3.2270647842339941</c:v>
                </c:pt>
                <c:pt idx="67">
                  <c:v>1.4801872529175393</c:v>
                </c:pt>
                <c:pt idx="68">
                  <c:v>0.63573706408805697</c:v>
                </c:pt>
                <c:pt idx="69">
                  <c:v>0.25689262879587144</c:v>
                </c:pt>
                <c:pt idx="70">
                  <c:v>1.1509788335243272</c:v>
                </c:pt>
                <c:pt idx="71">
                  <c:v>1.1421693359277554</c:v>
                </c:pt>
                <c:pt idx="72">
                  <c:v>1.8344184846259204</c:v>
                </c:pt>
                <c:pt idx="73">
                  <c:v>1.1720177208385814</c:v>
                </c:pt>
                <c:pt idx="74">
                  <c:v>-1.0166797674679753</c:v>
                </c:pt>
                <c:pt idx="75">
                  <c:v>-1.6498203839408168</c:v>
                </c:pt>
                <c:pt idx="76">
                  <c:v>-2.0882224882326756</c:v>
                </c:pt>
                <c:pt idx="77">
                  <c:v>-2.146020931998553</c:v>
                </c:pt>
                <c:pt idx="78">
                  <c:v>-1.8075938344462688</c:v>
                </c:pt>
                <c:pt idx="79">
                  <c:v>-1.5855978752801598</c:v>
                </c:pt>
                <c:pt idx="80">
                  <c:v>-1.4218968434993744</c:v>
                </c:pt>
                <c:pt idx="81">
                  <c:v>-1.1624332668827442</c:v>
                </c:pt>
                <c:pt idx="82">
                  <c:v>-1.278264042881105</c:v>
                </c:pt>
                <c:pt idx="83">
                  <c:v>-1.0886233745675682</c:v>
                </c:pt>
                <c:pt idx="84">
                  <c:v>-1.5573287367151616</c:v>
                </c:pt>
                <c:pt idx="85">
                  <c:v>-2.4940267661094508</c:v>
                </c:pt>
                <c:pt idx="86">
                  <c:v>-1.8705274324555357</c:v>
                </c:pt>
                <c:pt idx="87">
                  <c:v>-2.2298959892510521</c:v>
                </c:pt>
                <c:pt idx="89">
                  <c:v>3.2724919397875056</c:v>
                </c:pt>
                <c:pt idx="90">
                  <c:v>2.9937961664087123</c:v>
                </c:pt>
                <c:pt idx="91">
                  <c:v>2.965285056376052</c:v>
                </c:pt>
                <c:pt idx="92">
                  <c:v>1.8389779227827652</c:v>
                </c:pt>
                <c:pt idx="93">
                  <c:v>0.71861851050431347</c:v>
                </c:pt>
                <c:pt idx="94">
                  <c:v>0.89017568203540831</c:v>
                </c:pt>
                <c:pt idx="95">
                  <c:v>1.2400648313755096</c:v>
                </c:pt>
                <c:pt idx="96">
                  <c:v>1.1197516227859097</c:v>
                </c:pt>
                <c:pt idx="97">
                  <c:v>0.11734317131126115</c:v>
                </c:pt>
                <c:pt idx="98">
                  <c:v>-0.90009959771990533</c:v>
                </c:pt>
                <c:pt idx="99">
                  <c:v>-1.7583799891835794</c:v>
                </c:pt>
                <c:pt idx="100">
                  <c:v>-1.6092298487660954</c:v>
                </c:pt>
                <c:pt idx="101">
                  <c:v>-1.7002432377945527</c:v>
                </c:pt>
                <c:pt idx="102">
                  <c:v>-1.6251014268931472</c:v>
                </c:pt>
                <c:pt idx="103">
                  <c:v>-2.5031343219056685</c:v>
                </c:pt>
                <c:pt idx="104">
                  <c:v>-3.150858376544142</c:v>
                </c:pt>
                <c:pt idx="105">
                  <c:v>-3.0218704264836229</c:v>
                </c:pt>
                <c:pt idx="106">
                  <c:v>-3.2703392223960153</c:v>
                </c:pt>
                <c:pt idx="107">
                  <c:v>-3.4109551502043312</c:v>
                </c:pt>
                <c:pt idx="108">
                  <c:v>-3.2856021222630254</c:v>
                </c:pt>
                <c:pt idx="109">
                  <c:v>-2.9996305021577698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AC2-4DD4-B7C6-ACD9C75FC3A3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adat'!$C$3:$DH$4</c:f>
              <c:multiLvlStrCache>
                <c:ptCount val="110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  <c:pt idx="109">
                    <c:v>2020</c:v>
                  </c:pt>
                </c:lvl>
                <c:lvl>
                  <c:pt idx="0">
                    <c:v>Magyarország</c:v>
                  </c:pt>
                  <c:pt idx="23">
                    <c:v>Csehország</c:v>
                  </c:pt>
                  <c:pt idx="45">
                    <c:v>Lengyelország</c:v>
                  </c:pt>
                  <c:pt idx="67">
                    <c:v>Szlovákia</c:v>
                  </c:pt>
                  <c:pt idx="89">
                    <c:v>Románia</c:v>
                  </c:pt>
                </c:lvl>
              </c:multiLvlStrCache>
            </c:multiLvlStrRef>
          </c:cat>
          <c:val>
            <c:numRef>
              <c:f>'9. adat'!$C$10:$DH$10</c:f>
              <c:numCache>
                <c:formatCode>General</c:formatCode>
                <c:ptCount val="110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  <c:pt idx="107">
                  <c:v>10000</c:v>
                </c:pt>
                <c:pt idx="108">
                  <c:v>10000</c:v>
                </c:pt>
                <c:pt idx="109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1EDB-41E8-B1AA-154F1D31D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1220173548101187E-2"/>
              <c:y val="1.63167377333375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997430919836464"/>
              <c:y val="7.94647602095772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"/>
          <c:y val="0.92263543587058205"/>
          <c:w val="0.96949010994450679"/>
          <c:h val="7.73644194887176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341145429670044E-2"/>
          <c:y val="6.8180461106837509E-2"/>
          <c:w val="0.88931770914065988"/>
          <c:h val="0.6387326055871377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'9. adat'!$B$5</c:f>
              <c:strCache>
                <c:ptCount val="1"/>
                <c:pt idx="0">
                  <c:v>Current account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'9. adat'!$C$1:$DE$2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'9. adat'!$C$5:$DE$5</c:f>
              <c:numCache>
                <c:formatCode>0.00</c:formatCode>
                <c:ptCount val="107"/>
                <c:pt idx="0">
                  <c:v>1.8387808296641033</c:v>
                </c:pt>
                <c:pt idx="1">
                  <c:v>2.3094899901602348</c:v>
                </c:pt>
                <c:pt idx="2">
                  <c:v>2.1965869595227638</c:v>
                </c:pt>
                <c:pt idx="3">
                  <c:v>2.3600288114435193</c:v>
                </c:pt>
                <c:pt idx="4">
                  <c:v>2.4652297879023872</c:v>
                </c:pt>
                <c:pt idx="5">
                  <c:v>3.5524391951152938</c:v>
                </c:pt>
                <c:pt idx="6">
                  <c:v>4.3817407430977564</c:v>
                </c:pt>
                <c:pt idx="7">
                  <c:v>4.518931623613395</c:v>
                </c:pt>
                <c:pt idx="8">
                  <c:v>3.683630739048315</c:v>
                </c:pt>
                <c:pt idx="9">
                  <c:v>3.2899805560887661</c:v>
                </c:pt>
                <c:pt idx="10">
                  <c:v>2.3899626993188323</c:v>
                </c:pt>
                <c:pt idx="11">
                  <c:v>1.9831346249982691</c:v>
                </c:pt>
                <c:pt idx="12">
                  <c:v>2.0595044198133121</c:v>
                </c:pt>
                <c:pt idx="13">
                  <c:v>1.5107621830327569</c:v>
                </c:pt>
                <c:pt idx="14">
                  <c:v>0.78206912092309533</c:v>
                </c:pt>
                <c:pt idx="15">
                  <c:v>0.28217287165303367</c:v>
                </c:pt>
                <c:pt idx="16">
                  <c:v>-7.7298799808148855E-2</c:v>
                </c:pt>
                <c:pt idx="17">
                  <c:v>-0.16091953677581589</c:v>
                </c:pt>
                <c:pt idx="18">
                  <c:v>-0.26576711199744224</c:v>
                </c:pt>
                <c:pt idx="19">
                  <c:v>-0.25262739960299019</c:v>
                </c:pt>
                <c:pt idx="20">
                  <c:v>-0.13583525969111734</c:v>
                </c:pt>
                <c:pt idx="21">
                  <c:v>-1.0791012284715933</c:v>
                </c:pt>
                <c:pt idx="23">
                  <c:v>0.46820878588101233</c:v>
                </c:pt>
                <c:pt idx="24">
                  <c:v>0.28708039970235966</c:v>
                </c:pt>
                <c:pt idx="25">
                  <c:v>9.3024823066304982E-2</c:v>
                </c:pt>
                <c:pt idx="26">
                  <c:v>0.42186107062502642</c:v>
                </c:pt>
                <c:pt idx="27">
                  <c:v>1.0321734808580214</c:v>
                </c:pt>
                <c:pt idx="28">
                  <c:v>1.7922396583832971</c:v>
                </c:pt>
                <c:pt idx="29">
                  <c:v>2.4055556976304744</c:v>
                </c:pt>
                <c:pt idx="30">
                  <c:v>1.775059556584532</c:v>
                </c:pt>
                <c:pt idx="31">
                  <c:v>1.5011822109434338</c:v>
                </c:pt>
                <c:pt idx="32">
                  <c:v>1.5718201619537204</c:v>
                </c:pt>
                <c:pt idx="33">
                  <c:v>1.2166444278451325</c:v>
                </c:pt>
                <c:pt idx="34">
                  <c:v>1.4872601751176202</c:v>
                </c:pt>
                <c:pt idx="35">
                  <c:v>0.57756916675362491</c:v>
                </c:pt>
                <c:pt idx="36">
                  <c:v>0.70521799821364939</c:v>
                </c:pt>
                <c:pt idx="37">
                  <c:v>0.17794200895855927</c:v>
                </c:pt>
                <c:pt idx="38">
                  <c:v>0.45625803905796486</c:v>
                </c:pt>
                <c:pt idx="39">
                  <c:v>0.10631035595930703</c:v>
                </c:pt>
                <c:pt idx="40">
                  <c:v>0.53179990687843204</c:v>
                </c:pt>
                <c:pt idx="41">
                  <c:v>0.46419348085621931</c:v>
                </c:pt>
                <c:pt idx="42">
                  <c:v>-0.2945677106101085</c:v>
                </c:pt>
                <c:pt idx="43">
                  <c:v>0.30118045673480731</c:v>
                </c:pt>
                <c:pt idx="45">
                  <c:v>-1.3668806127081583</c:v>
                </c:pt>
                <c:pt idx="46">
                  <c:v>-0.57297318374229322</c:v>
                </c:pt>
                <c:pt idx="47">
                  <c:v>-0.63118476965047132</c:v>
                </c:pt>
                <c:pt idx="48">
                  <c:v>-0.55300344854122263</c:v>
                </c:pt>
                <c:pt idx="49">
                  <c:v>-0.72534744154090758</c:v>
                </c:pt>
                <c:pt idx="50">
                  <c:v>-0.49515019782782344</c:v>
                </c:pt>
                <c:pt idx="51">
                  <c:v>-0.62514655173020817</c:v>
                </c:pt>
                <c:pt idx="52">
                  <c:v>-0.52378363156807528</c:v>
                </c:pt>
                <c:pt idx="53">
                  <c:v>0.15258290864078189</c:v>
                </c:pt>
                <c:pt idx="54">
                  <c:v>-0.37690089071560567</c:v>
                </c:pt>
                <c:pt idx="55">
                  <c:v>0.26991238005877061</c:v>
                </c:pt>
                <c:pt idx="56">
                  <c:v>6.0970041703850716E-2</c:v>
                </c:pt>
                <c:pt idx="57">
                  <c:v>-0.4408376291273125</c:v>
                </c:pt>
                <c:pt idx="58">
                  <c:v>-0.39445298806764734</c:v>
                </c:pt>
                <c:pt idx="59">
                  <c:v>-0.94031253559204497</c:v>
                </c:pt>
                <c:pt idx="60">
                  <c:v>-1.0148894005779321</c:v>
                </c:pt>
                <c:pt idx="61">
                  <c:v>-0.74095077623983985</c:v>
                </c:pt>
                <c:pt idx="62">
                  <c:v>-0.72848246367429925</c:v>
                </c:pt>
                <c:pt idx="63">
                  <c:v>-0.30846327332676488</c:v>
                </c:pt>
                <c:pt idx="64">
                  <c:v>0.4122650214117749</c:v>
                </c:pt>
                <c:pt idx="65">
                  <c:v>0.98097779962127007</c:v>
                </c:pt>
                <c:pt idx="67">
                  <c:v>0.31005151925244434</c:v>
                </c:pt>
                <c:pt idx="68">
                  <c:v>-0.74683674519082388</c:v>
                </c:pt>
                <c:pt idx="69">
                  <c:v>-1.906293297403109</c:v>
                </c:pt>
                <c:pt idx="70">
                  <c:v>-2.0921986704815305</c:v>
                </c:pt>
                <c:pt idx="71">
                  <c:v>-2.5303098338572068</c:v>
                </c:pt>
                <c:pt idx="72">
                  <c:v>-1.9980596303868829</c:v>
                </c:pt>
                <c:pt idx="73">
                  <c:v>-1.7485518527738659</c:v>
                </c:pt>
                <c:pt idx="74">
                  <c:v>-2.7409262040294529</c:v>
                </c:pt>
                <c:pt idx="75">
                  <c:v>-2.5050649154866913</c:v>
                </c:pt>
                <c:pt idx="76">
                  <c:v>-2.5921465466951439</c:v>
                </c:pt>
                <c:pt idx="77">
                  <c:v>-2.5618821071896556</c:v>
                </c:pt>
                <c:pt idx="78">
                  <c:v>-1.9145492491824532</c:v>
                </c:pt>
                <c:pt idx="79">
                  <c:v>-1.9150742752628742</c:v>
                </c:pt>
                <c:pt idx="80">
                  <c:v>-1.9802856669855051</c:v>
                </c:pt>
                <c:pt idx="81">
                  <c:v>-1.9137317656418813</c:v>
                </c:pt>
                <c:pt idx="82">
                  <c:v>-2.6454731217475635</c:v>
                </c:pt>
                <c:pt idx="83">
                  <c:v>-2.4519584337806331</c:v>
                </c:pt>
                <c:pt idx="84">
                  <c:v>-2.8596797636273044</c:v>
                </c:pt>
                <c:pt idx="85">
                  <c:v>-3.6307154332019325</c:v>
                </c:pt>
                <c:pt idx="86">
                  <c:v>-2.8736993117860741</c:v>
                </c:pt>
                <c:pt idx="87">
                  <c:v>-3.5697910316925867</c:v>
                </c:pt>
                <c:pt idx="89">
                  <c:v>0.72205934351836265</c:v>
                </c:pt>
                <c:pt idx="90">
                  <c:v>0.3059212058782424</c:v>
                </c:pt>
                <c:pt idx="91">
                  <c:v>1.8802604414800712E-2</c:v>
                </c:pt>
                <c:pt idx="92">
                  <c:v>-0.59188651349648469</c:v>
                </c:pt>
                <c:pt idx="93">
                  <c:v>-1.5584810840703855</c:v>
                </c:pt>
                <c:pt idx="94">
                  <c:v>-1.719825724973437</c:v>
                </c:pt>
                <c:pt idx="95">
                  <c:v>-1.4993304153222542</c:v>
                </c:pt>
                <c:pt idx="96">
                  <c:v>-1.3781061824328289</c:v>
                </c:pt>
                <c:pt idx="97">
                  <c:v>-1.6975683759578666</c:v>
                </c:pt>
                <c:pt idx="98">
                  <c:v>-2.148086647198046</c:v>
                </c:pt>
                <c:pt idx="99">
                  <c:v>-2.5135588432998404</c:v>
                </c:pt>
                <c:pt idx="100">
                  <c:v>-2.7936759154634419</c:v>
                </c:pt>
                <c:pt idx="101">
                  <c:v>-2.9037465779058391</c:v>
                </c:pt>
                <c:pt idx="102">
                  <c:v>-2.888730826962107</c:v>
                </c:pt>
                <c:pt idx="103">
                  <c:v>-3.8337256053237736</c:v>
                </c:pt>
                <c:pt idx="104">
                  <c:v>-4.3791839473250835</c:v>
                </c:pt>
                <c:pt idx="105">
                  <c:v>-4.4309389140000359</c:v>
                </c:pt>
                <c:pt idx="106">
                  <c:v>-4.6403461939402924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5-41B8-BF1B-674AC7CBDF16}"/>
            </c:ext>
          </c:extLst>
        </c:ser>
        <c:ser>
          <c:idx val="1"/>
          <c:order val="1"/>
          <c:tx>
            <c:strRef>
              <c:f>'9. adat'!$B$6</c:f>
              <c:strCache>
                <c:ptCount val="1"/>
                <c:pt idx="0">
                  <c:v>Capital account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'9. adat'!$C$1:$DE$2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'9. adat'!$C$6:$DE$6</c:f>
              <c:numCache>
                <c:formatCode>0.00</c:formatCode>
                <c:ptCount val="107"/>
                <c:pt idx="0">
                  <c:v>4.0655320304106644</c:v>
                </c:pt>
                <c:pt idx="1">
                  <c:v>4.6596845941660936</c:v>
                </c:pt>
                <c:pt idx="2">
                  <c:v>4.3542424749123168</c:v>
                </c:pt>
                <c:pt idx="3">
                  <c:v>4.5982051080918023</c:v>
                </c:pt>
                <c:pt idx="4">
                  <c:v>3.960726324767891</c:v>
                </c:pt>
                <c:pt idx="5">
                  <c:v>2.8459021489877601</c:v>
                </c:pt>
                <c:pt idx="6">
                  <c:v>2.0723317727511334</c:v>
                </c:pt>
                <c:pt idx="7">
                  <c:v>-1.8329413343424261E-2</c:v>
                </c:pt>
                <c:pt idx="8">
                  <c:v>9.6103839570512953E-2</c:v>
                </c:pt>
                <c:pt idx="9">
                  <c:v>0.38681283890057566</c:v>
                </c:pt>
                <c:pt idx="10">
                  <c:v>0.55521606158853887</c:v>
                </c:pt>
                <c:pt idx="11">
                  <c:v>0.85664070268483672</c:v>
                </c:pt>
                <c:pt idx="12">
                  <c:v>1.1232907377507837</c:v>
                </c:pt>
                <c:pt idx="13">
                  <c:v>1.2612185594567733</c:v>
                </c:pt>
                <c:pt idx="14">
                  <c:v>1.5477559668299554</c:v>
                </c:pt>
                <c:pt idx="15">
                  <c:v>2.2356631788887076</c:v>
                </c:pt>
                <c:pt idx="16">
                  <c:v>1.9874305110371111</c:v>
                </c:pt>
                <c:pt idx="17">
                  <c:v>1.8302069613747787</c:v>
                </c:pt>
                <c:pt idx="18">
                  <c:v>1.7756504581377028</c:v>
                </c:pt>
                <c:pt idx="19">
                  <c:v>1.8214950310485121</c:v>
                </c:pt>
                <c:pt idx="20">
                  <c:v>1.9939272508513299</c:v>
                </c:pt>
                <c:pt idx="21">
                  <c:v>2.2067776897473057</c:v>
                </c:pt>
                <c:pt idx="23">
                  <c:v>0.92729580998745453</c:v>
                </c:pt>
                <c:pt idx="24">
                  <c:v>2.056652333111495</c:v>
                </c:pt>
                <c:pt idx="25">
                  <c:v>2.1279578704656421</c:v>
                </c:pt>
                <c:pt idx="26">
                  <c:v>2.1302952261010253</c:v>
                </c:pt>
                <c:pt idx="27">
                  <c:v>1.8533485688804661</c:v>
                </c:pt>
                <c:pt idx="28">
                  <c:v>1.1872313944787847</c:v>
                </c:pt>
                <c:pt idx="29">
                  <c:v>1.2798108698678987</c:v>
                </c:pt>
                <c:pt idx="30">
                  <c:v>1.0767244357552541</c:v>
                </c:pt>
                <c:pt idx="31">
                  <c:v>0.71105404846646936</c:v>
                </c:pt>
                <c:pt idx="32">
                  <c:v>0.43081985313207999</c:v>
                </c:pt>
                <c:pt idx="33">
                  <c:v>0.34682985067003758</c:v>
                </c:pt>
                <c:pt idx="34">
                  <c:v>0.89225323388432853</c:v>
                </c:pt>
                <c:pt idx="35">
                  <c:v>0.87559046311880362</c:v>
                </c:pt>
                <c:pt idx="36">
                  <c:v>0.68906275166311171</c:v>
                </c:pt>
                <c:pt idx="37">
                  <c:v>0.60234282309366538</c:v>
                </c:pt>
                <c:pt idx="38">
                  <c:v>0.23272954237603255</c:v>
                </c:pt>
                <c:pt idx="39">
                  <c:v>0.16005120139135845</c:v>
                </c:pt>
                <c:pt idx="40">
                  <c:v>0.40320345584485645</c:v>
                </c:pt>
                <c:pt idx="41">
                  <c:v>0.42391372958254825</c:v>
                </c:pt>
                <c:pt idx="42">
                  <c:v>0.5263103842597161</c:v>
                </c:pt>
                <c:pt idx="43">
                  <c:v>0.91220747453720774</c:v>
                </c:pt>
                <c:pt idx="45">
                  <c:v>2.9372273586363646</c:v>
                </c:pt>
                <c:pt idx="46">
                  <c:v>2.3093917292525172</c:v>
                </c:pt>
                <c:pt idx="47">
                  <c:v>2.9148029143074599</c:v>
                </c:pt>
                <c:pt idx="48">
                  <c:v>2.3623193224091938</c:v>
                </c:pt>
                <c:pt idx="49">
                  <c:v>2.0760698671046143</c:v>
                </c:pt>
                <c:pt idx="50">
                  <c:v>1.8138459535324551</c:v>
                </c:pt>
                <c:pt idx="51">
                  <c:v>0.75097859587775073</c:v>
                </c:pt>
                <c:pt idx="52">
                  <c:v>1.0444956996939456</c:v>
                </c:pt>
                <c:pt idx="53">
                  <c:v>0.6202381196477621</c:v>
                </c:pt>
                <c:pt idx="54">
                  <c:v>0.80542834419717224</c:v>
                </c:pt>
                <c:pt idx="55">
                  <c:v>1.004884955036933</c:v>
                </c:pt>
                <c:pt idx="56">
                  <c:v>1.2600332715506428</c:v>
                </c:pt>
                <c:pt idx="57">
                  <c:v>1.3871771568920759</c:v>
                </c:pt>
                <c:pt idx="58">
                  <c:v>1.5269634475492817</c:v>
                </c:pt>
                <c:pt idx="59">
                  <c:v>1.7823579185945373</c:v>
                </c:pt>
                <c:pt idx="60">
                  <c:v>2.0959235342759395</c:v>
                </c:pt>
                <c:pt idx="61">
                  <c:v>1.9713255935178116</c:v>
                </c:pt>
                <c:pt idx="62">
                  <c:v>2.1702678166581628</c:v>
                </c:pt>
                <c:pt idx="63">
                  <c:v>2.145668218674659</c:v>
                </c:pt>
                <c:pt idx="64">
                  <c:v>2.0008641065776809</c:v>
                </c:pt>
                <c:pt idx="65">
                  <c:v>2.2461243310093293</c:v>
                </c:pt>
                <c:pt idx="67">
                  <c:v>1.170135733665095</c:v>
                </c:pt>
                <c:pt idx="68">
                  <c:v>1.3825738092788804</c:v>
                </c:pt>
                <c:pt idx="69">
                  <c:v>2.1631859261989805</c:v>
                </c:pt>
                <c:pt idx="70">
                  <c:v>3.2431775040058572</c:v>
                </c:pt>
                <c:pt idx="71">
                  <c:v>3.6724791697849626</c:v>
                </c:pt>
                <c:pt idx="72">
                  <c:v>3.8324781150128038</c:v>
                </c:pt>
                <c:pt idx="73">
                  <c:v>2.9205695736124477</c:v>
                </c:pt>
                <c:pt idx="74">
                  <c:v>1.724246436561478</c:v>
                </c:pt>
                <c:pt idx="75">
                  <c:v>0.85536709453405846</c:v>
                </c:pt>
                <c:pt idx="76">
                  <c:v>0.50404533982431188</c:v>
                </c:pt>
                <c:pt idx="77">
                  <c:v>0.41598095087520098</c:v>
                </c:pt>
                <c:pt idx="78">
                  <c:v>0.10707372824806083</c:v>
                </c:pt>
                <c:pt idx="79">
                  <c:v>0.32947639998271439</c:v>
                </c:pt>
                <c:pt idx="80">
                  <c:v>0.5583888234861305</c:v>
                </c:pt>
                <c:pt idx="81">
                  <c:v>0.75129849875913712</c:v>
                </c:pt>
                <c:pt idx="82">
                  <c:v>1.3672090788664586</c:v>
                </c:pt>
                <c:pt idx="83">
                  <c:v>1.3633350592130649</c:v>
                </c:pt>
                <c:pt idx="84">
                  <c:v>1.3023510269121428</c:v>
                </c:pt>
                <c:pt idx="85">
                  <c:v>1.1366886670924814</c:v>
                </c:pt>
                <c:pt idx="86">
                  <c:v>1.0031718793305391</c:v>
                </c:pt>
                <c:pt idx="87">
                  <c:v>1.3398950424415346</c:v>
                </c:pt>
                <c:pt idx="89">
                  <c:v>2.5503673578029775</c:v>
                </c:pt>
                <c:pt idx="90">
                  <c:v>2.6878749605304706</c:v>
                </c:pt>
                <c:pt idx="91">
                  <c:v>2.9462918850246149</c:v>
                </c:pt>
                <c:pt idx="92">
                  <c:v>2.4306772883512893</c:v>
                </c:pt>
                <c:pt idx="93">
                  <c:v>2.2770995945746995</c:v>
                </c:pt>
                <c:pt idx="94">
                  <c:v>2.609819466209955</c:v>
                </c:pt>
                <c:pt idx="95">
                  <c:v>2.7392754105138275</c:v>
                </c:pt>
                <c:pt idx="96">
                  <c:v>2.4978578052187386</c:v>
                </c:pt>
                <c:pt idx="97">
                  <c:v>1.814911547269128</c:v>
                </c:pt>
                <c:pt idx="98">
                  <c:v>1.2481561457767918</c:v>
                </c:pt>
                <c:pt idx="99">
                  <c:v>0.75517885411626107</c:v>
                </c:pt>
                <c:pt idx="100">
                  <c:v>1.1843394174927093</c:v>
                </c:pt>
                <c:pt idx="101">
                  <c:v>1.2033980651515142</c:v>
                </c:pt>
                <c:pt idx="102">
                  <c:v>1.2634229331108997</c:v>
                </c:pt>
                <c:pt idx="103">
                  <c:v>1.3303902042260816</c:v>
                </c:pt>
                <c:pt idx="104">
                  <c:v>1.2280812348542267</c:v>
                </c:pt>
                <c:pt idx="105">
                  <c:v>1.4088288011029408</c:v>
                </c:pt>
                <c:pt idx="106">
                  <c:v>1.369866227043399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B5-41B8-BF1B-674AC7CBD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6"/>
        <c:overlap val="100"/>
        <c:axId val="824136136"/>
        <c:axId val="824137120"/>
      </c:barChart>
      <c:lineChart>
        <c:grouping val="standard"/>
        <c:varyColors val="0"/>
        <c:ser>
          <c:idx val="2"/>
          <c:order val="2"/>
          <c:tx>
            <c:strRef>
              <c:f>'9.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22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B5-41B8-BF1B-674AC7CBDF16}"/>
              </c:ext>
            </c:extLst>
          </c:dPt>
          <c:dPt>
            <c:idx val="23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8-C81B-4575-A340-9DBCA1EE25FA}"/>
              </c:ext>
            </c:extLst>
          </c:dPt>
          <c:dPt>
            <c:idx val="44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B5-41B8-BF1B-674AC7CBDF16}"/>
              </c:ext>
            </c:extLst>
          </c:dPt>
          <c:dPt>
            <c:idx val="45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C81B-4575-A340-9DBCA1EE25FA}"/>
              </c:ext>
            </c:extLst>
          </c:dPt>
          <c:dPt>
            <c:idx val="66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B5-41B8-BF1B-674AC7CBDF16}"/>
              </c:ext>
            </c:extLst>
          </c:dPt>
          <c:dPt>
            <c:idx val="67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B-C81B-4575-A340-9DBCA1EE25FA}"/>
              </c:ext>
            </c:extLst>
          </c:dPt>
          <c:dPt>
            <c:idx val="88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B5-41B8-BF1B-674AC7CBDF16}"/>
              </c:ext>
            </c:extLst>
          </c:dPt>
          <c:dPt>
            <c:idx val="89"/>
            <c:marker>
              <c:symbol val="none"/>
            </c:marker>
            <c:bubble3D val="0"/>
            <c:spPr>
              <a:ln w="19050" cap="rnd">
                <a:solidFill>
                  <a:schemeClr val="tx1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A-C81B-4575-A340-9DBCA1EE25FA}"/>
              </c:ext>
            </c:extLst>
          </c:dPt>
          <c:cat>
            <c:multiLvlStrRef>
              <c:f>'9. adat'!$C$1:$DE$2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'9. adat'!$C$7:$DE$7</c:f>
              <c:numCache>
                <c:formatCode>0.00</c:formatCode>
                <c:ptCount val="107"/>
                <c:pt idx="0">
                  <c:v>5.9043128600747679</c:v>
                </c:pt>
                <c:pt idx="1">
                  <c:v>6.9691745843263293</c:v>
                </c:pt>
                <c:pt idx="2">
                  <c:v>6.550829434435081</c:v>
                </c:pt>
                <c:pt idx="3">
                  <c:v>6.9582339195353216</c:v>
                </c:pt>
                <c:pt idx="4">
                  <c:v>6.4259561126702778</c:v>
                </c:pt>
                <c:pt idx="5">
                  <c:v>6.3983413441030539</c:v>
                </c:pt>
                <c:pt idx="6">
                  <c:v>6.4540725158488899</c:v>
                </c:pt>
                <c:pt idx="7">
                  <c:v>4.5006022102699701</c:v>
                </c:pt>
                <c:pt idx="8">
                  <c:v>3.7797345786188283</c:v>
                </c:pt>
                <c:pt idx="9">
                  <c:v>3.6767933949893417</c:v>
                </c:pt>
                <c:pt idx="10">
                  <c:v>2.9451787609073716</c:v>
                </c:pt>
                <c:pt idx="11">
                  <c:v>2.8397753276831059</c:v>
                </c:pt>
                <c:pt idx="12">
                  <c:v>3.182795157564096</c:v>
                </c:pt>
                <c:pt idx="13">
                  <c:v>2.77198074248953</c:v>
                </c:pt>
                <c:pt idx="14">
                  <c:v>2.3298250877530506</c:v>
                </c:pt>
                <c:pt idx="15">
                  <c:v>2.517836050541741</c:v>
                </c:pt>
                <c:pt idx="16">
                  <c:v>1.9101317112289622</c:v>
                </c:pt>
                <c:pt idx="17">
                  <c:v>1.6692874245989628</c:v>
                </c:pt>
                <c:pt idx="18">
                  <c:v>1.509883346140261</c:v>
                </c:pt>
                <c:pt idx="19">
                  <c:v>1.5688676314455221</c:v>
                </c:pt>
                <c:pt idx="20">
                  <c:v>1.8580919911602125</c:v>
                </c:pt>
                <c:pt idx="21">
                  <c:v>1.1276764612757122</c:v>
                </c:pt>
                <c:pt idx="23">
                  <c:v>1.3956920293295878</c:v>
                </c:pt>
                <c:pt idx="24">
                  <c:v>2.3439783105723677</c:v>
                </c:pt>
                <c:pt idx="25">
                  <c:v>2.2211632074188801</c:v>
                </c:pt>
                <c:pt idx="26">
                  <c:v>2.5522742173607482</c:v>
                </c:pt>
                <c:pt idx="27">
                  <c:v>2.8855801120370108</c:v>
                </c:pt>
                <c:pt idx="28">
                  <c:v>2.979471052862082</c:v>
                </c:pt>
                <c:pt idx="29">
                  <c:v>3.6853665674983729</c:v>
                </c:pt>
                <c:pt idx="30">
                  <c:v>2.8517839923397865</c:v>
                </c:pt>
                <c:pt idx="31">
                  <c:v>2.2122362594099032</c:v>
                </c:pt>
                <c:pt idx="32">
                  <c:v>2.0026400150858001</c:v>
                </c:pt>
                <c:pt idx="33">
                  <c:v>1.5634210755928399</c:v>
                </c:pt>
                <c:pt idx="34">
                  <c:v>2.3795134090019485</c:v>
                </c:pt>
                <c:pt idx="35">
                  <c:v>1.4531596298724283</c:v>
                </c:pt>
                <c:pt idx="36">
                  <c:v>1.3942807498767613</c:v>
                </c:pt>
                <c:pt idx="37">
                  <c:v>0.78033284662560787</c:v>
                </c:pt>
                <c:pt idx="38">
                  <c:v>0.68898758143399752</c:v>
                </c:pt>
                <c:pt idx="39">
                  <c:v>0.26636155735066541</c:v>
                </c:pt>
                <c:pt idx="40">
                  <c:v>0.93500336272328843</c:v>
                </c:pt>
                <c:pt idx="41">
                  <c:v>0.88810721043876761</c:v>
                </c:pt>
                <c:pt idx="42">
                  <c:v>0.23174267364960777</c:v>
                </c:pt>
                <c:pt idx="43">
                  <c:v>1.2133879312720153</c:v>
                </c:pt>
                <c:pt idx="45">
                  <c:v>1.570322635709789</c:v>
                </c:pt>
                <c:pt idx="46">
                  <c:v>1.736370993895324</c:v>
                </c:pt>
                <c:pt idx="47">
                  <c:v>2.2835709585642401</c:v>
                </c:pt>
                <c:pt idx="48">
                  <c:v>1.8092926247530072</c:v>
                </c:pt>
                <c:pt idx="49">
                  <c:v>1.3506991436686167</c:v>
                </c:pt>
                <c:pt idx="50">
                  <c:v>1.3186722955417478</c:v>
                </c:pt>
                <c:pt idx="51">
                  <c:v>0.12580857239896059</c:v>
                </c:pt>
                <c:pt idx="52">
                  <c:v>0.52071206812587034</c:v>
                </c:pt>
                <c:pt idx="53">
                  <c:v>0.77284406662595029</c:v>
                </c:pt>
                <c:pt idx="54">
                  <c:v>0.42854993891831111</c:v>
                </c:pt>
                <c:pt idx="55">
                  <c:v>1.2748192988340112</c:v>
                </c:pt>
                <c:pt idx="56">
                  <c:v>1.3210033132544934</c:v>
                </c:pt>
                <c:pt idx="57">
                  <c:v>0.94629771446407795</c:v>
                </c:pt>
                <c:pt idx="58">
                  <c:v>1.1324691360320438</c:v>
                </c:pt>
                <c:pt idx="59">
                  <c:v>0.8420046336130711</c:v>
                </c:pt>
                <c:pt idx="60">
                  <c:v>1.0809939241338005</c:v>
                </c:pt>
                <c:pt idx="61">
                  <c:v>1.2303548912116484</c:v>
                </c:pt>
                <c:pt idx="62">
                  <c:v>1.4417853529838633</c:v>
                </c:pt>
                <c:pt idx="63">
                  <c:v>1.837185690461919</c:v>
                </c:pt>
                <c:pt idx="64">
                  <c:v>2.4130913280516744</c:v>
                </c:pt>
                <c:pt idx="65">
                  <c:v>3.2270647842339941</c:v>
                </c:pt>
                <c:pt idx="67">
                  <c:v>1.4801872529175393</c:v>
                </c:pt>
                <c:pt idx="68">
                  <c:v>0.63573706408805697</c:v>
                </c:pt>
                <c:pt idx="69">
                  <c:v>0.25689262879587144</c:v>
                </c:pt>
                <c:pt idx="70">
                  <c:v>1.1509788335243272</c:v>
                </c:pt>
                <c:pt idx="71">
                  <c:v>1.1421693359277554</c:v>
                </c:pt>
                <c:pt idx="72">
                  <c:v>1.8344184846259204</c:v>
                </c:pt>
                <c:pt idx="73">
                  <c:v>1.1720177208385814</c:v>
                </c:pt>
                <c:pt idx="74">
                  <c:v>-1.0166797674679753</c:v>
                </c:pt>
                <c:pt idx="75">
                  <c:v>-1.6498203839408168</c:v>
                </c:pt>
                <c:pt idx="76">
                  <c:v>-2.0882224882326756</c:v>
                </c:pt>
                <c:pt idx="77">
                  <c:v>-2.146020931998553</c:v>
                </c:pt>
                <c:pt idx="78">
                  <c:v>-1.8075938344462688</c:v>
                </c:pt>
                <c:pt idx="79">
                  <c:v>-1.5855978752801598</c:v>
                </c:pt>
                <c:pt idx="80">
                  <c:v>-1.4218968434993744</c:v>
                </c:pt>
                <c:pt idx="81">
                  <c:v>-1.1624332668827442</c:v>
                </c:pt>
                <c:pt idx="82">
                  <c:v>-1.278264042881105</c:v>
                </c:pt>
                <c:pt idx="83">
                  <c:v>-1.0886233745675682</c:v>
                </c:pt>
                <c:pt idx="84">
                  <c:v>-1.5573287367151616</c:v>
                </c:pt>
                <c:pt idx="85">
                  <c:v>-2.4940267661094508</c:v>
                </c:pt>
                <c:pt idx="86">
                  <c:v>-1.8705274324555357</c:v>
                </c:pt>
                <c:pt idx="87">
                  <c:v>-2.2298959892510521</c:v>
                </c:pt>
                <c:pt idx="89">
                  <c:v>3.2724919397875056</c:v>
                </c:pt>
                <c:pt idx="90">
                  <c:v>2.9937961664087123</c:v>
                </c:pt>
                <c:pt idx="91">
                  <c:v>2.965285056376052</c:v>
                </c:pt>
                <c:pt idx="92">
                  <c:v>1.8389779227827652</c:v>
                </c:pt>
                <c:pt idx="93">
                  <c:v>0.71861851050431347</c:v>
                </c:pt>
                <c:pt idx="94">
                  <c:v>0.89017568203540831</c:v>
                </c:pt>
                <c:pt idx="95">
                  <c:v>1.2400648313755096</c:v>
                </c:pt>
                <c:pt idx="96">
                  <c:v>1.1197516227859097</c:v>
                </c:pt>
                <c:pt idx="97">
                  <c:v>0.11734317131126115</c:v>
                </c:pt>
                <c:pt idx="98">
                  <c:v>-0.90009959771990533</c:v>
                </c:pt>
                <c:pt idx="99">
                  <c:v>-1.7583799891835794</c:v>
                </c:pt>
                <c:pt idx="100">
                  <c:v>-1.6092298487660954</c:v>
                </c:pt>
                <c:pt idx="101">
                  <c:v>-1.7002432377945527</c:v>
                </c:pt>
                <c:pt idx="102">
                  <c:v>-1.6251014268931472</c:v>
                </c:pt>
                <c:pt idx="103">
                  <c:v>-2.5031343219056685</c:v>
                </c:pt>
                <c:pt idx="104">
                  <c:v>-3.150858376544142</c:v>
                </c:pt>
                <c:pt idx="105">
                  <c:v>-3.0218704264836229</c:v>
                </c:pt>
                <c:pt idx="106">
                  <c:v>-3.2703392223960153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DB5-41B8-BF1B-674AC7CBDF16}"/>
            </c:ext>
          </c:extLst>
        </c:ser>
        <c:ser>
          <c:idx val="3"/>
          <c:order val="3"/>
          <c:spPr>
            <a:ln w="952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adat'!$C$1:$DE$2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[0]!_8_elválasztó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C81B-4575-A340-9DBCA1EE25FA}"/>
            </c:ext>
          </c:extLst>
        </c:ser>
        <c:ser>
          <c:idx val="4"/>
          <c:order val="4"/>
          <c:spPr>
            <a:ln w="1905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multiLvlStrRef>
              <c:f>'9. adat'!$C$1:$DE$2</c:f>
              <c:multiLvlStrCache>
                <c:ptCount val="106"/>
                <c:lvl>
                  <c:pt idx="0">
                    <c:v>2015</c:v>
                  </c:pt>
                  <c:pt idx="4">
                    <c:v>2016</c:v>
                  </c:pt>
                  <c:pt idx="8">
                    <c:v>2017</c:v>
                  </c:pt>
                  <c:pt idx="12">
                    <c:v>2018</c:v>
                  </c:pt>
                  <c:pt idx="16">
                    <c:v>2019</c:v>
                  </c:pt>
                  <c:pt idx="20">
                    <c:v>2020</c:v>
                  </c:pt>
                  <c:pt idx="23">
                    <c:v>2015</c:v>
                  </c:pt>
                  <c:pt idx="27">
                    <c:v>2016</c:v>
                  </c:pt>
                  <c:pt idx="31">
                    <c:v>2017</c:v>
                  </c:pt>
                  <c:pt idx="35">
                    <c:v>2018</c:v>
                  </c:pt>
                  <c:pt idx="39">
                    <c:v>2019</c:v>
                  </c:pt>
                  <c:pt idx="43">
                    <c:v>2020</c:v>
                  </c:pt>
                  <c:pt idx="45">
                    <c:v>2015</c:v>
                  </c:pt>
                  <c:pt idx="49">
                    <c:v>2016</c:v>
                  </c:pt>
                  <c:pt idx="53">
                    <c:v>2017</c:v>
                  </c:pt>
                  <c:pt idx="57">
                    <c:v>2018</c:v>
                  </c:pt>
                  <c:pt idx="61">
                    <c:v>2019</c:v>
                  </c:pt>
                  <c:pt idx="65">
                    <c:v>2020</c:v>
                  </c:pt>
                  <c:pt idx="67">
                    <c:v>2015</c:v>
                  </c:pt>
                  <c:pt idx="71">
                    <c:v>2016</c:v>
                  </c:pt>
                  <c:pt idx="75">
                    <c:v>2017</c:v>
                  </c:pt>
                  <c:pt idx="79">
                    <c:v>2018</c:v>
                  </c:pt>
                  <c:pt idx="83">
                    <c:v>2019</c:v>
                  </c:pt>
                  <c:pt idx="87">
                    <c:v>2020</c:v>
                  </c:pt>
                  <c:pt idx="89">
                    <c:v>2015</c:v>
                  </c:pt>
                  <c:pt idx="93">
                    <c:v>2016</c:v>
                  </c:pt>
                  <c:pt idx="97">
                    <c:v>2017</c:v>
                  </c:pt>
                  <c:pt idx="101">
                    <c:v>2018</c:v>
                  </c:pt>
                  <c:pt idx="105">
                    <c:v>2019</c:v>
                  </c:pt>
                </c:lvl>
                <c:lvl>
                  <c:pt idx="0">
                    <c:v>Hungary</c:v>
                  </c:pt>
                  <c:pt idx="23">
                    <c:v>Czech Republic</c:v>
                  </c:pt>
                  <c:pt idx="45">
                    <c:v>Poland</c:v>
                  </c:pt>
                  <c:pt idx="67">
                    <c:v>Slovakia</c:v>
                  </c:pt>
                  <c:pt idx="89">
                    <c:v>Romania</c:v>
                  </c:pt>
                </c:lvl>
              </c:multiLvlStrCache>
            </c:multiLvlStrRef>
          </c:cat>
          <c:val>
            <c:numRef>
              <c:f>'9. adat'!$C$10:$DE$10</c:f>
              <c:numCache>
                <c:formatCode>General</c:formatCode>
                <c:ptCount val="107"/>
                <c:pt idx="0">
                  <c:v>10000</c:v>
                </c:pt>
                <c:pt idx="1">
                  <c:v>10000</c:v>
                </c:pt>
                <c:pt idx="2">
                  <c:v>10000</c:v>
                </c:pt>
                <c:pt idx="3">
                  <c:v>10000</c:v>
                </c:pt>
                <c:pt idx="4">
                  <c:v>10000</c:v>
                </c:pt>
                <c:pt idx="5">
                  <c:v>10000</c:v>
                </c:pt>
                <c:pt idx="6">
                  <c:v>10000</c:v>
                </c:pt>
                <c:pt idx="7">
                  <c:v>10000</c:v>
                </c:pt>
                <c:pt idx="8">
                  <c:v>10000</c:v>
                </c:pt>
                <c:pt idx="9">
                  <c:v>10000</c:v>
                </c:pt>
                <c:pt idx="10">
                  <c:v>10000</c:v>
                </c:pt>
                <c:pt idx="11">
                  <c:v>10000</c:v>
                </c:pt>
                <c:pt idx="12">
                  <c:v>10000</c:v>
                </c:pt>
                <c:pt idx="13">
                  <c:v>10000</c:v>
                </c:pt>
                <c:pt idx="14">
                  <c:v>10000</c:v>
                </c:pt>
                <c:pt idx="15">
                  <c:v>10000</c:v>
                </c:pt>
                <c:pt idx="16">
                  <c:v>10000</c:v>
                </c:pt>
                <c:pt idx="17">
                  <c:v>10000</c:v>
                </c:pt>
                <c:pt idx="18">
                  <c:v>10000</c:v>
                </c:pt>
                <c:pt idx="19">
                  <c:v>10000</c:v>
                </c:pt>
                <c:pt idx="20">
                  <c:v>10000</c:v>
                </c:pt>
                <c:pt idx="21">
                  <c:v>10000</c:v>
                </c:pt>
                <c:pt idx="22">
                  <c:v>10000</c:v>
                </c:pt>
                <c:pt idx="23">
                  <c:v>-10000</c:v>
                </c:pt>
                <c:pt idx="24">
                  <c:v>-10000</c:v>
                </c:pt>
                <c:pt idx="25">
                  <c:v>-10000</c:v>
                </c:pt>
                <c:pt idx="26">
                  <c:v>-10000</c:v>
                </c:pt>
                <c:pt idx="27">
                  <c:v>-10000</c:v>
                </c:pt>
                <c:pt idx="28">
                  <c:v>-10000</c:v>
                </c:pt>
                <c:pt idx="29">
                  <c:v>-10000</c:v>
                </c:pt>
                <c:pt idx="30">
                  <c:v>-10000</c:v>
                </c:pt>
                <c:pt idx="31">
                  <c:v>-10000</c:v>
                </c:pt>
                <c:pt idx="32">
                  <c:v>-10000</c:v>
                </c:pt>
                <c:pt idx="33">
                  <c:v>-10000</c:v>
                </c:pt>
                <c:pt idx="34">
                  <c:v>-10000</c:v>
                </c:pt>
                <c:pt idx="35">
                  <c:v>-10000</c:v>
                </c:pt>
                <c:pt idx="36">
                  <c:v>-10000</c:v>
                </c:pt>
                <c:pt idx="37">
                  <c:v>-10000</c:v>
                </c:pt>
                <c:pt idx="38">
                  <c:v>-10000</c:v>
                </c:pt>
                <c:pt idx="39">
                  <c:v>-10000</c:v>
                </c:pt>
                <c:pt idx="40">
                  <c:v>-10000</c:v>
                </c:pt>
                <c:pt idx="41">
                  <c:v>-10000</c:v>
                </c:pt>
                <c:pt idx="42">
                  <c:v>-10000</c:v>
                </c:pt>
                <c:pt idx="43">
                  <c:v>-10000</c:v>
                </c:pt>
                <c:pt idx="44">
                  <c:v>10000</c:v>
                </c:pt>
                <c:pt idx="45">
                  <c:v>10000</c:v>
                </c:pt>
                <c:pt idx="46">
                  <c:v>10000</c:v>
                </c:pt>
                <c:pt idx="47">
                  <c:v>10000</c:v>
                </c:pt>
                <c:pt idx="48">
                  <c:v>10000</c:v>
                </c:pt>
                <c:pt idx="49">
                  <c:v>10000</c:v>
                </c:pt>
                <c:pt idx="50">
                  <c:v>10000</c:v>
                </c:pt>
                <c:pt idx="51">
                  <c:v>10000</c:v>
                </c:pt>
                <c:pt idx="52">
                  <c:v>10000</c:v>
                </c:pt>
                <c:pt idx="53">
                  <c:v>10000</c:v>
                </c:pt>
                <c:pt idx="54">
                  <c:v>10000</c:v>
                </c:pt>
                <c:pt idx="55">
                  <c:v>10000</c:v>
                </c:pt>
                <c:pt idx="56">
                  <c:v>10000</c:v>
                </c:pt>
                <c:pt idx="57">
                  <c:v>10000</c:v>
                </c:pt>
                <c:pt idx="58">
                  <c:v>10000</c:v>
                </c:pt>
                <c:pt idx="59">
                  <c:v>10000</c:v>
                </c:pt>
                <c:pt idx="60">
                  <c:v>10000</c:v>
                </c:pt>
                <c:pt idx="61">
                  <c:v>10000</c:v>
                </c:pt>
                <c:pt idx="62">
                  <c:v>10000</c:v>
                </c:pt>
                <c:pt idx="63">
                  <c:v>10000</c:v>
                </c:pt>
                <c:pt idx="64">
                  <c:v>10000</c:v>
                </c:pt>
                <c:pt idx="65">
                  <c:v>10000</c:v>
                </c:pt>
                <c:pt idx="66">
                  <c:v>-10000</c:v>
                </c:pt>
                <c:pt idx="67">
                  <c:v>-10000</c:v>
                </c:pt>
                <c:pt idx="68">
                  <c:v>-10000</c:v>
                </c:pt>
                <c:pt idx="69">
                  <c:v>-10000</c:v>
                </c:pt>
                <c:pt idx="70">
                  <c:v>-10000</c:v>
                </c:pt>
                <c:pt idx="71">
                  <c:v>-10000</c:v>
                </c:pt>
                <c:pt idx="72">
                  <c:v>-10000</c:v>
                </c:pt>
                <c:pt idx="73">
                  <c:v>-10000</c:v>
                </c:pt>
                <c:pt idx="74">
                  <c:v>-10000</c:v>
                </c:pt>
                <c:pt idx="75">
                  <c:v>-10000</c:v>
                </c:pt>
                <c:pt idx="76">
                  <c:v>-10000</c:v>
                </c:pt>
                <c:pt idx="77">
                  <c:v>-10000</c:v>
                </c:pt>
                <c:pt idx="78">
                  <c:v>-10000</c:v>
                </c:pt>
                <c:pt idx="79">
                  <c:v>-10000</c:v>
                </c:pt>
                <c:pt idx="80">
                  <c:v>-10000</c:v>
                </c:pt>
                <c:pt idx="81">
                  <c:v>-10000</c:v>
                </c:pt>
                <c:pt idx="82">
                  <c:v>-10000</c:v>
                </c:pt>
                <c:pt idx="83">
                  <c:v>-10000</c:v>
                </c:pt>
                <c:pt idx="84">
                  <c:v>-10000</c:v>
                </c:pt>
                <c:pt idx="85">
                  <c:v>-10000</c:v>
                </c:pt>
                <c:pt idx="86">
                  <c:v>-10000</c:v>
                </c:pt>
                <c:pt idx="87">
                  <c:v>-10000</c:v>
                </c:pt>
                <c:pt idx="88">
                  <c:v>10000</c:v>
                </c:pt>
                <c:pt idx="89">
                  <c:v>10000</c:v>
                </c:pt>
                <c:pt idx="90">
                  <c:v>10000</c:v>
                </c:pt>
                <c:pt idx="91">
                  <c:v>10000</c:v>
                </c:pt>
                <c:pt idx="92">
                  <c:v>10000</c:v>
                </c:pt>
                <c:pt idx="93">
                  <c:v>10000</c:v>
                </c:pt>
                <c:pt idx="94">
                  <c:v>10000</c:v>
                </c:pt>
                <c:pt idx="95">
                  <c:v>10000</c:v>
                </c:pt>
                <c:pt idx="96">
                  <c:v>10000</c:v>
                </c:pt>
                <c:pt idx="97">
                  <c:v>10000</c:v>
                </c:pt>
                <c:pt idx="98">
                  <c:v>10000</c:v>
                </c:pt>
                <c:pt idx="99">
                  <c:v>10000</c:v>
                </c:pt>
                <c:pt idx="100">
                  <c:v>10000</c:v>
                </c:pt>
                <c:pt idx="101">
                  <c:v>10000</c:v>
                </c:pt>
                <c:pt idx="102">
                  <c:v>10000</c:v>
                </c:pt>
                <c:pt idx="103">
                  <c:v>10000</c:v>
                </c:pt>
                <c:pt idx="104">
                  <c:v>10000</c:v>
                </c:pt>
                <c:pt idx="105">
                  <c:v>10000</c:v>
                </c:pt>
                <c:pt idx="106">
                  <c:v>10000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88F-4923-A91A-6B5D7C418B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142040"/>
        <c:axId val="824143680"/>
      </c:lineChart>
      <c:catAx>
        <c:axId val="824136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noFill/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7120"/>
        <c:crosses val="autoZero"/>
        <c:auto val="1"/>
        <c:lblAlgn val="ctr"/>
        <c:lblOffset val="100"/>
        <c:tickLblSkip val="4"/>
        <c:tickMarkSkip val="1"/>
        <c:noMultiLvlLbl val="0"/>
      </c:catAx>
      <c:valAx>
        <c:axId val="824137120"/>
        <c:scaling>
          <c:orientation val="minMax"/>
          <c:max val="8"/>
          <c:min val="-6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1220149451755657E-2"/>
              <c:y val="1.631662021936712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36136"/>
        <c:crosses val="autoZero"/>
        <c:crossBetween val="between"/>
      </c:valAx>
      <c:valAx>
        <c:axId val="824143680"/>
        <c:scaling>
          <c:orientation val="minMax"/>
          <c:max val="8"/>
          <c:min val="-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5894317450533508"/>
              <c:y val="1.472227443847767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General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824142040"/>
        <c:crosses val="max"/>
        <c:crossBetween val="between"/>
      </c:valAx>
      <c:catAx>
        <c:axId val="824142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414368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ayout>
        <c:manualLayout>
          <c:xMode val="edge"/>
          <c:yMode val="edge"/>
          <c:x val="0.11979739946117135"/>
          <c:y val="0.91403251181639744"/>
          <c:w val="0.70485772064743879"/>
          <c:h val="7.25881593854626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7.6892708333333337E-2"/>
          <c:w val="0.89025492790351635"/>
          <c:h val="0.57619895833333346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adat'!$A$5</c:f>
              <c:strCache>
                <c:ptCount val="1"/>
                <c:pt idx="0">
                  <c:v>Tévedések és kihagyások egyenlege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0"/>
                <c:pt idx="0">
                  <c:v>-1.4100191901211858E-2</c:v>
                </c:pt>
                <c:pt idx="1">
                  <c:v>-0.36164186287891797</c:v>
                </c:pt>
                <c:pt idx="2">
                  <c:v>-0.85452717130329447</c:v>
                </c:pt>
                <c:pt idx="3">
                  <c:v>-1.7367732083944893</c:v>
                </c:pt>
                <c:pt idx="4">
                  <c:v>-0.73367588230109626</c:v>
                </c:pt>
                <c:pt idx="5">
                  <c:v>0.32176529003031679</c:v>
                </c:pt>
                <c:pt idx="6">
                  <c:v>-0.50312094467580337</c:v>
                </c:pt>
                <c:pt idx="7">
                  <c:v>-0.91241629935614921</c:v>
                </c:pt>
                <c:pt idx="8">
                  <c:v>-1.0836197887521146</c:v>
                </c:pt>
                <c:pt idx="9">
                  <c:v>-1.7900627410633447</c:v>
                </c:pt>
                <c:pt idx="10">
                  <c:v>-1.4960565580198486</c:v>
                </c:pt>
                <c:pt idx="11">
                  <c:v>-1.0030807273958424</c:v>
                </c:pt>
                <c:pt idx="12">
                  <c:v>-1.476086114653808</c:v>
                </c:pt>
                <c:pt idx="13">
                  <c:v>-2.0545571985358673</c:v>
                </c:pt>
                <c:pt idx="14">
                  <c:v>-2.1353653606521079</c:v>
                </c:pt>
                <c:pt idx="15">
                  <c:v>-2.3597336426286164</c:v>
                </c:pt>
                <c:pt idx="16">
                  <c:v>-2.3934445082922529</c:v>
                </c:pt>
                <c:pt idx="17">
                  <c:v>-1.1225058774115031</c:v>
                </c:pt>
                <c:pt idx="18">
                  <c:v>3.5823644000244743E-2</c:v>
                </c:pt>
                <c:pt idx="19">
                  <c:v>0.3765814869215704</c:v>
                </c:pt>
                <c:pt idx="20">
                  <c:v>1.1268941144185274</c:v>
                </c:pt>
                <c:pt idx="21">
                  <c:v>0.50421997234599925</c:v>
                </c:pt>
                <c:pt idx="22">
                  <c:v>-0.1162738373808882</c:v>
                </c:pt>
                <c:pt idx="23">
                  <c:v>-1.0406139726816539</c:v>
                </c:pt>
                <c:pt idx="24">
                  <c:v>-1.6472481646520813</c:v>
                </c:pt>
                <c:pt idx="25">
                  <c:v>-1.3901993600692883</c:v>
                </c:pt>
                <c:pt idx="26">
                  <c:v>-1.6168364802703943</c:v>
                </c:pt>
                <c:pt idx="27">
                  <c:v>-0.63336156319151005</c:v>
                </c:pt>
                <c:pt idx="28">
                  <c:v>-1.1205388624279644</c:v>
                </c:pt>
                <c:pt idx="29">
                  <c:v>-1.2349205088415509</c:v>
                </c:pt>
                <c:pt idx="30">
                  <c:v>-0.89027375081352988</c:v>
                </c:pt>
                <c:pt idx="31">
                  <c:v>-1.0246476216810074</c:v>
                </c:pt>
                <c:pt idx="32">
                  <c:v>-0.71970647193315029</c:v>
                </c:pt>
                <c:pt idx="33">
                  <c:v>-0.43089771695067414</c:v>
                </c:pt>
                <c:pt idx="34">
                  <c:v>-0.91585801619829521</c:v>
                </c:pt>
                <c:pt idx="35">
                  <c:v>-1.4225234105423477</c:v>
                </c:pt>
                <c:pt idx="36">
                  <c:v>-1.6481082733843546</c:v>
                </c:pt>
                <c:pt idx="37" formatCode="0.000">
                  <c:v>-1.2152192180798107</c:v>
                </c:pt>
                <c:pt idx="38">
                  <c:v>-1.5926769819947462</c:v>
                </c:pt>
                <c:pt idx="39">
                  <c:v>-1.3543834034712927</c:v>
                </c:pt>
                <c:pt idx="40">
                  <c:v>-0.86484873127278106</c:v>
                </c:pt>
                <c:pt idx="41">
                  <c:v>-1.9089314703497957</c:v>
                </c:pt>
                <c:pt idx="42">
                  <c:v>-1.5161106831462141</c:v>
                </c:pt>
                <c:pt idx="43">
                  <c:v>-1.627146994426053</c:v>
                </c:pt>
                <c:pt idx="44">
                  <c:v>-1.9234822521788704</c:v>
                </c:pt>
                <c:pt idx="45">
                  <c:v>-1.7347661442595328</c:v>
                </c:pt>
                <c:pt idx="46">
                  <c:v>-1.1802780723713304</c:v>
                </c:pt>
                <c:pt idx="47">
                  <c:v>-0.93005098776172446</c:v>
                </c:pt>
                <c:pt idx="48">
                  <c:v>-0.71747434526811871</c:v>
                </c:pt>
                <c:pt idx="49">
                  <c:v>-1.1824902503914749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adat'!$A$4</c:f>
              <c:strCache>
                <c:ptCount val="1"/>
                <c:pt idx="0">
                  <c:v>Külső finanszírozási képesség (finanszírozási adatok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'10. adat'!$C$1:$AS$1</c:f>
              <c:strCache>
                <c:ptCount val="43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0"/>
                <c:pt idx="0">
                  <c:v>-6.3550802145477476</c:v>
                </c:pt>
                <c:pt idx="1">
                  <c:v>-6.218762273569725</c:v>
                </c:pt>
                <c:pt idx="2">
                  <c:v>-7.2760134810123986</c:v>
                </c:pt>
                <c:pt idx="3">
                  <c:v>-7.934608910792579</c:v>
                </c:pt>
                <c:pt idx="4">
                  <c:v>-6.0005642318041481</c:v>
                </c:pt>
                <c:pt idx="5">
                  <c:v>-3.342903087604669</c:v>
                </c:pt>
                <c:pt idx="6">
                  <c:v>-1.4696521104937186</c:v>
                </c:pt>
                <c:pt idx="7">
                  <c:v>0.11467985363431892</c:v>
                </c:pt>
                <c:pt idx="8">
                  <c:v>0.79156477978263917</c:v>
                </c:pt>
                <c:pt idx="9">
                  <c:v>0.34423280758225938</c:v>
                </c:pt>
                <c:pt idx="10">
                  <c:v>0.70240290540443817</c:v>
                </c:pt>
                <c:pt idx="11">
                  <c:v>1.0960451401913645</c:v>
                </c:pt>
                <c:pt idx="12">
                  <c:v>0.68303250804944027</c:v>
                </c:pt>
                <c:pt idx="13">
                  <c:v>-8.5727280402338568E-2</c:v>
                </c:pt>
                <c:pt idx="14">
                  <c:v>0.22199392863941947</c:v>
                </c:pt>
                <c:pt idx="15">
                  <c:v>0.55962934433629263</c:v>
                </c:pt>
                <c:pt idx="16">
                  <c:v>0.34839678720851963</c:v>
                </c:pt>
                <c:pt idx="17">
                  <c:v>2.1572183249402395</c:v>
                </c:pt>
                <c:pt idx="18">
                  <c:v>3.7204200293267662</c:v>
                </c:pt>
                <c:pt idx="19">
                  <c:v>4.5322091323351197</c:v>
                </c:pt>
                <c:pt idx="20">
                  <c:v>6.3347413521595914</c:v>
                </c:pt>
                <c:pt idx="21">
                  <c:v>6.2595262273845069</c:v>
                </c:pt>
                <c:pt idx="22">
                  <c:v>6.2471590495870988</c:v>
                </c:pt>
                <c:pt idx="23">
                  <c:v>6.2369451793975887</c:v>
                </c:pt>
                <c:pt idx="24">
                  <c:v>5.0874377310705032</c:v>
                </c:pt>
                <c:pt idx="25">
                  <c:v>4.1313883484638128</c:v>
                </c:pt>
                <c:pt idx="26">
                  <c:v>3.6052613144519743</c:v>
                </c:pt>
                <c:pt idx="27">
                  <c:v>4.2455992625294998</c:v>
                </c:pt>
                <c:pt idx="28">
                  <c:v>4.7673629446835895</c:v>
                </c:pt>
                <c:pt idx="29">
                  <c:v>5.7108353985241846</c:v>
                </c:pt>
                <c:pt idx="30">
                  <c:v>5.6374630627933682</c:v>
                </c:pt>
                <c:pt idx="31">
                  <c:v>5.9314826441785584</c:v>
                </c:pt>
                <c:pt idx="32">
                  <c:v>5.7005972279161767</c:v>
                </c:pt>
                <c:pt idx="33">
                  <c:v>5.9666690968719323</c:v>
                </c:pt>
                <c:pt idx="34">
                  <c:v>5.5360688945017111</c:v>
                </c:pt>
                <c:pt idx="35">
                  <c:v>3.0789574385096055</c:v>
                </c:pt>
                <c:pt idx="36">
                  <c:v>2.1259199956136334</c:v>
                </c:pt>
                <c:pt idx="37">
                  <c:v>2.4541832433005113</c:v>
                </c:pt>
                <c:pt idx="38">
                  <c:v>1.3478069641270498</c:v>
                </c:pt>
                <c:pt idx="39">
                  <c:v>1.4850271802268087</c:v>
                </c:pt>
                <c:pt idx="40">
                  <c:v>2.3128661099962771</c:v>
                </c:pt>
                <c:pt idx="41">
                  <c:v>0.84855883667763099</c:v>
                </c:pt>
                <c:pt idx="42">
                  <c:v>0.8049587733165352</c:v>
                </c:pt>
                <c:pt idx="43">
                  <c:v>0.88819070917133536</c:v>
                </c:pt>
                <c:pt idx="44">
                  <c:v>-1.6508642412162187E-2</c:v>
                </c:pt>
                <c:pt idx="45">
                  <c:v>-7.9159193275678913E-2</c:v>
                </c:pt>
                <c:pt idx="46">
                  <c:v>0.32214809549377155</c:v>
                </c:pt>
                <c:pt idx="47">
                  <c:v>0.6369902600974231</c:v>
                </c:pt>
                <c:pt idx="48">
                  <c:v>1.1421865204356461</c:v>
                </c:pt>
                <c:pt idx="49">
                  <c:v>-8.6728675853974743E-2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adat'!$A$3</c:f>
              <c:strCache>
                <c:ptCount val="1"/>
                <c:pt idx="0">
                  <c:v>Külső finanszírozási képesség (reálgazdasági adatok alapján)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0"/>
                <c:pt idx="0">
                  <c:v>-6.340980022646538</c:v>
                </c:pt>
                <c:pt idx="1">
                  <c:v>-5.8571204106908068</c:v>
                </c:pt>
                <c:pt idx="2">
                  <c:v>-6.4214863097091044</c:v>
                </c:pt>
                <c:pt idx="3">
                  <c:v>-6.1978357023980886</c:v>
                </c:pt>
                <c:pt idx="4">
                  <c:v>-5.2668883495030521</c:v>
                </c:pt>
                <c:pt idx="5">
                  <c:v>-3.6646683776349867</c:v>
                </c:pt>
                <c:pt idx="6">
                  <c:v>-0.96653116581791532</c:v>
                </c:pt>
                <c:pt idx="7">
                  <c:v>1.0270961529904681</c:v>
                </c:pt>
                <c:pt idx="8">
                  <c:v>1.8751845685347539</c:v>
                </c:pt>
                <c:pt idx="9">
                  <c:v>2.1342955486456043</c:v>
                </c:pt>
                <c:pt idx="10">
                  <c:v>2.1984594634242871</c:v>
                </c:pt>
                <c:pt idx="11">
                  <c:v>2.0991258675872069</c:v>
                </c:pt>
                <c:pt idx="12">
                  <c:v>2.1591186227032484</c:v>
                </c:pt>
                <c:pt idx="13">
                  <c:v>1.9688299181335283</c:v>
                </c:pt>
                <c:pt idx="14">
                  <c:v>2.3573592892915269</c:v>
                </c:pt>
                <c:pt idx="15">
                  <c:v>2.9193629869649085</c:v>
                </c:pt>
                <c:pt idx="16">
                  <c:v>2.7418412955007723</c:v>
                </c:pt>
                <c:pt idx="17">
                  <c:v>3.2797242023517423</c:v>
                </c:pt>
                <c:pt idx="18">
                  <c:v>3.6845963853265209</c:v>
                </c:pt>
                <c:pt idx="19">
                  <c:v>4.1556276454135492</c:v>
                </c:pt>
                <c:pt idx="20">
                  <c:v>5.2078472377410634</c:v>
                </c:pt>
                <c:pt idx="21">
                  <c:v>5.7553062550385077</c:v>
                </c:pt>
                <c:pt idx="22">
                  <c:v>6.3634328869679875</c:v>
                </c:pt>
                <c:pt idx="23">
                  <c:v>7.2775591520792435</c:v>
                </c:pt>
                <c:pt idx="24">
                  <c:v>6.7346858957225848</c:v>
                </c:pt>
                <c:pt idx="25">
                  <c:v>5.5215877085331018</c:v>
                </c:pt>
                <c:pt idx="26">
                  <c:v>5.2220977947223686</c:v>
                </c:pt>
                <c:pt idx="27">
                  <c:v>4.8789608257210109</c:v>
                </c:pt>
                <c:pt idx="28">
                  <c:v>5.8879018071115539</c:v>
                </c:pt>
                <c:pt idx="29">
                  <c:v>6.9457559073657364</c:v>
                </c:pt>
                <c:pt idx="30">
                  <c:v>6.5277368136068974</c:v>
                </c:pt>
                <c:pt idx="31">
                  <c:v>6.9561302658595654</c:v>
                </c:pt>
                <c:pt idx="32">
                  <c:v>6.4203036998493266</c:v>
                </c:pt>
                <c:pt idx="33">
                  <c:v>6.3975668138226052</c:v>
                </c:pt>
                <c:pt idx="34">
                  <c:v>6.4519269107000063</c:v>
                </c:pt>
                <c:pt idx="35">
                  <c:v>4.5014808490519531</c:v>
                </c:pt>
                <c:pt idx="36">
                  <c:v>3.7740282689979887</c:v>
                </c:pt>
                <c:pt idx="37">
                  <c:v>3.6694024613803222</c:v>
                </c:pt>
                <c:pt idx="38">
                  <c:v>2.940483946121796</c:v>
                </c:pt>
                <c:pt idx="39">
                  <c:v>2.8394105836981018</c:v>
                </c:pt>
                <c:pt idx="40">
                  <c:v>3.1777148412690588</c:v>
                </c:pt>
                <c:pt idx="41">
                  <c:v>2.7574903070274259</c:v>
                </c:pt>
                <c:pt idx="42">
                  <c:v>2.3210694564627494</c:v>
                </c:pt>
                <c:pt idx="43">
                  <c:v>2.5153377035973885</c:v>
                </c:pt>
                <c:pt idx="44">
                  <c:v>1.9069736097667083</c:v>
                </c:pt>
                <c:pt idx="45">
                  <c:v>1.6556069509838542</c:v>
                </c:pt>
                <c:pt idx="46">
                  <c:v>1.5024261678651021</c:v>
                </c:pt>
                <c:pt idx="47">
                  <c:v>1.5670412478591478</c:v>
                </c:pt>
                <c:pt idx="48">
                  <c:v>1.8596608657037648</c:v>
                </c:pt>
                <c:pt idx="49">
                  <c:v>1.0957615745375002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4-4835-BC05-266EC164C4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482377315495643"/>
              <c:y val="1.7800429727911335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571531236171468E-2"/>
              <c:y val="1.7866374764809949E-2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2717224256187116"/>
          <c:w val="0.9552291902424257"/>
          <c:h val="0.1554447222222222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79787515988672E-2"/>
          <c:y val="5.0836666666666669E-2"/>
          <c:w val="0.8962404249680227"/>
          <c:h val="0.5536561724072722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'1. adat'!$B$4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[0]!_1_külker</c:f>
              <c:numCache>
                <c:formatCode>0.00</c:formatCode>
                <c:ptCount val="50"/>
                <c:pt idx="0">
                  <c:v>0.54143369893724824</c:v>
                </c:pt>
                <c:pt idx="1">
                  <c:v>0.61014139599022632</c:v>
                </c:pt>
                <c:pt idx="2">
                  <c:v>0.27383538965701892</c:v>
                </c:pt>
                <c:pt idx="3">
                  <c:v>0.34660795351899637</c:v>
                </c:pt>
                <c:pt idx="4">
                  <c:v>0.70727042488651981</c:v>
                </c:pt>
                <c:pt idx="5">
                  <c:v>1.6779659747716991</c:v>
                </c:pt>
                <c:pt idx="6">
                  <c:v>3.0316495113605133</c:v>
                </c:pt>
                <c:pt idx="7">
                  <c:v>4.0176816129179294</c:v>
                </c:pt>
                <c:pt idx="8">
                  <c:v>4.7328475609705105</c:v>
                </c:pt>
                <c:pt idx="9">
                  <c:v>4.8781694628796561</c:v>
                </c:pt>
                <c:pt idx="10">
                  <c:v>4.9069231249007306</c:v>
                </c:pt>
                <c:pt idx="11">
                  <c:v>5.3007267616405089</c:v>
                </c:pt>
                <c:pt idx="12">
                  <c:v>5.6239356269281897</c:v>
                </c:pt>
                <c:pt idx="13">
                  <c:v>5.7747538173825443</c:v>
                </c:pt>
                <c:pt idx="14">
                  <c:v>6.081455323965967</c:v>
                </c:pt>
                <c:pt idx="15">
                  <c:v>6.1488167263676132</c:v>
                </c:pt>
                <c:pt idx="16">
                  <c:v>6.0251220136131201</c:v>
                </c:pt>
                <c:pt idx="17">
                  <c:v>6.4385203008612102</c:v>
                </c:pt>
                <c:pt idx="18">
                  <c:v>6.9638715203189498</c:v>
                </c:pt>
                <c:pt idx="19">
                  <c:v>6.7842521372321984</c:v>
                </c:pt>
                <c:pt idx="20">
                  <c:v>7.0598119338137852</c:v>
                </c:pt>
                <c:pt idx="21">
                  <c:v>6.7244228285245038</c:v>
                </c:pt>
                <c:pt idx="22">
                  <c:v>6.9073535925672402</c:v>
                </c:pt>
                <c:pt idx="23">
                  <c:v>6.9856145250864126</c:v>
                </c:pt>
                <c:pt idx="24">
                  <c:v>7.0502022640173951</c:v>
                </c:pt>
                <c:pt idx="25">
                  <c:v>6.6358285889320632</c:v>
                </c:pt>
                <c:pt idx="26">
                  <c:v>6.3189147874584597</c:v>
                </c:pt>
                <c:pt idx="27">
                  <c:v>6.3376810444248921</c:v>
                </c:pt>
                <c:pt idx="28">
                  <c:v>6.8673993217071532</c:v>
                </c:pt>
                <c:pt idx="29">
                  <c:v>7.3451568105593363</c:v>
                </c:pt>
                <c:pt idx="30">
                  <c:v>7.520201075414727</c:v>
                </c:pt>
                <c:pt idx="31">
                  <c:v>7.9843491201082912</c:v>
                </c:pt>
                <c:pt idx="32">
                  <c:v>7.8090965645232959</c:v>
                </c:pt>
                <c:pt idx="33">
                  <c:v>8.5597403386492132</c:v>
                </c:pt>
                <c:pt idx="34">
                  <c:v>8.9353363308835831</c:v>
                </c:pt>
                <c:pt idx="35">
                  <c:v>8.7473645181482507</c:v>
                </c:pt>
                <c:pt idx="36">
                  <c:v>8.1645525700481372</c:v>
                </c:pt>
                <c:pt idx="37">
                  <c:v>7.9400630644284851</c:v>
                </c:pt>
                <c:pt idx="38">
                  <c:v>7.2389567589357968</c:v>
                </c:pt>
                <c:pt idx="39">
                  <c:v>6.8971278137285275</c:v>
                </c:pt>
                <c:pt idx="40">
                  <c:v>6.7170464528870113</c:v>
                </c:pt>
                <c:pt idx="41">
                  <c:v>6.0622808943359789</c:v>
                </c:pt>
                <c:pt idx="42">
                  <c:v>4.9500451208514074</c:v>
                </c:pt>
                <c:pt idx="43">
                  <c:v>4.4912598609921215</c:v>
                </c:pt>
                <c:pt idx="44">
                  <c:v>4.1549462431615174</c:v>
                </c:pt>
                <c:pt idx="45">
                  <c:v>3.8182737266315576</c:v>
                </c:pt>
                <c:pt idx="46">
                  <c:v>3.7814365391144489</c:v>
                </c:pt>
                <c:pt idx="47">
                  <c:v>3.1833918371922989</c:v>
                </c:pt>
                <c:pt idx="48">
                  <c:v>3.0822518910458263</c:v>
                </c:pt>
                <c:pt idx="49">
                  <c:v>1.8203928044396116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6-4355-9F5C-690C951CA13B}"/>
            </c:ext>
          </c:extLst>
        </c:ser>
        <c:ser>
          <c:idx val="1"/>
          <c:order val="1"/>
          <c:tx>
            <c:strRef>
              <c:f>'1. adat'!$B$5</c:f>
              <c:strCache>
                <c:ptCount val="1"/>
                <c:pt idx="0">
                  <c:v>Income balance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[0]!_1_jövedelemegyenleg</c:f>
              <c:numCache>
                <c:formatCode>0.00</c:formatCode>
                <c:ptCount val="50"/>
                <c:pt idx="0">
                  <c:v>-7.5172202915779458</c:v>
                </c:pt>
                <c:pt idx="1">
                  <c:v>-6.9523651210678352</c:v>
                </c:pt>
                <c:pt idx="2">
                  <c:v>-7.1828429230573434</c:v>
                </c:pt>
                <c:pt idx="3">
                  <c:v>-7.3397325296770637</c:v>
                </c:pt>
                <c:pt idx="4">
                  <c:v>-7.2126866199273758</c:v>
                </c:pt>
                <c:pt idx="5">
                  <c:v>-7.0374507446048646</c:v>
                </c:pt>
                <c:pt idx="6">
                  <c:v>-6.317821985367031</c:v>
                </c:pt>
                <c:pt idx="7">
                  <c:v>-5.473743280939412</c:v>
                </c:pt>
                <c:pt idx="8">
                  <c:v>-5.5592251603480562</c:v>
                </c:pt>
                <c:pt idx="9">
                  <c:v>-5.573749295060793</c:v>
                </c:pt>
                <c:pt idx="10">
                  <c:v>-5.606121244113635</c:v>
                </c:pt>
                <c:pt idx="11">
                  <c:v>-5.588889310739507</c:v>
                </c:pt>
                <c:pt idx="12">
                  <c:v>-5.7062429850451473</c:v>
                </c:pt>
                <c:pt idx="13">
                  <c:v>-5.8244169778518096</c:v>
                </c:pt>
                <c:pt idx="14">
                  <c:v>-5.8994184688814872</c:v>
                </c:pt>
                <c:pt idx="15">
                  <c:v>-6.1437394577033881</c:v>
                </c:pt>
                <c:pt idx="16">
                  <c:v>-5.9192304536003988</c:v>
                </c:pt>
                <c:pt idx="17">
                  <c:v>-5.8395113405399854</c:v>
                </c:pt>
                <c:pt idx="18">
                  <c:v>-5.5877376619272736</c:v>
                </c:pt>
                <c:pt idx="19">
                  <c:v>-5.5435594287648779</c:v>
                </c:pt>
                <c:pt idx="20">
                  <c:v>-5.2216416559954526</c:v>
                </c:pt>
                <c:pt idx="21">
                  <c:v>-4.8712411413871806</c:v>
                </c:pt>
                <c:pt idx="22">
                  <c:v>-4.6068040438932822</c:v>
                </c:pt>
                <c:pt idx="23">
                  <c:v>-4.2380923428313606</c:v>
                </c:pt>
                <c:pt idx="24">
                  <c:v>-4.5753758236534932</c:v>
                </c:pt>
                <c:pt idx="25">
                  <c:v>-4.9867827482380847</c:v>
                </c:pt>
                <c:pt idx="26">
                  <c:v>-5.374042996283241</c:v>
                </c:pt>
                <c:pt idx="27">
                  <c:v>-5.6173992826997861</c:v>
                </c:pt>
                <c:pt idx="28">
                  <c:v>-5.3316651159867732</c:v>
                </c:pt>
                <c:pt idx="29">
                  <c:v>-5.2428174737461823</c:v>
                </c:pt>
                <c:pt idx="30">
                  <c:v>-5.3142812442995924</c:v>
                </c:pt>
                <c:pt idx="31">
                  <c:v>-5.7227274389563263</c:v>
                </c:pt>
                <c:pt idx="32">
                  <c:v>-5.4086647393563805</c:v>
                </c:pt>
                <c:pt idx="33">
                  <c:v>-4.9025446212462676</c:v>
                </c:pt>
                <c:pt idx="34">
                  <c:v>-4.3615508441188631</c:v>
                </c:pt>
                <c:pt idx="35">
                  <c:v>-3.6725392334314511</c:v>
                </c:pt>
                <c:pt idx="36">
                  <c:v>-4.0982068113820951</c:v>
                </c:pt>
                <c:pt idx="37">
                  <c:v>-4.5678389319773904</c:v>
                </c:pt>
                <c:pt idx="38">
                  <c:v>-4.7992619922144364</c:v>
                </c:pt>
                <c:pt idx="39">
                  <c:v>-5.0058572225713984</c:v>
                </c:pt>
                <c:pt idx="40">
                  <c:v>-4.8668438053351935</c:v>
                </c:pt>
                <c:pt idx="41">
                  <c:v>-4.7492600596479688</c:v>
                </c:pt>
                <c:pt idx="42">
                  <c:v>-4.7095463285202044</c:v>
                </c:pt>
                <c:pt idx="43">
                  <c:v>-4.6220144232648606</c:v>
                </c:pt>
                <c:pt idx="44">
                  <c:v>-4.3274791820038159</c:v>
                </c:pt>
                <c:pt idx="45">
                  <c:v>-4.118384902105733</c:v>
                </c:pt>
                <c:pt idx="46">
                  <c:v>-3.8164408886576955</c:v>
                </c:pt>
                <c:pt idx="47">
                  <c:v>-3.5961528782679797</c:v>
                </c:pt>
                <c:pt idx="48">
                  <c:v>-3.477252788650472</c:v>
                </c:pt>
                <c:pt idx="49">
                  <c:v>-3.06002965465435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E6-4355-9F5C-690C951CA13B}"/>
            </c:ext>
          </c:extLst>
        </c:ser>
        <c:ser>
          <c:idx val="2"/>
          <c:order val="2"/>
          <c:tx>
            <c:strRef>
              <c:f>'1. adat'!$B$6</c:f>
              <c:strCache>
                <c:ptCount val="1"/>
                <c:pt idx="0">
                  <c:v>Transfer balance</c:v>
                </c:pt>
              </c:strCache>
            </c:strRef>
          </c:tx>
          <c:spPr>
            <a:solidFill>
              <a:schemeClr val="tx2"/>
            </a:solidFill>
            <a:ln>
              <a:noFill/>
            </a:ln>
          </c:spPr>
          <c:invertIfNegative val="0"/>
          <c:cat>
            <c:strRef>
              <c:f>[0]!_1_date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[0]!_1_transzferegyenleg</c:f>
              <c:numCache>
                <c:formatCode>0.00</c:formatCode>
                <c:ptCount val="50"/>
                <c:pt idx="0">
                  <c:v>0.62962708632371256</c:v>
                </c:pt>
                <c:pt idx="1">
                  <c:v>0.47704729805789969</c:v>
                </c:pt>
                <c:pt idx="2">
                  <c:v>0.47423433538206383</c:v>
                </c:pt>
                <c:pt idx="3">
                  <c:v>0.7944478908640431</c:v>
                </c:pt>
                <c:pt idx="4">
                  <c:v>1.2543530071269171</c:v>
                </c:pt>
                <c:pt idx="5">
                  <c:v>1.7045908154191485</c:v>
                </c:pt>
                <c:pt idx="6">
                  <c:v>2.321839832754367</c:v>
                </c:pt>
                <c:pt idx="7">
                  <c:v>2.4811096462379729</c:v>
                </c:pt>
                <c:pt idx="8">
                  <c:v>2.7042206610931299</c:v>
                </c:pt>
                <c:pt idx="9">
                  <c:v>2.8350575893400989</c:v>
                </c:pt>
                <c:pt idx="10">
                  <c:v>2.900069347802976</c:v>
                </c:pt>
                <c:pt idx="11">
                  <c:v>2.3887977945925969</c:v>
                </c:pt>
                <c:pt idx="12">
                  <c:v>2.2452993283825449</c:v>
                </c:pt>
                <c:pt idx="13">
                  <c:v>2.0232319059563921</c:v>
                </c:pt>
                <c:pt idx="14">
                  <c:v>2.1763722070152101</c:v>
                </c:pt>
                <c:pt idx="15">
                  <c:v>2.9215668843687661</c:v>
                </c:pt>
                <c:pt idx="16">
                  <c:v>2.63679258530509</c:v>
                </c:pt>
                <c:pt idx="17">
                  <c:v>2.6777645759299173</c:v>
                </c:pt>
                <c:pt idx="18">
                  <c:v>2.3016093441828382</c:v>
                </c:pt>
                <c:pt idx="19">
                  <c:v>2.9100205995186705</c:v>
                </c:pt>
                <c:pt idx="20">
                  <c:v>3.3654129125636243</c:v>
                </c:pt>
                <c:pt idx="21">
                  <c:v>3.8914952030886436</c:v>
                </c:pt>
                <c:pt idx="22">
                  <c:v>4.0492491001444888</c:v>
                </c:pt>
                <c:pt idx="23">
                  <c:v>4.5308349781867339</c:v>
                </c:pt>
                <c:pt idx="24">
                  <c:v>4.2685952316121965</c:v>
                </c:pt>
                <c:pt idx="25">
                  <c:v>3.878978195488799</c:v>
                </c:pt>
                <c:pt idx="26">
                  <c:v>4.2830644222379446</c:v>
                </c:pt>
                <c:pt idx="27">
                  <c:v>4.159200180743877</c:v>
                </c:pt>
                <c:pt idx="28">
                  <c:v>4.3685786543543887</c:v>
                </c:pt>
                <c:pt idx="29">
                  <c:v>4.8668352475131744</c:v>
                </c:pt>
                <c:pt idx="30">
                  <c:v>4.3449096033199455</c:v>
                </c:pt>
                <c:pt idx="31">
                  <c:v>4.6966122383833531</c:v>
                </c:pt>
                <c:pt idx="32">
                  <c:v>4.0255242875033614</c:v>
                </c:pt>
                <c:pt idx="33">
                  <c:v>2.7411456267001095</c:v>
                </c:pt>
                <c:pt idx="34">
                  <c:v>1.8802870290841691</c:v>
                </c:pt>
                <c:pt idx="35">
                  <c:v>-0.57422307444682918</c:v>
                </c:pt>
                <c:pt idx="36">
                  <c:v>-0.28661118004721375</c:v>
                </c:pt>
                <c:pt idx="37">
                  <c:v>0.30456926253824818</c:v>
                </c:pt>
                <c:pt idx="38">
                  <c:v>0.50548399418601253</c:v>
                </c:pt>
                <c:pt idx="39">
                  <c:v>0.94850473652597722</c:v>
                </c:pt>
                <c:pt idx="40">
                  <c:v>1.3325925100122782</c:v>
                </c:pt>
                <c:pt idx="41">
                  <c:v>1.4589599078015199</c:v>
                </c:pt>
                <c:pt idx="42">
                  <c:v>2.0893262954218468</c:v>
                </c:pt>
                <c:pt idx="43">
                  <c:v>2.6485906128144792</c:v>
                </c:pt>
                <c:pt idx="44">
                  <c:v>2.0826646500712607</c:v>
                </c:pt>
                <c:pt idx="45">
                  <c:v>1.9693986000731383</c:v>
                </c:pt>
                <c:pt idx="46">
                  <c:v>1.5448876956835078</c:v>
                </c:pt>
                <c:pt idx="47">
                  <c:v>1.9816286725212029</c:v>
                </c:pt>
                <c:pt idx="48">
                  <c:v>2.2530928887648587</c:v>
                </c:pt>
                <c:pt idx="49">
                  <c:v>2.367313311490451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28080"/>
        <c:axId val="670121808"/>
      </c:barChart>
      <c:lineChart>
        <c:grouping val="standard"/>
        <c:varyColors val="0"/>
        <c:ser>
          <c:idx val="3"/>
          <c:order val="3"/>
          <c:tx>
            <c:strRef>
              <c:f>'1. adat'!$B$7</c:f>
              <c:strCache>
                <c:ptCount val="1"/>
                <c:pt idx="0">
                  <c:v>Net lending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diamond"/>
            <c:size val="4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cat>
            <c:strRef>
              <c:f>'1. adat'!$F$2:$BC$2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[0]!_1_finképesség</c:f>
              <c:numCache>
                <c:formatCode>0.00</c:formatCode>
                <c:ptCount val="50"/>
                <c:pt idx="0">
                  <c:v>-6.3461595063169858</c:v>
                </c:pt>
                <c:pt idx="1">
                  <c:v>-5.8651764270197093</c:v>
                </c:pt>
                <c:pt idx="2">
                  <c:v>-6.4347731980182603</c:v>
                </c:pt>
                <c:pt idx="3">
                  <c:v>-6.198676685294024</c:v>
                </c:pt>
                <c:pt idx="4">
                  <c:v>-5.2510631879139407</c:v>
                </c:pt>
                <c:pt idx="5">
                  <c:v>-3.654893954414018</c:v>
                </c:pt>
                <c:pt idx="6">
                  <c:v>-0.96433264125215057</c:v>
                </c:pt>
                <c:pt idx="7">
                  <c:v>1.0250479782164919</c:v>
                </c:pt>
                <c:pt idx="8">
                  <c:v>1.8778430617155843</c:v>
                </c:pt>
                <c:pt idx="9">
                  <c:v>2.1394777571589612</c:v>
                </c:pt>
                <c:pt idx="10">
                  <c:v>2.2008712285900711</c:v>
                </c:pt>
                <c:pt idx="11">
                  <c:v>2.1006352454935993</c:v>
                </c:pt>
                <c:pt idx="12">
                  <c:v>2.1629919702655882</c:v>
                </c:pt>
                <c:pt idx="13">
                  <c:v>1.9735687454871267</c:v>
                </c:pt>
                <c:pt idx="14">
                  <c:v>2.3584090620996894</c:v>
                </c:pt>
                <c:pt idx="15">
                  <c:v>2.9266441530329921</c:v>
                </c:pt>
                <c:pt idx="16">
                  <c:v>2.7426841453178108</c:v>
                </c:pt>
                <c:pt idx="17">
                  <c:v>3.2767735362511416</c:v>
                </c:pt>
                <c:pt idx="18">
                  <c:v>3.6777432025745149</c:v>
                </c:pt>
                <c:pt idx="19">
                  <c:v>4.1507133079859893</c:v>
                </c:pt>
                <c:pt idx="20">
                  <c:v>5.2035831903819574</c:v>
                </c:pt>
                <c:pt idx="21">
                  <c:v>5.7446768902259659</c:v>
                </c:pt>
                <c:pt idx="22">
                  <c:v>6.3497986488184468</c:v>
                </c:pt>
                <c:pt idx="23">
                  <c:v>7.2783571604417858</c:v>
                </c:pt>
                <c:pt idx="24">
                  <c:v>6.7434216719760993</c:v>
                </c:pt>
                <c:pt idx="25">
                  <c:v>5.5280240361827788</c:v>
                </c:pt>
                <c:pt idx="26">
                  <c:v>5.2279362134131642</c:v>
                </c:pt>
                <c:pt idx="27">
                  <c:v>4.8794819424689839</c:v>
                </c:pt>
                <c:pt idx="28">
                  <c:v>5.9043128600747679</c:v>
                </c:pt>
                <c:pt idx="29">
                  <c:v>6.9691745843263293</c:v>
                </c:pt>
                <c:pt idx="30">
                  <c:v>6.550829434435081</c:v>
                </c:pt>
                <c:pt idx="31">
                  <c:v>6.9582339195353216</c:v>
                </c:pt>
                <c:pt idx="32">
                  <c:v>6.4259561126702778</c:v>
                </c:pt>
                <c:pt idx="33">
                  <c:v>6.3983413441030539</c:v>
                </c:pt>
                <c:pt idx="34">
                  <c:v>6.4540725158488899</c:v>
                </c:pt>
                <c:pt idx="35">
                  <c:v>4.5006022102699701</c:v>
                </c:pt>
                <c:pt idx="36">
                  <c:v>3.7797345786188283</c:v>
                </c:pt>
                <c:pt idx="37">
                  <c:v>3.6767933949893417</c:v>
                </c:pt>
                <c:pt idx="38">
                  <c:v>2.9451787609073716</c:v>
                </c:pt>
                <c:pt idx="39">
                  <c:v>2.8397753276831059</c:v>
                </c:pt>
                <c:pt idx="40">
                  <c:v>3.182795157564096</c:v>
                </c:pt>
                <c:pt idx="41">
                  <c:v>2.77198074248953</c:v>
                </c:pt>
                <c:pt idx="42">
                  <c:v>2.3298250877530506</c:v>
                </c:pt>
                <c:pt idx="43">
                  <c:v>2.517836050541741</c:v>
                </c:pt>
                <c:pt idx="44">
                  <c:v>1.9101317112289622</c:v>
                </c:pt>
                <c:pt idx="45">
                  <c:v>1.6692874245989628</c:v>
                </c:pt>
                <c:pt idx="46">
                  <c:v>1.509883346140261</c:v>
                </c:pt>
                <c:pt idx="47">
                  <c:v>1.5688676314455221</c:v>
                </c:pt>
                <c:pt idx="48">
                  <c:v>1.8580919911602125</c:v>
                </c:pt>
                <c:pt idx="49">
                  <c:v>1.1276764612757122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E6-4355-9F5C-690C951CA13B}"/>
            </c:ext>
          </c:extLst>
        </c:ser>
        <c:ser>
          <c:idx val="4"/>
          <c:order val="4"/>
          <c:tx>
            <c:strRef>
              <c:f>'1. adat'!$B$8</c:f>
              <c:strCache>
                <c:ptCount val="1"/>
                <c:pt idx="0">
                  <c:v>Current account</c:v>
                </c:pt>
              </c:strCache>
            </c:strRef>
          </c:tx>
          <c:spPr>
            <a:ln w="3175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'1. adat'!$F$2:$BC$2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'1. adat'!$F$8:$BC$8</c:f>
              <c:numCache>
                <c:formatCode>0.0</c:formatCode>
                <c:ptCount val="50"/>
                <c:pt idx="0">
                  <c:v>-7.0450256327014991</c:v>
                </c:pt>
                <c:pt idx="1">
                  <c:v>-6.4250824976004397</c:v>
                </c:pt>
                <c:pt idx="2">
                  <c:v>-6.8408305631933786</c:v>
                </c:pt>
                <c:pt idx="3">
                  <c:v>-7.1510963310648226</c:v>
                </c:pt>
                <c:pt idx="4">
                  <c:v>-6.4741856286754871</c:v>
                </c:pt>
                <c:pt idx="5">
                  <c:v>-5.2215416717964436</c:v>
                </c:pt>
                <c:pt idx="6">
                  <c:v>-2.9106411593928003</c:v>
                </c:pt>
                <c:pt idx="7">
                  <c:v>-0.72360894646206075</c:v>
                </c:pt>
                <c:pt idx="8">
                  <c:v>-0.10478152610403819</c:v>
                </c:pt>
                <c:pt idx="9">
                  <c:v>2.144541444310755E-2</c:v>
                </c:pt>
                <c:pt idx="10">
                  <c:v>-2.933506157936203E-2</c:v>
                </c:pt>
                <c:pt idx="11">
                  <c:v>0.27440480260623112</c:v>
                </c:pt>
                <c:pt idx="12">
                  <c:v>0.40171129363876928</c:v>
                </c:pt>
                <c:pt idx="13">
                  <c:v>0.34702164584640116</c:v>
                </c:pt>
                <c:pt idx="14">
                  <c:v>0.54741290924619035</c:v>
                </c:pt>
                <c:pt idx="15">
                  <c:v>0.56864459055524907</c:v>
                </c:pt>
                <c:pt idx="16">
                  <c:v>0.41567849929694717</c:v>
                </c:pt>
                <c:pt idx="17">
                  <c:v>0.85243819887435435</c:v>
                </c:pt>
                <c:pt idx="18">
                  <c:v>1.478064496548616</c:v>
                </c:pt>
                <c:pt idx="19">
                  <c:v>1.5991697797069275</c:v>
                </c:pt>
                <c:pt idx="20">
                  <c:v>2.4599824612966561</c:v>
                </c:pt>
                <c:pt idx="21">
                  <c:v>2.6202407665907952</c:v>
                </c:pt>
                <c:pt idx="22">
                  <c:v>3.0860658269990164</c:v>
                </c:pt>
                <c:pt idx="23">
                  <c:v>3.5011618665311355</c:v>
                </c:pt>
                <c:pt idx="24">
                  <c:v>3.2612366854357506</c:v>
                </c:pt>
                <c:pt idx="25">
                  <c:v>2.3677240470422301</c:v>
                </c:pt>
                <c:pt idx="26">
                  <c:v>1.7708637607198974</c:v>
                </c:pt>
                <c:pt idx="27">
                  <c:v>1.1898486976800784</c:v>
                </c:pt>
                <c:pt idx="28">
                  <c:v>1.8387808296641033</c:v>
                </c:pt>
                <c:pt idx="29">
                  <c:v>2.3094899901602348</c:v>
                </c:pt>
                <c:pt idx="30">
                  <c:v>2.1965869595227638</c:v>
                </c:pt>
                <c:pt idx="31">
                  <c:v>2.3600288114435193</c:v>
                </c:pt>
                <c:pt idx="32">
                  <c:v>2.4652297879023872</c:v>
                </c:pt>
                <c:pt idx="33">
                  <c:v>3.5524391951152938</c:v>
                </c:pt>
                <c:pt idx="34">
                  <c:v>4.3817407430977564</c:v>
                </c:pt>
                <c:pt idx="35">
                  <c:v>4.518931623613395</c:v>
                </c:pt>
                <c:pt idx="36">
                  <c:v>3.683630739048315</c:v>
                </c:pt>
                <c:pt idx="37">
                  <c:v>3.2899805560887661</c:v>
                </c:pt>
                <c:pt idx="38">
                  <c:v>2.3899626993188323</c:v>
                </c:pt>
                <c:pt idx="39">
                  <c:v>1.9831346249982691</c:v>
                </c:pt>
                <c:pt idx="40">
                  <c:v>2.0595044198133121</c:v>
                </c:pt>
                <c:pt idx="41">
                  <c:v>1.5107621830327569</c:v>
                </c:pt>
                <c:pt idx="42">
                  <c:v>0.78206912092309533</c:v>
                </c:pt>
                <c:pt idx="43">
                  <c:v>0.28217287165303367</c:v>
                </c:pt>
                <c:pt idx="44">
                  <c:v>-7.7298799808148855E-2</c:v>
                </c:pt>
                <c:pt idx="45">
                  <c:v>-0.16091953677581589</c:v>
                </c:pt>
                <c:pt idx="46">
                  <c:v>-0.26576711199744224</c:v>
                </c:pt>
                <c:pt idx="47">
                  <c:v>-0.25262739960299019</c:v>
                </c:pt>
                <c:pt idx="48">
                  <c:v>-0.13583525969111734</c:v>
                </c:pt>
                <c:pt idx="49">
                  <c:v>-1.0791012284715933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EE6-4355-9F5C-690C951CA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5336"/>
        <c:axId val="670122592"/>
      </c:lineChart>
      <c:catAx>
        <c:axId val="67012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1808"/>
        <c:crosses val="autoZero"/>
        <c:auto val="1"/>
        <c:lblAlgn val="ctr"/>
        <c:lblOffset val="100"/>
        <c:tickLblSkip val="1"/>
        <c:noMultiLvlLbl val="0"/>
      </c:catAx>
      <c:valAx>
        <c:axId val="670121808"/>
        <c:scaling>
          <c:orientation val="minMax"/>
          <c:max val="14"/>
          <c:min val="-8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5261471239444355E-2"/>
              <c:y val="7.3071427580562371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8080"/>
        <c:crosses val="autoZero"/>
        <c:crossBetween val="between"/>
        <c:majorUnit val="2"/>
      </c:valAx>
      <c:catAx>
        <c:axId val="670125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2592"/>
        <c:crosses val="autoZero"/>
        <c:auto val="1"/>
        <c:lblAlgn val="ctr"/>
        <c:lblOffset val="100"/>
        <c:noMultiLvlLbl val="0"/>
      </c:catAx>
      <c:valAx>
        <c:axId val="670122592"/>
        <c:scaling>
          <c:orientation val="minMax"/>
          <c:max val="14"/>
          <c:min val="-8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07713560647523"/>
              <c:y val="5.160255292435392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533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3459595959595968E-3"/>
          <c:y val="0.81679368646190087"/>
          <c:w val="0.97966944444444459"/>
          <c:h val="0.169095281869908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35070523922863E-2"/>
          <c:y val="5.484412410831091E-2"/>
          <c:w val="0.89025492790351635"/>
          <c:h val="0.58033431058708607"/>
        </c:manualLayout>
      </c:layout>
      <c:barChart>
        <c:barDir val="col"/>
        <c:grouping val="stacked"/>
        <c:varyColors val="0"/>
        <c:ser>
          <c:idx val="1"/>
          <c:order val="2"/>
          <c:tx>
            <c:strRef>
              <c:f>'10. adat'!$B$5</c:f>
              <c:strCache>
                <c:ptCount val="1"/>
                <c:pt idx="0">
                  <c:v>Net errors and omissions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[0]!_9_neo</c:f>
              <c:numCache>
                <c:formatCode>0.0</c:formatCode>
                <c:ptCount val="50"/>
                <c:pt idx="0">
                  <c:v>-1.4100191901211858E-2</c:v>
                </c:pt>
                <c:pt idx="1">
                  <c:v>-0.36164186287891797</c:v>
                </c:pt>
                <c:pt idx="2">
                  <c:v>-0.85452717130329447</c:v>
                </c:pt>
                <c:pt idx="3">
                  <c:v>-1.7367732083944893</c:v>
                </c:pt>
                <c:pt idx="4">
                  <c:v>-0.73367588230109626</c:v>
                </c:pt>
                <c:pt idx="5">
                  <c:v>0.32176529003031679</c:v>
                </c:pt>
                <c:pt idx="6">
                  <c:v>-0.50312094467580337</c:v>
                </c:pt>
                <c:pt idx="7">
                  <c:v>-0.91241629935614921</c:v>
                </c:pt>
                <c:pt idx="8">
                  <c:v>-1.0836197887521146</c:v>
                </c:pt>
                <c:pt idx="9">
                  <c:v>-1.7900627410633447</c:v>
                </c:pt>
                <c:pt idx="10">
                  <c:v>-1.4960565580198486</c:v>
                </c:pt>
                <c:pt idx="11">
                  <c:v>-1.0030807273958424</c:v>
                </c:pt>
                <c:pt idx="12">
                  <c:v>-1.476086114653808</c:v>
                </c:pt>
                <c:pt idx="13">
                  <c:v>-2.0545571985358673</c:v>
                </c:pt>
                <c:pt idx="14">
                  <c:v>-2.1353653606521079</c:v>
                </c:pt>
                <c:pt idx="15">
                  <c:v>-2.3597336426286164</c:v>
                </c:pt>
                <c:pt idx="16">
                  <c:v>-2.3934445082922529</c:v>
                </c:pt>
                <c:pt idx="17">
                  <c:v>-1.1225058774115031</c:v>
                </c:pt>
                <c:pt idx="18">
                  <c:v>3.5823644000244743E-2</c:v>
                </c:pt>
                <c:pt idx="19">
                  <c:v>0.3765814869215704</c:v>
                </c:pt>
                <c:pt idx="20">
                  <c:v>1.1268941144185274</c:v>
                </c:pt>
                <c:pt idx="21">
                  <c:v>0.50421997234599925</c:v>
                </c:pt>
                <c:pt idx="22">
                  <c:v>-0.1162738373808882</c:v>
                </c:pt>
                <c:pt idx="23">
                  <c:v>-1.0406139726816539</c:v>
                </c:pt>
                <c:pt idx="24">
                  <c:v>-1.6472481646520813</c:v>
                </c:pt>
                <c:pt idx="25">
                  <c:v>-1.3901993600692883</c:v>
                </c:pt>
                <c:pt idx="26">
                  <c:v>-1.6168364802703943</c:v>
                </c:pt>
                <c:pt idx="27">
                  <c:v>-0.63336156319151005</c:v>
                </c:pt>
                <c:pt idx="28">
                  <c:v>-1.1205388624279644</c:v>
                </c:pt>
                <c:pt idx="29">
                  <c:v>-1.2349205088415509</c:v>
                </c:pt>
                <c:pt idx="30">
                  <c:v>-0.89027375081352988</c:v>
                </c:pt>
                <c:pt idx="31">
                  <c:v>-1.0246476216810074</c:v>
                </c:pt>
                <c:pt idx="32">
                  <c:v>-0.71970647193315029</c:v>
                </c:pt>
                <c:pt idx="33">
                  <c:v>-0.43089771695067414</c:v>
                </c:pt>
                <c:pt idx="34">
                  <c:v>-0.91585801619829521</c:v>
                </c:pt>
                <c:pt idx="35">
                  <c:v>-1.4225234105423477</c:v>
                </c:pt>
                <c:pt idx="36">
                  <c:v>-1.6481082733843546</c:v>
                </c:pt>
                <c:pt idx="37" formatCode="0.000">
                  <c:v>-1.2152192180798107</c:v>
                </c:pt>
                <c:pt idx="38">
                  <c:v>-1.5926769819947462</c:v>
                </c:pt>
                <c:pt idx="39">
                  <c:v>-1.3543834034712927</c:v>
                </c:pt>
                <c:pt idx="40">
                  <c:v>-0.86484873127278106</c:v>
                </c:pt>
                <c:pt idx="41">
                  <c:v>-1.9089314703497957</c:v>
                </c:pt>
                <c:pt idx="42">
                  <c:v>-1.5161106831462141</c:v>
                </c:pt>
                <c:pt idx="43">
                  <c:v>-1.627146994426053</c:v>
                </c:pt>
                <c:pt idx="44">
                  <c:v>-1.9234822521788704</c:v>
                </c:pt>
                <c:pt idx="45">
                  <c:v>-1.7347661442595328</c:v>
                </c:pt>
                <c:pt idx="46">
                  <c:v>-1.1802780723713304</c:v>
                </c:pt>
                <c:pt idx="47">
                  <c:v>-0.93005098776172446</c:v>
                </c:pt>
                <c:pt idx="48">
                  <c:v>-0.71747434526811871</c:v>
                </c:pt>
                <c:pt idx="49">
                  <c:v>-1.1824902503914749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40232"/>
        <c:axId val="670141016"/>
      </c:barChart>
      <c:lineChart>
        <c:grouping val="standard"/>
        <c:varyColors val="0"/>
        <c:ser>
          <c:idx val="2"/>
          <c:order val="1"/>
          <c:tx>
            <c:strRef>
              <c:f>'10. adat'!$B$4</c:f>
              <c:strCache>
                <c:ptCount val="1"/>
                <c:pt idx="0">
                  <c:v>Net lending from the financial account side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('10. adat'!$C$1:$AM$1,'10. adat'!$AQ$2)</c:f>
              <c:strCache>
                <c:ptCount val="38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2018 Q1</c:v>
                </c:pt>
              </c:strCache>
            </c:strRef>
          </c:cat>
          <c:val>
            <c:numRef>
              <c:f>[0]!_9_nfk_fin</c:f>
              <c:numCache>
                <c:formatCode>0.0</c:formatCode>
                <c:ptCount val="50"/>
                <c:pt idx="0">
                  <c:v>-6.3550802145477476</c:v>
                </c:pt>
                <c:pt idx="1">
                  <c:v>-6.218762273569725</c:v>
                </c:pt>
                <c:pt idx="2">
                  <c:v>-7.2760134810123986</c:v>
                </c:pt>
                <c:pt idx="3">
                  <c:v>-7.934608910792579</c:v>
                </c:pt>
                <c:pt idx="4">
                  <c:v>-6.0005642318041481</c:v>
                </c:pt>
                <c:pt idx="5">
                  <c:v>-3.342903087604669</c:v>
                </c:pt>
                <c:pt idx="6">
                  <c:v>-1.4696521104937186</c:v>
                </c:pt>
                <c:pt idx="7">
                  <c:v>0.11467985363431892</c:v>
                </c:pt>
                <c:pt idx="8">
                  <c:v>0.79156477978263917</c:v>
                </c:pt>
                <c:pt idx="9">
                  <c:v>0.34423280758225938</c:v>
                </c:pt>
                <c:pt idx="10">
                  <c:v>0.70240290540443817</c:v>
                </c:pt>
                <c:pt idx="11">
                  <c:v>1.0960451401913645</c:v>
                </c:pt>
                <c:pt idx="12">
                  <c:v>0.68303250804944027</c:v>
                </c:pt>
                <c:pt idx="13">
                  <c:v>-8.5727280402338568E-2</c:v>
                </c:pt>
                <c:pt idx="14">
                  <c:v>0.22199392863941947</c:v>
                </c:pt>
                <c:pt idx="15">
                  <c:v>0.55962934433629263</c:v>
                </c:pt>
                <c:pt idx="16">
                  <c:v>0.34839678720851963</c:v>
                </c:pt>
                <c:pt idx="17">
                  <c:v>2.1572183249402395</c:v>
                </c:pt>
                <c:pt idx="18">
                  <c:v>3.7204200293267662</c:v>
                </c:pt>
                <c:pt idx="19">
                  <c:v>4.5322091323351197</c:v>
                </c:pt>
                <c:pt idx="20">
                  <c:v>6.3347413521595914</c:v>
                </c:pt>
                <c:pt idx="21">
                  <c:v>6.2595262273845069</c:v>
                </c:pt>
                <c:pt idx="22">
                  <c:v>6.2471590495870988</c:v>
                </c:pt>
                <c:pt idx="23">
                  <c:v>6.2369451793975887</c:v>
                </c:pt>
                <c:pt idx="24">
                  <c:v>5.0874377310705032</c:v>
                </c:pt>
                <c:pt idx="25">
                  <c:v>4.1313883484638128</c:v>
                </c:pt>
                <c:pt idx="26">
                  <c:v>3.6052613144519743</c:v>
                </c:pt>
                <c:pt idx="27">
                  <c:v>4.2455992625294998</c:v>
                </c:pt>
                <c:pt idx="28">
                  <c:v>4.7673629446835895</c:v>
                </c:pt>
                <c:pt idx="29">
                  <c:v>5.7108353985241846</c:v>
                </c:pt>
                <c:pt idx="30">
                  <c:v>5.6374630627933682</c:v>
                </c:pt>
                <c:pt idx="31">
                  <c:v>5.9314826441785584</c:v>
                </c:pt>
                <c:pt idx="32">
                  <c:v>5.7005972279161767</c:v>
                </c:pt>
                <c:pt idx="33">
                  <c:v>5.9666690968719323</c:v>
                </c:pt>
                <c:pt idx="34">
                  <c:v>5.5360688945017111</c:v>
                </c:pt>
                <c:pt idx="35">
                  <c:v>3.0789574385096055</c:v>
                </c:pt>
                <c:pt idx="36">
                  <c:v>2.1259199956136334</c:v>
                </c:pt>
                <c:pt idx="37">
                  <c:v>2.4541832433005113</c:v>
                </c:pt>
                <c:pt idx="38">
                  <c:v>1.3478069641270498</c:v>
                </c:pt>
                <c:pt idx="39">
                  <c:v>1.4850271802268087</c:v>
                </c:pt>
                <c:pt idx="40">
                  <c:v>2.3128661099962771</c:v>
                </c:pt>
                <c:pt idx="41">
                  <c:v>0.84855883667763099</c:v>
                </c:pt>
                <c:pt idx="42">
                  <c:v>0.8049587733165352</c:v>
                </c:pt>
                <c:pt idx="43">
                  <c:v>0.88819070917133536</c:v>
                </c:pt>
                <c:pt idx="44">
                  <c:v>-1.6508642412162187E-2</c:v>
                </c:pt>
                <c:pt idx="45">
                  <c:v>-7.9159193275678913E-2</c:v>
                </c:pt>
                <c:pt idx="46">
                  <c:v>0.32214809549377155</c:v>
                </c:pt>
                <c:pt idx="47">
                  <c:v>0.6369902600974231</c:v>
                </c:pt>
                <c:pt idx="48">
                  <c:v>1.1421865204356461</c:v>
                </c:pt>
                <c:pt idx="49">
                  <c:v>-8.6728675853974743E-2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0232"/>
        <c:axId val="670141016"/>
      </c:lineChart>
      <c:lineChart>
        <c:grouping val="standard"/>
        <c:varyColors val="0"/>
        <c:ser>
          <c:idx val="0"/>
          <c:order val="0"/>
          <c:tx>
            <c:strRef>
              <c:f>'10. adat'!$B$3</c:f>
              <c:strCache>
                <c:ptCount val="1"/>
                <c:pt idx="0">
                  <c:v>Net lending from the real economy side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[0]!_9_nfk_reál</c:f>
              <c:numCache>
                <c:formatCode>0.0</c:formatCode>
                <c:ptCount val="50"/>
                <c:pt idx="0">
                  <c:v>-6.340980022646538</c:v>
                </c:pt>
                <c:pt idx="1">
                  <c:v>-5.8571204106908068</c:v>
                </c:pt>
                <c:pt idx="2">
                  <c:v>-6.4214863097091044</c:v>
                </c:pt>
                <c:pt idx="3">
                  <c:v>-6.1978357023980886</c:v>
                </c:pt>
                <c:pt idx="4">
                  <c:v>-5.2668883495030521</c:v>
                </c:pt>
                <c:pt idx="5">
                  <c:v>-3.6646683776349867</c:v>
                </c:pt>
                <c:pt idx="6">
                  <c:v>-0.96653116581791532</c:v>
                </c:pt>
                <c:pt idx="7">
                  <c:v>1.0270961529904681</c:v>
                </c:pt>
                <c:pt idx="8">
                  <c:v>1.8751845685347539</c:v>
                </c:pt>
                <c:pt idx="9">
                  <c:v>2.1342955486456043</c:v>
                </c:pt>
                <c:pt idx="10">
                  <c:v>2.1984594634242871</c:v>
                </c:pt>
                <c:pt idx="11">
                  <c:v>2.0991258675872069</c:v>
                </c:pt>
                <c:pt idx="12">
                  <c:v>2.1591186227032484</c:v>
                </c:pt>
                <c:pt idx="13">
                  <c:v>1.9688299181335283</c:v>
                </c:pt>
                <c:pt idx="14">
                  <c:v>2.3573592892915269</c:v>
                </c:pt>
                <c:pt idx="15">
                  <c:v>2.9193629869649085</c:v>
                </c:pt>
                <c:pt idx="16">
                  <c:v>2.7418412955007723</c:v>
                </c:pt>
                <c:pt idx="17">
                  <c:v>3.2797242023517423</c:v>
                </c:pt>
                <c:pt idx="18">
                  <c:v>3.6845963853265209</c:v>
                </c:pt>
                <c:pt idx="19">
                  <c:v>4.1556276454135492</c:v>
                </c:pt>
                <c:pt idx="20">
                  <c:v>5.2078472377410634</c:v>
                </c:pt>
                <c:pt idx="21">
                  <c:v>5.7553062550385077</c:v>
                </c:pt>
                <c:pt idx="22">
                  <c:v>6.3634328869679875</c:v>
                </c:pt>
                <c:pt idx="23">
                  <c:v>7.2775591520792435</c:v>
                </c:pt>
                <c:pt idx="24">
                  <c:v>6.7346858957225848</c:v>
                </c:pt>
                <c:pt idx="25">
                  <c:v>5.5215877085331018</c:v>
                </c:pt>
                <c:pt idx="26">
                  <c:v>5.2220977947223686</c:v>
                </c:pt>
                <c:pt idx="27">
                  <c:v>4.8789608257210109</c:v>
                </c:pt>
                <c:pt idx="28">
                  <c:v>5.8879018071115539</c:v>
                </c:pt>
                <c:pt idx="29">
                  <c:v>6.9457559073657364</c:v>
                </c:pt>
                <c:pt idx="30">
                  <c:v>6.5277368136068974</c:v>
                </c:pt>
                <c:pt idx="31">
                  <c:v>6.9561302658595654</c:v>
                </c:pt>
                <c:pt idx="32">
                  <c:v>6.4203036998493266</c:v>
                </c:pt>
                <c:pt idx="33">
                  <c:v>6.3975668138226052</c:v>
                </c:pt>
                <c:pt idx="34">
                  <c:v>6.4519269107000063</c:v>
                </c:pt>
                <c:pt idx="35">
                  <c:v>4.5014808490519531</c:v>
                </c:pt>
                <c:pt idx="36">
                  <c:v>3.7740282689979887</c:v>
                </c:pt>
                <c:pt idx="37">
                  <c:v>3.6694024613803222</c:v>
                </c:pt>
                <c:pt idx="38">
                  <c:v>2.940483946121796</c:v>
                </c:pt>
                <c:pt idx="39">
                  <c:v>2.8394105836981018</c:v>
                </c:pt>
                <c:pt idx="40">
                  <c:v>3.1777148412690588</c:v>
                </c:pt>
                <c:pt idx="41">
                  <c:v>2.7574903070274259</c:v>
                </c:pt>
                <c:pt idx="42">
                  <c:v>2.3210694564627494</c:v>
                </c:pt>
                <c:pt idx="43">
                  <c:v>2.5153377035973885</c:v>
                </c:pt>
                <c:pt idx="44">
                  <c:v>1.9069736097667083</c:v>
                </c:pt>
                <c:pt idx="45">
                  <c:v>1.6556069509838542</c:v>
                </c:pt>
                <c:pt idx="46">
                  <c:v>1.5024261678651021</c:v>
                </c:pt>
                <c:pt idx="47">
                  <c:v>1.5670412478591478</c:v>
                </c:pt>
                <c:pt idx="48">
                  <c:v>1.8596608657037648</c:v>
                </c:pt>
                <c:pt idx="49">
                  <c:v>1.0957615745375002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58-4CF5-AC1A-5137D9C10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976"/>
        <c:axId val="670145720"/>
      </c:lineChart>
      <c:catAx>
        <c:axId val="6701402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199836738730529"/>
              <c:y val="1.3133027159171931E-4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016"/>
        <c:crosses val="autoZero"/>
        <c:auto val="1"/>
        <c:lblAlgn val="ctr"/>
        <c:lblOffset val="100"/>
        <c:tickLblSkip val="1"/>
        <c:noMultiLvlLbl val="0"/>
      </c:catAx>
      <c:valAx>
        <c:axId val="6701410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232"/>
        <c:crosses val="autoZero"/>
        <c:crossBetween val="between"/>
        <c:majorUnit val="2"/>
      </c:valAx>
      <c:catAx>
        <c:axId val="6701429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5980034225506889E-2"/>
              <c:y val="1.9746747957445762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720"/>
        <c:crosses val="autoZero"/>
        <c:auto val="1"/>
        <c:lblAlgn val="ctr"/>
        <c:lblOffset val="100"/>
        <c:noMultiLvlLbl val="0"/>
      </c:catAx>
      <c:valAx>
        <c:axId val="670145720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976"/>
        <c:crosses val="max"/>
        <c:crossBetween val="between"/>
        <c:majorUnit val="2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9.5934806767968284E-3"/>
          <c:y val="0.8331911111111111"/>
          <c:w val="0.9552291902424257"/>
          <c:h val="0.1589724999999999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0299997191134944E-2"/>
          <c:w val="0.92389765136649615"/>
          <c:h val="0.5513011460516200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adat'!$A$5</c:f>
              <c:strCache>
                <c:ptCount val="1"/>
                <c:pt idx="0">
                  <c:v>Nem adósság jellegű finanszírozás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0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0.30610039940730033</c:v>
                </c:pt>
                <c:pt idx="37">
                  <c:v>-1.1068005302063</c:v>
                </c:pt>
                <c:pt idx="38" formatCode="0.00">
                  <c:v>1.0575931569635</c:v>
                </c:pt>
                <c:pt idx="39">
                  <c:v>1.0093490714671001</c:v>
                </c:pt>
                <c:pt idx="40">
                  <c:v>0.38865116837329994</c:v>
                </c:pt>
                <c:pt idx="41">
                  <c:v>-9.1712776145499997E-2</c:v>
                </c:pt>
                <c:pt idx="42">
                  <c:v>1.9380773221354002</c:v>
                </c:pt>
                <c:pt idx="43">
                  <c:v>0.39564241797529986</c:v>
                </c:pt>
                <c:pt idx="44">
                  <c:v>0.4824263314942</c:v>
                </c:pt>
                <c:pt idx="45">
                  <c:v>-1.0196868269324002</c:v>
                </c:pt>
                <c:pt idx="46" formatCode="0.0000">
                  <c:v>-0.20618277860260015</c:v>
                </c:pt>
                <c:pt idx="47">
                  <c:v>0.51274457870610002</c:v>
                </c:pt>
                <c:pt idx="48" formatCode="0.0000">
                  <c:v>0.33547483682450002</c:v>
                </c:pt>
                <c:pt idx="49" formatCode="0.0000">
                  <c:v>-0.39947667944089993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0-45A8-9BA9-3BCB9FD64F4A}"/>
            </c:ext>
          </c:extLst>
        </c:ser>
        <c:ser>
          <c:idx val="1"/>
          <c:order val="1"/>
          <c:tx>
            <c:strRef>
              <c:f>'11. adat'!$A$4</c:f>
              <c:strCache>
                <c:ptCount val="1"/>
                <c:pt idx="0">
                  <c:v>Adósság jellegű finanszírozás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0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-0.39052633890300048</c:v>
                </c:pt>
                <c:pt idx="37">
                  <c:v>-1.3268461955458997</c:v>
                </c:pt>
                <c:pt idx="38" formatCode="0.00">
                  <c:v>-0.94046447374130004</c:v>
                </c:pt>
                <c:pt idx="39">
                  <c:v>-1.5225132105575001</c:v>
                </c:pt>
                <c:pt idx="40">
                  <c:v>-1.2444887850113999</c:v>
                </c:pt>
                <c:pt idx="41">
                  <c:v>-0.62907633431550003</c:v>
                </c:pt>
                <c:pt idx="42">
                  <c:v>-1.5077111683540003</c:v>
                </c:pt>
                <c:pt idx="43">
                  <c:v>-1.3704635908317999</c:v>
                </c:pt>
                <c:pt idx="44">
                  <c:v>-0.19575749243870011</c:v>
                </c:pt>
                <c:pt idx="45">
                  <c:v>0.27789809126620024</c:v>
                </c:pt>
                <c:pt idx="46" formatCode="0.0000">
                  <c:v>0.18034522536560021</c:v>
                </c:pt>
                <c:pt idx="47">
                  <c:v>-0.92378494947299994</c:v>
                </c:pt>
                <c:pt idx="48" formatCode="0.0000">
                  <c:v>-0.67373519922309999</c:v>
                </c:pt>
                <c:pt idx="49" formatCode="0.0000">
                  <c:v>1.5873367898853996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B0-45A8-9BA9-3BCB9FD64F4A}"/>
            </c:ext>
          </c:extLst>
        </c:ser>
        <c:ser>
          <c:idx val="2"/>
          <c:order val="2"/>
          <c:tx>
            <c:strRef>
              <c:f>'11. adat'!$A$3</c:f>
              <c:strCache>
                <c:ptCount val="1"/>
                <c:pt idx="0">
                  <c:v>Derivatív tranzakciók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0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-8.5080795049998414E-4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0.13026334688089991</c:v>
                </c:pt>
                <c:pt idx="49" formatCode="0.0000">
                  <c:v>-0.17030006620099994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adat'!$A$6</c:f>
              <c:strCache>
                <c:ptCount val="1"/>
                <c:pt idx="0">
                  <c:v>Külső finanszírozási igény (finanszírozási oldal)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0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0.3998023427807999</c:v>
                </c:pt>
                <c:pt idx="37">
                  <c:v>-2.6841733541620996</c:v>
                </c:pt>
                <c:pt idx="38" formatCode="0.00">
                  <c:v>0.5080783513849999</c:v>
                </c:pt>
                <c:pt idx="39">
                  <c:v>-8.8234708057999989E-2</c:v>
                </c:pt>
                <c:pt idx="40">
                  <c:v>-0.69781176488569996</c:v>
                </c:pt>
                <c:pt idx="41">
                  <c:v>-0.83087944641100009</c:v>
                </c:pt>
                <c:pt idx="42">
                  <c:v>0.55461041087599994</c:v>
                </c:pt>
                <c:pt idx="43">
                  <c:v>-0.21428510983679996</c:v>
                </c:pt>
                <c:pt idx="44">
                  <c:v>0.51303958250999993</c:v>
                </c:pt>
                <c:pt idx="45">
                  <c:v>-0.74263954361669993</c:v>
                </c:pt>
                <c:pt idx="46" formatCode="0.0000">
                  <c:v>-1.4155358924600009E-2</c:v>
                </c:pt>
                <c:pt idx="47">
                  <c:v>-0.67232739681340004</c:v>
                </c:pt>
                <c:pt idx="48" formatCode="0.0000">
                  <c:v>-0.2079970155177</c:v>
                </c:pt>
                <c:pt idx="49" formatCode="0.0000">
                  <c:v>1.0175600442434998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6B0-45A8-9BA9-3BCB9FD64F4A}"/>
            </c:ext>
          </c:extLst>
        </c:ser>
        <c:ser>
          <c:idx val="4"/>
          <c:order val="4"/>
          <c:tx>
            <c:strRef>
              <c:f>'11. adat'!$A$7</c:f>
              <c:strCache>
                <c:ptCount val="1"/>
                <c:pt idx="0">
                  <c:v>Külső finanszírozási igény (reálgazdasági oldal)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0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-0.7354312302539</c:v>
                </c:pt>
                <c:pt idx="37">
                  <c:v>-1.6683145054567998</c:v>
                </c:pt>
                <c:pt idx="38" formatCode="0.00">
                  <c:v>-0.84473818330790007</c:v>
                </c:pt>
                <c:pt idx="39">
                  <c:v>-0.31654089193439999</c:v>
                </c:pt>
                <c:pt idx="40">
                  <c:v>-1.2401798007578</c:v>
                </c:pt>
                <c:pt idx="41">
                  <c:v>-1.2018698367371001</c:v>
                </c:pt>
                <c:pt idx="42">
                  <c:v>-0.30455774796330004</c:v>
                </c:pt>
                <c:pt idx="43">
                  <c:v>-0.6188202742494</c:v>
                </c:pt>
                <c:pt idx="44">
                  <c:v>-0.47212714961090002</c:v>
                </c:pt>
                <c:pt idx="45">
                  <c:v>-0.92030471527159996</c:v>
                </c:pt>
                <c:pt idx="46">
                  <c:v>-0.12494527255610001</c:v>
                </c:pt>
                <c:pt idx="47">
                  <c:v>-0.73625136157010007</c:v>
                </c:pt>
                <c:pt idx="48">
                  <c:v>-0.88398862783879995</c:v>
                </c:pt>
                <c:pt idx="49">
                  <c:v>0.19014441306869992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B0-45A8-9BA9-3BCB9FD64F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739515564406757"/>
          <c:w val="0.99850826220929134"/>
          <c:h val="0.2226590797256467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811773144528909E-2"/>
          <c:y val="7.1676334219999041E-2"/>
          <c:w val="0.92389765136649615"/>
          <c:h val="0.5621703344609910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'11. adat'!$B$5</c:f>
              <c:strCache>
                <c:ptCount val="1"/>
                <c:pt idx="0">
                  <c:v>Non-debt type financing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[0]!_10_nemadósság</c:f>
              <c:numCache>
                <c:formatCode>0.0</c:formatCode>
                <c:ptCount val="50"/>
                <c:pt idx="0">
                  <c:v>0.31867773364610003</c:v>
                </c:pt>
                <c:pt idx="1">
                  <c:v>-0.32619144896050001</c:v>
                </c:pt>
                <c:pt idx="2">
                  <c:v>-0.36643883885540002</c:v>
                </c:pt>
                <c:pt idx="3">
                  <c:v>0.31480099756530011</c:v>
                </c:pt>
                <c:pt idx="4">
                  <c:v>0.11287443662149997</c:v>
                </c:pt>
                <c:pt idx="5">
                  <c:v>-0.4483514057993</c:v>
                </c:pt>
                <c:pt idx="6">
                  <c:v>-0.28733055197230006</c:v>
                </c:pt>
                <c:pt idx="7">
                  <c:v>0.55941557169000011</c:v>
                </c:pt>
                <c:pt idx="8">
                  <c:v>-0.17873056421980005</c:v>
                </c:pt>
                <c:pt idx="9">
                  <c:v>-0.6776474736960999</c:v>
                </c:pt>
                <c:pt idx="10">
                  <c:v>0.18333964212240006</c:v>
                </c:pt>
                <c:pt idx="11">
                  <c:v>0.85699419975209989</c:v>
                </c:pt>
                <c:pt idx="12">
                  <c:v>0.29781409802490011</c:v>
                </c:pt>
                <c:pt idx="13">
                  <c:v>-1.0869282660299988E-2</c:v>
                </c:pt>
                <c:pt idx="14">
                  <c:v>0.97401553280849995</c:v>
                </c:pt>
                <c:pt idx="15">
                  <c:v>1.6931671577576</c:v>
                </c:pt>
                <c:pt idx="16">
                  <c:v>1.0632039571611003</c:v>
                </c:pt>
                <c:pt idx="17">
                  <c:v>0.13041775913169976</c:v>
                </c:pt>
                <c:pt idx="18">
                  <c:v>1.3456639307431002</c:v>
                </c:pt>
                <c:pt idx="19">
                  <c:v>1.3255704287733001</c:v>
                </c:pt>
                <c:pt idx="20">
                  <c:v>0.77963925394309985</c:v>
                </c:pt>
                <c:pt idx="21">
                  <c:v>-0.69184062455999995</c:v>
                </c:pt>
                <c:pt idx="22">
                  <c:v>-0.5753788503002002</c:v>
                </c:pt>
                <c:pt idx="23">
                  <c:v>2.0276090948130996</c:v>
                </c:pt>
                <c:pt idx="24">
                  <c:v>0.65752767699519976</c:v>
                </c:pt>
                <c:pt idx="25">
                  <c:v>-1.4011746221412</c:v>
                </c:pt>
                <c:pt idx="26">
                  <c:v>0.98013102277450004</c:v>
                </c:pt>
                <c:pt idx="27">
                  <c:v>1.4344023206529</c:v>
                </c:pt>
                <c:pt idx="28">
                  <c:v>-8.7110386556899927E-2</c:v>
                </c:pt>
                <c:pt idx="29">
                  <c:v>-0.88280839202649997</c:v>
                </c:pt>
                <c:pt idx="30">
                  <c:v>1.2467407304697999</c:v>
                </c:pt>
                <c:pt idx="31">
                  <c:v>1.4531505663356001</c:v>
                </c:pt>
                <c:pt idx="32">
                  <c:v>3.9165953580897625E-2</c:v>
                </c:pt>
                <c:pt idx="33">
                  <c:v>-0.85622877721559998</c:v>
                </c:pt>
                <c:pt idx="34">
                  <c:v>1.7240062194551</c:v>
                </c:pt>
                <c:pt idx="35">
                  <c:v>1.4991734916686001</c:v>
                </c:pt>
                <c:pt idx="36">
                  <c:v>0.30610039940730033</c:v>
                </c:pt>
                <c:pt idx="37">
                  <c:v>-1.1068005302063</c:v>
                </c:pt>
                <c:pt idx="38" formatCode="0.00">
                  <c:v>1.0575931569635</c:v>
                </c:pt>
                <c:pt idx="39">
                  <c:v>1.0093490714671001</c:v>
                </c:pt>
                <c:pt idx="40">
                  <c:v>0.38865116837329994</c:v>
                </c:pt>
                <c:pt idx="41">
                  <c:v>-9.1712776145499997E-2</c:v>
                </c:pt>
                <c:pt idx="42">
                  <c:v>1.9380773221354002</c:v>
                </c:pt>
                <c:pt idx="43">
                  <c:v>0.39564241797529986</c:v>
                </c:pt>
                <c:pt idx="44">
                  <c:v>0.4824263314942</c:v>
                </c:pt>
                <c:pt idx="45">
                  <c:v>-1.0196868269324002</c:v>
                </c:pt>
                <c:pt idx="46" formatCode="0.0000">
                  <c:v>-0.20618277860260015</c:v>
                </c:pt>
                <c:pt idx="47">
                  <c:v>0.51274457870610002</c:v>
                </c:pt>
                <c:pt idx="48" formatCode="0.0000">
                  <c:v>0.33547483682450002</c:v>
                </c:pt>
                <c:pt idx="49" formatCode="0.0000">
                  <c:v>-0.39947667944089993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00-456B-86B2-6CF6EE40B057}"/>
            </c:ext>
          </c:extLst>
        </c:ser>
        <c:ser>
          <c:idx val="1"/>
          <c:order val="1"/>
          <c:tx>
            <c:strRef>
              <c:f>'11. adat'!$B$4</c:f>
              <c:strCache>
                <c:ptCount val="1"/>
                <c:pt idx="0">
                  <c:v>Debt-type financing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[0]!_10_adósság</c:f>
              <c:numCache>
                <c:formatCode>0.0</c:formatCode>
                <c:ptCount val="50"/>
                <c:pt idx="0">
                  <c:v>3.3487642139565001</c:v>
                </c:pt>
                <c:pt idx="1">
                  <c:v>1.0878117582310001</c:v>
                </c:pt>
                <c:pt idx="2">
                  <c:v>2.4529754882214996</c:v>
                </c:pt>
                <c:pt idx="3">
                  <c:v>2.4416637720780003</c:v>
                </c:pt>
                <c:pt idx="4">
                  <c:v>1.7600285046672002</c:v>
                </c:pt>
                <c:pt idx="5">
                  <c:v>-1.4810037778126999</c:v>
                </c:pt>
                <c:pt idx="6">
                  <c:v>-0.44089211822499974</c:v>
                </c:pt>
                <c:pt idx="7">
                  <c:v>-0.52410044221820007</c:v>
                </c:pt>
                <c:pt idx="8">
                  <c:v>6.4446169995000122E-2</c:v>
                </c:pt>
                <c:pt idx="9">
                  <c:v>-0.45035869468590006</c:v>
                </c:pt>
                <c:pt idx="10">
                  <c:v>0.13256182252689985</c:v>
                </c:pt>
                <c:pt idx="11">
                  <c:v>-1.6411706598172</c:v>
                </c:pt>
                <c:pt idx="12">
                  <c:v>0.32591779838099999</c:v>
                </c:pt>
                <c:pt idx="13">
                  <c:v>-0.26583084124230005</c:v>
                </c:pt>
                <c:pt idx="14">
                  <c:v>-0.83533527376929972</c:v>
                </c:pt>
                <c:pt idx="15">
                  <c:v>-1.9613733002058003</c:v>
                </c:pt>
                <c:pt idx="16">
                  <c:v>-0.35311232615290011</c:v>
                </c:pt>
                <c:pt idx="17">
                  <c:v>-1.7627096579259001</c:v>
                </c:pt>
                <c:pt idx="18">
                  <c:v>-3.2719088849271003</c:v>
                </c:pt>
                <c:pt idx="19">
                  <c:v>-3.3041554708102998</c:v>
                </c:pt>
                <c:pt idx="20">
                  <c:v>-2.3851000060295</c:v>
                </c:pt>
                <c:pt idx="21">
                  <c:v>-1.1080938458198002</c:v>
                </c:pt>
                <c:pt idx="22">
                  <c:v>-1.2789568158108997</c:v>
                </c:pt>
                <c:pt idx="23">
                  <c:v>-3.7459625251190998</c:v>
                </c:pt>
                <c:pt idx="24">
                  <c:v>-0.89131375473449981</c:v>
                </c:pt>
                <c:pt idx="25">
                  <c:v>0.6622151853003001</c:v>
                </c:pt>
                <c:pt idx="26">
                  <c:v>-2.1789597954526001</c:v>
                </c:pt>
                <c:pt idx="27">
                  <c:v>-3.4952483001620003</c:v>
                </c:pt>
                <c:pt idx="28">
                  <c:v>-0.89505013973759995</c:v>
                </c:pt>
                <c:pt idx="29">
                  <c:v>-1.3630449349660001</c:v>
                </c:pt>
                <c:pt idx="30">
                  <c:v>-2.7478857050159995</c:v>
                </c:pt>
                <c:pt idx="31">
                  <c:v>-3.9175433700069004</c:v>
                </c:pt>
                <c:pt idx="32">
                  <c:v>-0.28237298644449776</c:v>
                </c:pt>
                <c:pt idx="33">
                  <c:v>-1.3052645279010999</c:v>
                </c:pt>
                <c:pt idx="34">
                  <c:v>-2.5748990849064999</c:v>
                </c:pt>
                <c:pt idx="35">
                  <c:v>-1.7393413747565001</c:v>
                </c:pt>
                <c:pt idx="36">
                  <c:v>-0.39052633890300048</c:v>
                </c:pt>
                <c:pt idx="37">
                  <c:v>-1.3268461955458997</c:v>
                </c:pt>
                <c:pt idx="38" formatCode="0.00">
                  <c:v>-0.94046447374130004</c:v>
                </c:pt>
                <c:pt idx="39">
                  <c:v>-1.5225132105575001</c:v>
                </c:pt>
                <c:pt idx="40">
                  <c:v>-1.2444887850113999</c:v>
                </c:pt>
                <c:pt idx="41">
                  <c:v>-0.62907633431550003</c:v>
                </c:pt>
                <c:pt idx="42">
                  <c:v>-1.5077111683540003</c:v>
                </c:pt>
                <c:pt idx="43">
                  <c:v>-1.3704635908317999</c:v>
                </c:pt>
                <c:pt idx="44">
                  <c:v>-0.19575749243870011</c:v>
                </c:pt>
                <c:pt idx="45">
                  <c:v>0.27789809126620024</c:v>
                </c:pt>
                <c:pt idx="46" formatCode="0.0000">
                  <c:v>0.18034522536560021</c:v>
                </c:pt>
                <c:pt idx="47">
                  <c:v>-0.92378494947299994</c:v>
                </c:pt>
                <c:pt idx="48" formatCode="0.0000">
                  <c:v>-0.67373519922309999</c:v>
                </c:pt>
                <c:pt idx="49" formatCode="0.0000">
                  <c:v>1.5873367898853996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00-456B-86B2-6CF6EE40B057}"/>
            </c:ext>
          </c:extLst>
        </c:ser>
        <c:ser>
          <c:idx val="2"/>
          <c:order val="2"/>
          <c:tx>
            <c:strRef>
              <c:f>'11. adat'!$B$3</c:f>
              <c:strCache>
                <c:ptCount val="1"/>
                <c:pt idx="0">
                  <c:v>Transactions related to derivatives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[0]!_10_derivatív</c:f>
              <c:numCache>
                <c:formatCode>0.0</c:formatCode>
                <c:ptCount val="50"/>
                <c:pt idx="0">
                  <c:v>-0.79688423550540011</c:v>
                </c:pt>
                <c:pt idx="1">
                  <c:v>0.98578497764100004</c:v>
                </c:pt>
                <c:pt idx="2">
                  <c:v>0.29166983997609985</c:v>
                </c:pt>
                <c:pt idx="3">
                  <c:v>-1.1519483385566001</c:v>
                </c:pt>
                <c:pt idx="4">
                  <c:v>-1.3579803706517</c:v>
                </c:pt>
                <c:pt idx="5">
                  <c:v>0.7584995876792</c:v>
                </c:pt>
                <c:pt idx="6">
                  <c:v>1.1808875287101999</c:v>
                </c:pt>
                <c:pt idx="7">
                  <c:v>5.9678947276699999E-2</c:v>
                </c:pt>
                <c:pt idx="8">
                  <c:v>-2.8250195981700019E-2</c:v>
                </c:pt>
                <c:pt idx="9">
                  <c:v>0.38429776332379995</c:v>
                </c:pt>
                <c:pt idx="10">
                  <c:v>-0.21640612428119993</c:v>
                </c:pt>
                <c:pt idx="11">
                  <c:v>0.48521342205290013</c:v>
                </c:pt>
                <c:pt idx="12">
                  <c:v>-0.36198443436740013</c:v>
                </c:pt>
                <c:pt idx="13">
                  <c:v>0.3014205730906</c:v>
                </c:pt>
                <c:pt idx="14">
                  <c:v>-0.35505972965540011</c:v>
                </c:pt>
                <c:pt idx="15">
                  <c:v>-0.37150361570939983</c:v>
                </c:pt>
                <c:pt idx="16">
                  <c:v>-0.22825042194430012</c:v>
                </c:pt>
                <c:pt idx="17">
                  <c:v>-0.11244316279139981</c:v>
                </c:pt>
                <c:pt idx="18">
                  <c:v>0.18528250309759994</c:v>
                </c:pt>
                <c:pt idx="19">
                  <c:v>0.46095522338009992</c:v>
                </c:pt>
                <c:pt idx="20">
                  <c:v>0.23829970836309997</c:v>
                </c:pt>
                <c:pt idx="21">
                  <c:v>5.6883504121600023E-2</c:v>
                </c:pt>
                <c:pt idx="22">
                  <c:v>0.12904644417629993</c:v>
                </c:pt>
                <c:pt idx="23">
                  <c:v>0.19335932406460005</c:v>
                </c:pt>
                <c:pt idx="24">
                  <c:v>-1.530152270380006E-2</c:v>
                </c:pt>
                <c:pt idx="25">
                  <c:v>-6.2021296588000041E-2</c:v>
                </c:pt>
                <c:pt idx="26">
                  <c:v>-1.1994679210499954E-2</c:v>
                </c:pt>
                <c:pt idx="27">
                  <c:v>-0.17530229347420004</c:v>
                </c:pt>
                <c:pt idx="28">
                  <c:v>0.10754986156530004</c:v>
                </c:pt>
                <c:pt idx="29">
                  <c:v>0.34927278706309994</c:v>
                </c:pt>
                <c:pt idx="30">
                  <c:v>0.28864552422139989</c:v>
                </c:pt>
                <c:pt idx="31">
                  <c:v>-5.9479839421999942E-2</c:v>
                </c:pt>
                <c:pt idx="32">
                  <c:v>-0.40613882495359988</c:v>
                </c:pt>
                <c:pt idx="33">
                  <c:v>-7.7562738163499942E-2</c:v>
                </c:pt>
                <c:pt idx="34">
                  <c:v>7.0107080721999976E-2</c:v>
                </c:pt>
                <c:pt idx="35">
                  <c:v>0.36068762331309995</c:v>
                </c:pt>
                <c:pt idx="36">
                  <c:v>0.48422828227650005</c:v>
                </c:pt>
                <c:pt idx="37">
                  <c:v>-0.25052662840989992</c:v>
                </c:pt>
                <c:pt idx="38">
                  <c:v>0.39094966816279997</c:v>
                </c:pt>
                <c:pt idx="39">
                  <c:v>0.42492943103240011</c:v>
                </c:pt>
                <c:pt idx="40">
                  <c:v>0.15802585175240005</c:v>
                </c:pt>
                <c:pt idx="41">
                  <c:v>-0.11009033595000005</c:v>
                </c:pt>
                <c:pt idx="42">
                  <c:v>0.12424425709460002</c:v>
                </c:pt>
                <c:pt idx="43">
                  <c:v>0.7605360630197</c:v>
                </c:pt>
                <c:pt idx="44">
                  <c:v>0.22637074345450003</c:v>
                </c:pt>
                <c:pt idx="45">
                  <c:v>-8.5080795049998414E-4</c:v>
                </c:pt>
                <c:pt idx="46" formatCode="0.0000">
                  <c:v>1.1682194312399929E-2</c:v>
                </c:pt>
                <c:pt idx="47">
                  <c:v>-0.26128702604650006</c:v>
                </c:pt>
                <c:pt idx="48" formatCode="0.0000">
                  <c:v>0.13026334688089991</c:v>
                </c:pt>
                <c:pt idx="49" formatCode="0.0000">
                  <c:v>-0.17030006620099994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0"/>
        <c:overlap val="100"/>
        <c:axId val="670140624"/>
        <c:axId val="670141800"/>
      </c:barChart>
      <c:lineChart>
        <c:grouping val="standard"/>
        <c:varyColors val="0"/>
        <c:ser>
          <c:idx val="3"/>
          <c:order val="3"/>
          <c:tx>
            <c:strRef>
              <c:f>'11. adat'!$B$6</c:f>
              <c:strCache>
                <c:ptCount val="1"/>
                <c:pt idx="0">
                  <c:v>Net borrowing (financial account)</c:v>
                </c:pt>
              </c:strCache>
            </c:strRef>
          </c:tx>
          <c:spPr>
            <a:ln w="25400">
              <a:solidFill>
                <a:schemeClr val="tx1">
                  <a:alpha val="87000"/>
                </a:schemeClr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[0]!_10_nfk_fin</c:f>
              <c:numCache>
                <c:formatCode>0.0</c:formatCode>
                <c:ptCount val="50"/>
                <c:pt idx="0">
                  <c:v>2.8705577120972001</c:v>
                </c:pt>
                <c:pt idx="1">
                  <c:v>1.7474052869115</c:v>
                </c:pt>
                <c:pt idx="2">
                  <c:v>2.3782064893421997</c:v>
                </c:pt>
                <c:pt idx="3">
                  <c:v>1.6045164310867002</c:v>
                </c:pt>
                <c:pt idx="4">
                  <c:v>0.51492257063700009</c:v>
                </c:pt>
                <c:pt idx="5">
                  <c:v>-1.1708555959328</c:v>
                </c:pt>
                <c:pt idx="6">
                  <c:v>0.45266485851290006</c:v>
                </c:pt>
                <c:pt idx="7">
                  <c:v>9.4994076748499995E-2</c:v>
                </c:pt>
                <c:pt idx="8">
                  <c:v>-0.14253459020649994</c:v>
                </c:pt>
                <c:pt idx="9">
                  <c:v>-0.74370840505820002</c:v>
                </c:pt>
                <c:pt idx="10">
                  <c:v>9.9495340368099955E-2</c:v>
                </c:pt>
                <c:pt idx="11">
                  <c:v>-0.29896303801219998</c:v>
                </c:pt>
                <c:pt idx="12">
                  <c:v>0.26174746203849997</c:v>
                </c:pt>
                <c:pt idx="13">
                  <c:v>2.4720449187999975E-2</c:v>
                </c:pt>
                <c:pt idx="14">
                  <c:v>-0.21637947061619991</c:v>
                </c:pt>
                <c:pt idx="15">
                  <c:v>-0.63970975815760001</c:v>
                </c:pt>
                <c:pt idx="16">
                  <c:v>0.48184120906389999</c:v>
                </c:pt>
                <c:pt idx="17">
                  <c:v>-1.7447350615856001</c:v>
                </c:pt>
                <c:pt idx="18">
                  <c:v>-1.7409624510864001</c:v>
                </c:pt>
                <c:pt idx="19">
                  <c:v>-1.5176298186568999</c:v>
                </c:pt>
                <c:pt idx="20">
                  <c:v>-1.3671610437233002</c:v>
                </c:pt>
                <c:pt idx="21">
                  <c:v>-1.7430509662582001</c:v>
                </c:pt>
                <c:pt idx="22">
                  <c:v>-1.7252892219347999</c:v>
                </c:pt>
                <c:pt idx="23">
                  <c:v>-1.5249941062414001</c:v>
                </c:pt>
                <c:pt idx="24">
                  <c:v>-0.24908760044310008</c:v>
                </c:pt>
                <c:pt idx="25">
                  <c:v>-0.80098073342889997</c:v>
                </c:pt>
                <c:pt idx="26">
                  <c:v>-1.2108234518885999</c:v>
                </c:pt>
                <c:pt idx="27">
                  <c:v>-2.2361482729833</c:v>
                </c:pt>
                <c:pt idx="28">
                  <c:v>-0.8746106647291999</c:v>
                </c:pt>
                <c:pt idx="29">
                  <c:v>-1.8965805399294</c:v>
                </c:pt>
                <c:pt idx="30">
                  <c:v>-1.2124994503247999</c:v>
                </c:pt>
                <c:pt idx="31">
                  <c:v>-2.6738726430933002</c:v>
                </c:pt>
                <c:pt idx="32">
                  <c:v>-0.6493458578172</c:v>
                </c:pt>
                <c:pt idx="33">
                  <c:v>-2.2390560432802</c:v>
                </c:pt>
                <c:pt idx="34">
                  <c:v>-0.78078578472940008</c:v>
                </c:pt>
                <c:pt idx="35">
                  <c:v>0.1205197402252</c:v>
                </c:pt>
                <c:pt idx="36">
                  <c:v>0.3998023427807999</c:v>
                </c:pt>
                <c:pt idx="37">
                  <c:v>-2.6841733541620996</c:v>
                </c:pt>
                <c:pt idx="38" formatCode="0.00">
                  <c:v>0.5080783513849999</c:v>
                </c:pt>
                <c:pt idx="39">
                  <c:v>-8.8234708057999989E-2</c:v>
                </c:pt>
                <c:pt idx="40">
                  <c:v>-0.69781176488569996</c:v>
                </c:pt>
                <c:pt idx="41">
                  <c:v>-0.83087944641100009</c:v>
                </c:pt>
                <c:pt idx="42">
                  <c:v>0.55461041087599994</c:v>
                </c:pt>
                <c:pt idx="43">
                  <c:v>-0.21428510983679996</c:v>
                </c:pt>
                <c:pt idx="44">
                  <c:v>0.51303958250999993</c:v>
                </c:pt>
                <c:pt idx="45">
                  <c:v>-0.74263954361669993</c:v>
                </c:pt>
                <c:pt idx="46" formatCode="0.0000">
                  <c:v>-1.4155358924600009E-2</c:v>
                </c:pt>
                <c:pt idx="47">
                  <c:v>-0.67232739681340004</c:v>
                </c:pt>
                <c:pt idx="48" formatCode="0.0000">
                  <c:v>-0.2079970155177</c:v>
                </c:pt>
                <c:pt idx="49" formatCode="0.0000">
                  <c:v>1.0175600442434998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00-456B-86B2-6CF6EE40B057}"/>
            </c:ext>
          </c:extLst>
        </c:ser>
        <c:ser>
          <c:idx val="4"/>
          <c:order val="4"/>
          <c:tx>
            <c:strRef>
              <c:f>'11. adat'!$B$7</c:f>
              <c:strCache>
                <c:ptCount val="1"/>
                <c:pt idx="0">
                  <c:v>Net borrowing (current and capital account)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[0]!_10_nfk_reál</c:f>
              <c:numCache>
                <c:formatCode>0.0</c:formatCode>
                <c:ptCount val="50"/>
                <c:pt idx="0">
                  <c:v>1.6534787706105001</c:v>
                </c:pt>
                <c:pt idx="1">
                  <c:v>1.4137180067070001</c:v>
                </c:pt>
                <c:pt idx="2">
                  <c:v>2.0950838927193001</c:v>
                </c:pt>
                <c:pt idx="3">
                  <c:v>1.5558372430083001</c:v>
                </c:pt>
                <c:pt idx="4">
                  <c:v>0.4168429172441</c:v>
                </c:pt>
                <c:pt idx="5">
                  <c:v>-0.42075981496800002</c:v>
                </c:pt>
                <c:pt idx="6">
                  <c:v>-0.63037564172670002</c:v>
                </c:pt>
                <c:pt idx="7">
                  <c:v>-0.33543228856919999</c:v>
                </c:pt>
                <c:pt idx="8">
                  <c:v>-0.42741825053209992</c:v>
                </c:pt>
                <c:pt idx="9">
                  <c:v>-0.70604627720090007</c:v>
                </c:pt>
                <c:pt idx="10">
                  <c:v>-0.69623118720690003</c:v>
                </c:pt>
                <c:pt idx="11">
                  <c:v>-0.24963780576069999</c:v>
                </c:pt>
                <c:pt idx="12">
                  <c:v>-0.50213340359400005</c:v>
                </c:pt>
                <c:pt idx="13">
                  <c:v>-0.55006196032850008</c:v>
                </c:pt>
                <c:pt idx="14">
                  <c:v>-1.1285921197605999</c:v>
                </c:pt>
                <c:pt idx="15">
                  <c:v>-0.79069964054190012</c:v>
                </c:pt>
                <c:pt idx="16">
                  <c:v>-0.28138670511069996</c:v>
                </c:pt>
                <c:pt idx="17">
                  <c:v>-1.0209148317285002</c:v>
                </c:pt>
                <c:pt idx="18">
                  <c:v>-1.5154812614444</c:v>
                </c:pt>
                <c:pt idx="19">
                  <c:v>-1.328012812511</c:v>
                </c:pt>
                <c:pt idx="20">
                  <c:v>-1.3728262776858</c:v>
                </c:pt>
                <c:pt idx="21">
                  <c:v>-1.6394613444013</c:v>
                </c:pt>
                <c:pt idx="22">
                  <c:v>-2.1310768332988999</c:v>
                </c:pt>
                <c:pt idx="23">
                  <c:v>-2.2783587967073999</c:v>
                </c:pt>
                <c:pt idx="24">
                  <c:v>-0.89095500240070014</c:v>
                </c:pt>
                <c:pt idx="25">
                  <c:v>-0.44701602045929995</c:v>
                </c:pt>
                <c:pt idx="26">
                  <c:v>-1.8673965024174999</c:v>
                </c:pt>
                <c:pt idx="27">
                  <c:v>-1.9625442161706002</c:v>
                </c:pt>
                <c:pt idx="28">
                  <c:v>-2.0496328282029999</c:v>
                </c:pt>
                <c:pt idx="29">
                  <c:v>-1.6832152374750999</c:v>
                </c:pt>
                <c:pt idx="30">
                  <c:v>-1.5066897704061</c:v>
                </c:pt>
                <c:pt idx="31">
                  <c:v>-2.5681015574288004</c:v>
                </c:pt>
                <c:pt idx="32">
                  <c:v>-1.4863764616340001</c:v>
                </c:pt>
                <c:pt idx="33">
                  <c:v>-1.7028632091972</c:v>
                </c:pt>
                <c:pt idx="34">
                  <c:v>-1.6350815201272</c:v>
                </c:pt>
                <c:pt idx="35">
                  <c:v>-0.3638832957209</c:v>
                </c:pt>
                <c:pt idx="36">
                  <c:v>-0.7354312302539</c:v>
                </c:pt>
                <c:pt idx="37">
                  <c:v>-1.6683145054567998</c:v>
                </c:pt>
                <c:pt idx="38" formatCode="0.00">
                  <c:v>-0.84473818330790007</c:v>
                </c:pt>
                <c:pt idx="39">
                  <c:v>-0.31654089193439999</c:v>
                </c:pt>
                <c:pt idx="40">
                  <c:v>-1.2401798007578</c:v>
                </c:pt>
                <c:pt idx="41">
                  <c:v>-1.2018698367371001</c:v>
                </c:pt>
                <c:pt idx="42">
                  <c:v>-0.30455774796330004</c:v>
                </c:pt>
                <c:pt idx="43">
                  <c:v>-0.6188202742494</c:v>
                </c:pt>
                <c:pt idx="44">
                  <c:v>-0.47212714961090002</c:v>
                </c:pt>
                <c:pt idx="45">
                  <c:v>-0.92030471527159996</c:v>
                </c:pt>
                <c:pt idx="46">
                  <c:v>-0.12494527255610001</c:v>
                </c:pt>
                <c:pt idx="47">
                  <c:v>-0.73625136157010007</c:v>
                </c:pt>
                <c:pt idx="48">
                  <c:v>-0.88398862783879995</c:v>
                </c:pt>
                <c:pt idx="49">
                  <c:v>0.19014441306869992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00-456B-86B2-6CF6EE40B0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2192"/>
        <c:axId val="670145328"/>
      </c:lineChart>
      <c:catAx>
        <c:axId val="670140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4.362650676853725E-2"/>
              <c:y val="7.0369181908687762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1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70141800"/>
        <c:scaling>
          <c:orientation val="minMax"/>
          <c:max val="4"/>
          <c:min val="-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0624"/>
        <c:crosses val="autoZero"/>
        <c:crossBetween val="between"/>
        <c:majorUnit val="1"/>
      </c:valAx>
      <c:catAx>
        <c:axId val="670142192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9186460739581133"/>
              <c:y val="5.8538888888888885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45328"/>
        <c:crosses val="autoZero"/>
        <c:auto val="1"/>
        <c:lblAlgn val="ctr"/>
        <c:lblOffset val="100"/>
        <c:noMultiLvlLbl val="0"/>
      </c:catAx>
      <c:valAx>
        <c:axId val="670145328"/>
        <c:scaling>
          <c:orientation val="minMax"/>
          <c:max val="4"/>
          <c:min val="-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2192"/>
        <c:crosses val="max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253621874237087"/>
          <c:w val="0.99850826220929134"/>
          <c:h val="0.1712478638440344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3525833333333337E-2"/>
          <c:w val="0.87180351386434585"/>
          <c:h val="0.571328124999999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adat'!$A$14</c:f>
              <c:strCache>
                <c:ptCount val="1"/>
                <c:pt idx="0">
                  <c:v>FDI Magyarországon: részesedések és hitelek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8.253940092418695</c:v>
                </c:pt>
                <c:pt idx="37">
                  <c:v>8.0297907282136958</c:v>
                </c:pt>
                <c:pt idx="38">
                  <c:v>7.3664822735760955</c:v>
                </c:pt>
                <c:pt idx="39">
                  <c:v>7.3597950260731952</c:v>
                </c:pt>
                <c:pt idx="40">
                  <c:v>6.7185305685449954</c:v>
                </c:pt>
                <c:pt idx="41">
                  <c:v>6.809788787774095</c:v>
                </c:pt>
                <c:pt idx="42">
                  <c:v>7.0961815527591954</c:v>
                </c:pt>
                <c:pt idx="43">
                  <c:v>7.0670500391691951</c:v>
                </c:pt>
                <c:pt idx="44">
                  <c:v>6.5767485546548947</c:v>
                </c:pt>
                <c:pt idx="45">
                  <c:v>5.564517706089795</c:v>
                </c:pt>
                <c:pt idx="46">
                  <c:v>4.5678483496227953</c:v>
                </c:pt>
                <c:pt idx="47">
                  <c:v>4.1631967282829949</c:v>
                </c:pt>
                <c:pt idx="48">
                  <c:v>4.0427461117330949</c:v>
                </c:pt>
                <c:pt idx="49">
                  <c:v>5.3575813298828949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2-422F-97F8-7E09A93B2BFD}"/>
            </c:ext>
          </c:extLst>
        </c:ser>
        <c:ser>
          <c:idx val="1"/>
          <c:order val="1"/>
          <c:tx>
            <c:strRef>
              <c:f>'12. adat'!$A$15</c:f>
              <c:strCache>
                <c:ptCount val="1"/>
                <c:pt idx="0">
                  <c:v>FDI Magyarországon: újrabefektett jövedelmek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17.684480488012699</c:v>
                </c:pt>
                <c:pt idx="37">
                  <c:v>18.100585132555601</c:v>
                </c:pt>
                <c:pt idx="38">
                  <c:v>20.274335509007901</c:v>
                </c:pt>
                <c:pt idx="39">
                  <c:v>22.423607649654102</c:v>
                </c:pt>
                <c:pt idx="40">
                  <c:v>23.745641922576603</c:v>
                </c:pt>
                <c:pt idx="41">
                  <c:v>23.811854892724401</c:v>
                </c:pt>
                <c:pt idx="42">
                  <c:v>25.825926312345501</c:v>
                </c:pt>
                <c:pt idx="43">
                  <c:v>27.985251381452002</c:v>
                </c:pt>
                <c:pt idx="44">
                  <c:v>29.118602306483002</c:v>
                </c:pt>
                <c:pt idx="45">
                  <c:v>28.749855777808502</c:v>
                </c:pt>
                <c:pt idx="46">
                  <c:v>30.621286850645401</c:v>
                </c:pt>
                <c:pt idx="47">
                  <c:v>32.720062423940703</c:v>
                </c:pt>
                <c:pt idx="48">
                  <c:v>33.310274515019906</c:v>
                </c:pt>
                <c:pt idx="49">
                  <c:v>32.943042658090803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12-422F-97F8-7E09A93B2BFD}"/>
            </c:ext>
          </c:extLst>
        </c:ser>
        <c:ser>
          <c:idx val="2"/>
          <c:order val="2"/>
          <c:tx>
            <c:strRef>
              <c:f>'12. adat'!$A$16</c:f>
              <c:strCache>
                <c:ptCount val="1"/>
                <c:pt idx="0">
                  <c:v>FDI külföldön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-9.4178531400919017</c:v>
                </c:pt>
                <c:pt idx="37">
                  <c:v>-10.407118029721801</c:v>
                </c:pt>
                <c:pt idx="38">
                  <c:v>-10.891483515757301</c:v>
                </c:pt>
                <c:pt idx="39">
                  <c:v>-11.857312744505801</c:v>
                </c:pt>
                <c:pt idx="40">
                  <c:v>-12.159132007817302</c:v>
                </c:pt>
                <c:pt idx="41">
                  <c:v>-12.325309665776302</c:v>
                </c:pt>
                <c:pt idx="42">
                  <c:v>-12.521994599943403</c:v>
                </c:pt>
                <c:pt idx="43">
                  <c:v>-14.391761346339203</c:v>
                </c:pt>
                <c:pt idx="44">
                  <c:v>-14.626441001230603</c:v>
                </c:pt>
                <c:pt idx="45">
                  <c:v>-14.068970174484503</c:v>
                </c:pt>
                <c:pt idx="46">
                  <c:v>-15.159489461449004</c:v>
                </c:pt>
                <c:pt idx="47">
                  <c:v>-16.372901882415405</c:v>
                </c:pt>
                <c:pt idx="48">
                  <c:v>-16.277167020991204</c:v>
                </c:pt>
                <c:pt idx="49">
                  <c:v>-16.955572895555104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 adat'!$A$17</c:f>
              <c:strCache>
                <c:ptCount val="1"/>
                <c:pt idx="0">
                  <c:v>Nettó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0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16.520567440339491</c:v>
                </c:pt>
                <c:pt idx="37">
                  <c:v>15.723257831047498</c:v>
                </c:pt>
                <c:pt idx="38">
                  <c:v>16.749334266826697</c:v>
                </c:pt>
                <c:pt idx="39">
                  <c:v>17.926089931221494</c:v>
                </c:pt>
                <c:pt idx="40">
                  <c:v>18.305040483304296</c:v>
                </c:pt>
                <c:pt idx="41">
                  <c:v>18.296334014722195</c:v>
                </c:pt>
                <c:pt idx="42">
                  <c:v>20.400113265161295</c:v>
                </c:pt>
                <c:pt idx="43">
                  <c:v>20.660540074281997</c:v>
                </c:pt>
                <c:pt idx="44">
                  <c:v>21.068909859907293</c:v>
                </c:pt>
                <c:pt idx="45">
                  <c:v>20.245403309413788</c:v>
                </c:pt>
                <c:pt idx="46">
                  <c:v>20.029645738819191</c:v>
                </c:pt>
                <c:pt idx="47">
                  <c:v>20.510357269808296</c:v>
                </c:pt>
                <c:pt idx="48">
                  <c:v>21.075853605761797</c:v>
                </c:pt>
                <c:pt idx="49">
                  <c:v>21.345051092418597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A12-422F-97F8-7E09A93B2B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7708986373864202E-2"/>
              <c:y val="5.59722222222222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6504668365710582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989781327381163"/>
          <c:w val="1"/>
          <c:h val="0.1601021867261884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5.9998055555555554E-2"/>
          <c:w val="0.87180351386434585"/>
          <c:h val="0.5689105297157622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'12. adat'!$B$14</c:f>
              <c:strCache>
                <c:ptCount val="1"/>
                <c:pt idx="0">
                  <c:v>FDI in Hungary: equity and other capital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[0]!_11_részesedés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1.3502317686162</c:v>
                </c:pt>
                <c:pt idx="2">
                  <c:v>1.4974137503148</c:v>
                </c:pt>
                <c:pt idx="3">
                  <c:v>2.2662869463291</c:v>
                </c:pt>
                <c:pt idx="4">
                  <c:v>3.2297289492953998</c:v>
                </c:pt>
                <c:pt idx="5">
                  <c:v>4.0309288913167993</c:v>
                </c:pt>
                <c:pt idx="6">
                  <c:v>3.2112529479936995</c:v>
                </c:pt>
                <c:pt idx="7">
                  <c:v>3.8732289828756996</c:v>
                </c:pt>
                <c:pt idx="8">
                  <c:v>4.0774181090025996</c:v>
                </c:pt>
                <c:pt idx="9">
                  <c:v>4.4774116978782992</c:v>
                </c:pt>
                <c:pt idx="10">
                  <c:v>4.2883188425389998</c:v>
                </c:pt>
                <c:pt idx="11">
                  <c:v>5.4112233071947999</c:v>
                </c:pt>
                <c:pt idx="12">
                  <c:v>5.0649721171588995</c:v>
                </c:pt>
                <c:pt idx="13">
                  <c:v>6.1897501426268997</c:v>
                </c:pt>
                <c:pt idx="14">
                  <c:v>5.2164039856195998</c:v>
                </c:pt>
                <c:pt idx="15">
                  <c:v>5.8606603173098994</c:v>
                </c:pt>
                <c:pt idx="16">
                  <c:v>6.7420563654842995</c:v>
                </c:pt>
                <c:pt idx="17">
                  <c:v>8.3382332076888002</c:v>
                </c:pt>
                <c:pt idx="18">
                  <c:v>8.0111799953388996</c:v>
                </c:pt>
                <c:pt idx="19">
                  <c:v>8.4311030139484995</c:v>
                </c:pt>
                <c:pt idx="20">
                  <c:v>8.7206730790917995</c:v>
                </c:pt>
                <c:pt idx="21">
                  <c:v>9.2179687218320989</c:v>
                </c:pt>
                <c:pt idx="22">
                  <c:v>7.6366752803988991</c:v>
                </c:pt>
                <c:pt idx="23">
                  <c:v>8.9146212275137984</c:v>
                </c:pt>
                <c:pt idx="24">
                  <c:v>9.1895581879226977</c:v>
                </c:pt>
                <c:pt idx="25">
                  <c:v>8.6804737513436976</c:v>
                </c:pt>
                <c:pt idx="26">
                  <c:v>8.8089302133710969</c:v>
                </c:pt>
                <c:pt idx="27">
                  <c:v>10.248507718907097</c:v>
                </c:pt>
                <c:pt idx="28">
                  <c:v>9.7373540171480979</c:v>
                </c:pt>
                <c:pt idx="29">
                  <c:v>9.8573789564428971</c:v>
                </c:pt>
                <c:pt idx="30">
                  <c:v>9.8139319610278974</c:v>
                </c:pt>
                <c:pt idx="31">
                  <c:v>8.5447206342234949</c:v>
                </c:pt>
                <c:pt idx="32">
                  <c:v>8.0741091302343939</c:v>
                </c:pt>
                <c:pt idx="33">
                  <c:v>7.9795167845253943</c:v>
                </c:pt>
                <c:pt idx="34">
                  <c:v>8.2109117695891936</c:v>
                </c:pt>
                <c:pt idx="35">
                  <c:v>8.3519396596951943</c:v>
                </c:pt>
                <c:pt idx="36">
                  <c:v>8.253940092418695</c:v>
                </c:pt>
                <c:pt idx="37">
                  <c:v>8.0297907282136958</c:v>
                </c:pt>
                <c:pt idx="38">
                  <c:v>7.3664822735760955</c:v>
                </c:pt>
                <c:pt idx="39">
                  <c:v>7.3597950260731952</c:v>
                </c:pt>
                <c:pt idx="40">
                  <c:v>6.7185305685449954</c:v>
                </c:pt>
                <c:pt idx="41">
                  <c:v>6.809788787774095</c:v>
                </c:pt>
                <c:pt idx="42">
                  <c:v>7.0961815527591954</c:v>
                </c:pt>
                <c:pt idx="43">
                  <c:v>7.0670500391691951</c:v>
                </c:pt>
                <c:pt idx="44">
                  <c:v>6.5767485546548947</c:v>
                </c:pt>
                <c:pt idx="45">
                  <c:v>5.564517706089795</c:v>
                </c:pt>
                <c:pt idx="46">
                  <c:v>4.5678483496227953</c:v>
                </c:pt>
                <c:pt idx="47">
                  <c:v>4.1631967282829949</c:v>
                </c:pt>
                <c:pt idx="48">
                  <c:v>4.0427461117330949</c:v>
                </c:pt>
                <c:pt idx="49">
                  <c:v>5.3575813298828949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C4-4CB3-AC3C-234658F2F409}"/>
            </c:ext>
          </c:extLst>
        </c:ser>
        <c:ser>
          <c:idx val="1"/>
          <c:order val="1"/>
          <c:tx>
            <c:strRef>
              <c:f>'12. adat'!$B$15</c:f>
              <c:strCache>
                <c:ptCount val="1"/>
                <c:pt idx="0">
                  <c:v>FDI in Hungary: reinvested earnings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[0]!_11_újrabef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-1.2584326451418999</c:v>
                </c:pt>
                <c:pt idx="2">
                  <c:v>-0.74703928500939987</c:v>
                </c:pt>
                <c:pt idx="3">
                  <c:v>0.3892440267795001</c:v>
                </c:pt>
                <c:pt idx="4">
                  <c:v>0.1627581068969001</c:v>
                </c:pt>
                <c:pt idx="5">
                  <c:v>-1.4346911984892998</c:v>
                </c:pt>
                <c:pt idx="6">
                  <c:v>-0.65542743334359987</c:v>
                </c:pt>
                <c:pt idx="7">
                  <c:v>0.19748676611270011</c:v>
                </c:pt>
                <c:pt idx="8">
                  <c:v>0.39269747758150009</c:v>
                </c:pt>
                <c:pt idx="9">
                  <c:v>-1.3957856517236</c:v>
                </c:pt>
                <c:pt idx="10">
                  <c:v>-0.59944697035049999</c:v>
                </c:pt>
                <c:pt idx="11">
                  <c:v>1.1391114375099987E-2</c:v>
                </c:pt>
                <c:pt idx="12">
                  <c:v>0.63368501336390004</c:v>
                </c:pt>
                <c:pt idx="13">
                  <c:v>-0.70553036588639984</c:v>
                </c:pt>
                <c:pt idx="14">
                  <c:v>0.20798151680090016</c:v>
                </c:pt>
                <c:pt idx="15">
                  <c:v>1.2889913828399999</c:v>
                </c:pt>
                <c:pt idx="16">
                  <c:v>1.5766497605054999</c:v>
                </c:pt>
                <c:pt idx="17">
                  <c:v>0.35330379222529995</c:v>
                </c:pt>
                <c:pt idx="18">
                  <c:v>1.4371084081509999</c:v>
                </c:pt>
                <c:pt idx="19">
                  <c:v>2.8140753662125002</c:v>
                </c:pt>
                <c:pt idx="20">
                  <c:v>3.2429664835031002</c:v>
                </c:pt>
                <c:pt idx="21">
                  <c:v>2.0541294254538003</c:v>
                </c:pt>
                <c:pt idx="22">
                  <c:v>3.1641835655115003</c:v>
                </c:pt>
                <c:pt idx="23">
                  <c:v>4.3924115035096003</c:v>
                </c:pt>
                <c:pt idx="24">
                  <c:v>5.4982912387122997</c:v>
                </c:pt>
                <c:pt idx="25">
                  <c:v>5.0925540621973999</c:v>
                </c:pt>
                <c:pt idx="26">
                  <c:v>6.6503367658074</c:v>
                </c:pt>
                <c:pt idx="27">
                  <c:v>8.2083528454441002</c:v>
                </c:pt>
                <c:pt idx="28">
                  <c:v>9.1088621212147007</c:v>
                </c:pt>
                <c:pt idx="29">
                  <c:v>8.0474038235956016</c:v>
                </c:pt>
                <c:pt idx="30">
                  <c:v>9.8814578952556023</c:v>
                </c:pt>
                <c:pt idx="31">
                  <c:v>12.210201124085302</c:v>
                </c:pt>
                <c:pt idx="32">
                  <c:v>13.159314442107501</c:v>
                </c:pt>
                <c:pt idx="33">
                  <c:v>12.792955953448502</c:v>
                </c:pt>
                <c:pt idx="34">
                  <c:v>14.514260300426702</c:v>
                </c:pt>
                <c:pt idx="35">
                  <c:v>16.283425295221001</c:v>
                </c:pt>
                <c:pt idx="36">
                  <c:v>17.684480488012699</c:v>
                </c:pt>
                <c:pt idx="37">
                  <c:v>18.100585132555601</c:v>
                </c:pt>
                <c:pt idx="38">
                  <c:v>20.274335509007901</c:v>
                </c:pt>
                <c:pt idx="39">
                  <c:v>22.423607649654102</c:v>
                </c:pt>
                <c:pt idx="40">
                  <c:v>23.745641922576603</c:v>
                </c:pt>
                <c:pt idx="41">
                  <c:v>23.811854892724401</c:v>
                </c:pt>
                <c:pt idx="42">
                  <c:v>25.825926312345501</c:v>
                </c:pt>
                <c:pt idx="43">
                  <c:v>27.985251381452002</c:v>
                </c:pt>
                <c:pt idx="44">
                  <c:v>29.118602306483002</c:v>
                </c:pt>
                <c:pt idx="45">
                  <c:v>28.749855777808502</c:v>
                </c:pt>
                <c:pt idx="46">
                  <c:v>30.621286850645401</c:v>
                </c:pt>
                <c:pt idx="47">
                  <c:v>32.720062423940703</c:v>
                </c:pt>
                <c:pt idx="48">
                  <c:v>33.310274515019906</c:v>
                </c:pt>
                <c:pt idx="49">
                  <c:v>32.943042658090803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C4-4CB3-AC3C-234658F2F409}"/>
            </c:ext>
          </c:extLst>
        </c:ser>
        <c:ser>
          <c:idx val="2"/>
          <c:order val="2"/>
          <c:tx>
            <c:strRef>
              <c:f>'12. adat'!$B$16</c:f>
              <c:strCache>
                <c:ptCount val="1"/>
                <c:pt idx="0">
                  <c:v>FDI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[0]!_11_külföld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0.71078378207839998</c:v>
                </c:pt>
                <c:pt idx="2">
                  <c:v>3.4692657600799981E-2</c:v>
                </c:pt>
                <c:pt idx="3">
                  <c:v>-0.17699523726749999</c:v>
                </c:pt>
                <c:pt idx="4">
                  <c:v>-0.35059479430750001</c:v>
                </c:pt>
                <c:pt idx="5">
                  <c:v>-0.79893296813610004</c:v>
                </c:pt>
                <c:pt idx="6">
                  <c:v>-0.66767460790590005</c:v>
                </c:pt>
                <c:pt idx="7">
                  <c:v>-1.3334777624244001</c:v>
                </c:pt>
                <c:pt idx="8">
                  <c:v>-1.8385117813967</c:v>
                </c:pt>
                <c:pt idx="9">
                  <c:v>-0.78551360188380004</c:v>
                </c:pt>
                <c:pt idx="10">
                  <c:v>-0.92909163555710006</c:v>
                </c:pt>
                <c:pt idx="11">
                  <c:v>-1.6407904880625002</c:v>
                </c:pt>
                <c:pt idx="12">
                  <c:v>-1.7545683090943001</c:v>
                </c:pt>
                <c:pt idx="13">
                  <c:v>-1.6562652037379</c:v>
                </c:pt>
                <c:pt idx="14">
                  <c:v>-1.8404380708368</c:v>
                </c:pt>
                <c:pt idx="15">
                  <c:v>-2.2168144458413002</c:v>
                </c:pt>
                <c:pt idx="16">
                  <c:v>-2.8261548284029003</c:v>
                </c:pt>
                <c:pt idx="17">
                  <c:v>-3.2413023402698005</c:v>
                </c:pt>
                <c:pt idx="18">
                  <c:v>-3.1242792232794003</c:v>
                </c:pt>
                <c:pt idx="19">
                  <c:v>-3.7552623883404004</c:v>
                </c:pt>
                <c:pt idx="20">
                  <c:v>-3.9765596745526004</c:v>
                </c:pt>
                <c:pt idx="21">
                  <c:v>-3.9358356294322006</c:v>
                </c:pt>
                <c:pt idx="22">
                  <c:v>-4.1941996758720004</c:v>
                </c:pt>
                <c:pt idx="23">
                  <c:v>-4.5849413911951009</c:v>
                </c:pt>
                <c:pt idx="24">
                  <c:v>-4.9424972027671012</c:v>
                </c:pt>
                <c:pt idx="25">
                  <c:v>-5.4306131223128009</c:v>
                </c:pt>
                <c:pt idx="26">
                  <c:v>-5.8204943903451012</c:v>
                </c:pt>
                <c:pt idx="27">
                  <c:v>-6.6562981510787012</c:v>
                </c:pt>
                <c:pt idx="28">
                  <c:v>-7.0749201823956014</c:v>
                </c:pt>
                <c:pt idx="29">
                  <c:v>-6.9396918668086016</c:v>
                </c:pt>
                <c:pt idx="30">
                  <c:v>-7.4370165689785015</c:v>
                </c:pt>
                <c:pt idx="31">
                  <c:v>-7.5160380176080004</c:v>
                </c:pt>
                <c:pt idx="32">
                  <c:v>-7.6545455027519012</c:v>
                </c:pt>
                <c:pt idx="33">
                  <c:v>-7.8447771704385012</c:v>
                </c:pt>
                <c:pt idx="34">
                  <c:v>-8.1673659359061013</c:v>
                </c:pt>
                <c:pt idx="35">
                  <c:v>-8.8338465246241018</c:v>
                </c:pt>
                <c:pt idx="36">
                  <c:v>-9.4178531400919017</c:v>
                </c:pt>
                <c:pt idx="37">
                  <c:v>-10.407118029721801</c:v>
                </c:pt>
                <c:pt idx="38">
                  <c:v>-10.891483515757301</c:v>
                </c:pt>
                <c:pt idx="39">
                  <c:v>-11.857312744505801</c:v>
                </c:pt>
                <c:pt idx="40">
                  <c:v>-12.159132007817302</c:v>
                </c:pt>
                <c:pt idx="41">
                  <c:v>-12.325309665776302</c:v>
                </c:pt>
                <c:pt idx="42">
                  <c:v>-12.521994599943403</c:v>
                </c:pt>
                <c:pt idx="43">
                  <c:v>-14.391761346339203</c:v>
                </c:pt>
                <c:pt idx="44">
                  <c:v>-14.626441001230603</c:v>
                </c:pt>
                <c:pt idx="45">
                  <c:v>-14.068970174484503</c:v>
                </c:pt>
                <c:pt idx="46">
                  <c:v>-15.159489461449004</c:v>
                </c:pt>
                <c:pt idx="47">
                  <c:v>-16.372901882415405</c:v>
                </c:pt>
                <c:pt idx="48">
                  <c:v>-16.277167020991204</c:v>
                </c:pt>
                <c:pt idx="49">
                  <c:v>-16.955572895555104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70146112"/>
        <c:axId val="670148072"/>
      </c:barChart>
      <c:lineChart>
        <c:grouping val="standard"/>
        <c:varyColors val="0"/>
        <c:ser>
          <c:idx val="3"/>
          <c:order val="3"/>
          <c:tx>
            <c:strRef>
              <c:f>'12. adat'!$B$17</c:f>
              <c:strCache>
                <c:ptCount val="1"/>
                <c:pt idx="0">
                  <c:v>Net FDI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[0]!_11_nettóFDI</c:f>
              <c:numCache>
                <c:formatCode>0.0</c:formatCode>
                <c:ptCount val="50"/>
                <c:pt idx="0">
                  <c:v>0</c:v>
                </c:pt>
                <c:pt idx="1">
                  <c:v>0.80258290555270007</c:v>
                </c:pt>
                <c:pt idx="2">
                  <c:v>0.78506712290620007</c:v>
                </c:pt>
                <c:pt idx="3">
                  <c:v>2.4785357358411</c:v>
                </c:pt>
                <c:pt idx="4">
                  <c:v>3.0418922618847999</c:v>
                </c:pt>
                <c:pt idx="5">
                  <c:v>1.7973047246913998</c:v>
                </c:pt>
                <c:pt idx="6">
                  <c:v>1.8881509067441997</c:v>
                </c:pt>
                <c:pt idx="7">
                  <c:v>2.7372379865639997</c:v>
                </c:pt>
                <c:pt idx="8">
                  <c:v>2.6316038051873996</c:v>
                </c:pt>
                <c:pt idx="9">
                  <c:v>2.2961124442708991</c:v>
                </c:pt>
                <c:pt idx="10">
                  <c:v>2.7597802366313999</c:v>
                </c:pt>
                <c:pt idx="11">
                  <c:v>3.7818239335074</c:v>
                </c:pt>
                <c:pt idx="12">
                  <c:v>3.9440888214284993</c:v>
                </c:pt>
                <c:pt idx="13">
                  <c:v>3.8279545730026001</c:v>
                </c:pt>
                <c:pt idx="14">
                  <c:v>3.5839474315836997</c:v>
                </c:pt>
                <c:pt idx="15">
                  <c:v>4.9328372543085992</c:v>
                </c:pt>
                <c:pt idx="16">
                  <c:v>5.492551297586898</c:v>
                </c:pt>
                <c:pt idx="17">
                  <c:v>5.4502346596442983</c:v>
                </c:pt>
                <c:pt idx="18">
                  <c:v>6.3240091802104992</c:v>
                </c:pt>
                <c:pt idx="19">
                  <c:v>7.4899159918206006</c:v>
                </c:pt>
                <c:pt idx="20">
                  <c:v>7.9870798880422988</c:v>
                </c:pt>
                <c:pt idx="21">
                  <c:v>7.3362625178536982</c:v>
                </c:pt>
                <c:pt idx="22">
                  <c:v>6.606659170038399</c:v>
                </c:pt>
                <c:pt idx="23">
                  <c:v>8.722091339828296</c:v>
                </c:pt>
                <c:pt idx="24">
                  <c:v>9.7453522238678971</c:v>
                </c:pt>
                <c:pt idx="25">
                  <c:v>8.3424146912282975</c:v>
                </c:pt>
                <c:pt idx="26">
                  <c:v>9.6387725888333975</c:v>
                </c:pt>
                <c:pt idx="27">
                  <c:v>11.800562413272495</c:v>
                </c:pt>
                <c:pt idx="28">
                  <c:v>11.771295955967197</c:v>
                </c:pt>
                <c:pt idx="29">
                  <c:v>10.965090913229897</c:v>
                </c:pt>
                <c:pt idx="30">
                  <c:v>12.258373287304996</c:v>
                </c:pt>
                <c:pt idx="31">
                  <c:v>13.238883740700796</c:v>
                </c:pt>
                <c:pt idx="32">
                  <c:v>13.578878069589994</c:v>
                </c:pt>
                <c:pt idx="33">
                  <c:v>12.927695567535395</c:v>
                </c:pt>
                <c:pt idx="34">
                  <c:v>14.557806134109793</c:v>
                </c:pt>
                <c:pt idx="35">
                  <c:v>15.801518430292093</c:v>
                </c:pt>
                <c:pt idx="36">
                  <c:v>16.520567440339491</c:v>
                </c:pt>
                <c:pt idx="37">
                  <c:v>15.723257831047498</c:v>
                </c:pt>
                <c:pt idx="38">
                  <c:v>16.749334266826697</c:v>
                </c:pt>
                <c:pt idx="39">
                  <c:v>17.926089931221494</c:v>
                </c:pt>
                <c:pt idx="40">
                  <c:v>18.305040483304296</c:v>
                </c:pt>
                <c:pt idx="41">
                  <c:v>18.296334014722195</c:v>
                </c:pt>
                <c:pt idx="42">
                  <c:v>20.400113265161295</c:v>
                </c:pt>
                <c:pt idx="43">
                  <c:v>20.660540074281997</c:v>
                </c:pt>
                <c:pt idx="44">
                  <c:v>21.068909859907293</c:v>
                </c:pt>
                <c:pt idx="45">
                  <c:v>20.245403309413788</c:v>
                </c:pt>
                <c:pt idx="46">
                  <c:v>20.029645738819191</c:v>
                </c:pt>
                <c:pt idx="47">
                  <c:v>20.510357269808296</c:v>
                </c:pt>
                <c:pt idx="48">
                  <c:v>21.075853605761797</c:v>
                </c:pt>
                <c:pt idx="49">
                  <c:v>21.345051092418597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4C4-4CB3-AC3C-234658F2F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288"/>
        <c:axId val="670150032"/>
      </c:lineChart>
      <c:catAx>
        <c:axId val="670146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8072"/>
        <c:crosses val="autoZero"/>
        <c:auto val="1"/>
        <c:lblAlgn val="ctr"/>
        <c:lblOffset val="100"/>
        <c:tickLblSkip val="1"/>
        <c:noMultiLvlLbl val="0"/>
      </c:catAx>
      <c:valAx>
        <c:axId val="670148072"/>
        <c:scaling>
          <c:orientation val="minMax"/>
          <c:max val="45"/>
          <c:min val="-2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5.5969870265259536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6112"/>
        <c:crosses val="autoZero"/>
        <c:crossBetween val="between"/>
        <c:majorUnit val="5"/>
      </c:valAx>
      <c:valAx>
        <c:axId val="670150032"/>
        <c:scaling>
          <c:orientation val="minMax"/>
          <c:max val="4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</a:p>
            </c:rich>
          </c:tx>
          <c:layout>
            <c:manualLayout>
              <c:xMode val="edge"/>
              <c:yMode val="edge"/>
              <c:x val="0.78182803030303027"/>
              <c:y val="5.59722222222222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288"/>
        <c:crosses val="max"/>
        <c:crossBetween val="between"/>
        <c:majorUnit val="5"/>
      </c:valAx>
      <c:catAx>
        <c:axId val="6701472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01500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57964984480173"/>
          <c:w val="1"/>
          <c:h val="0.1420350155198270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323837376971166E-2"/>
          <c:y val="6.7454248013518861E-2"/>
          <c:w val="0.86377486220923039"/>
          <c:h val="0.590235416666666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adat'!$A$4</c:f>
              <c:strCache>
                <c:ptCount val="1"/>
                <c:pt idx="0">
                  <c:v>Konszolidált államháztartás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50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0.1807066586795</c:v>
                </c:pt>
                <c:pt idx="41" formatCode="0.00">
                  <c:v>-1.3991043061396999</c:v>
                </c:pt>
                <c:pt idx="42" formatCode="0.00">
                  <c:v>-0.39752594438610012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1.0955264419510999</c:v>
                </c:pt>
                <c:pt idx="46" formatCode="0.00">
                  <c:v>-0.50371373393629992</c:v>
                </c:pt>
                <c:pt idx="47" formatCode="0.00">
                  <c:v>-2.5805166008236</c:v>
                </c:pt>
                <c:pt idx="48" formatCode="0.00">
                  <c:v>0.14147125240319974</c:v>
                </c:pt>
                <c:pt idx="49" formatCode="0.00">
                  <c:v>0.21189319527679981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9-4346-B2C8-E1C51A635F67}"/>
            </c:ext>
          </c:extLst>
        </c:ser>
        <c:ser>
          <c:idx val="1"/>
          <c:order val="1"/>
          <c:tx>
            <c:strRef>
              <c:f>'13. adat'!$A$5</c:f>
              <c:strCache>
                <c:ptCount val="1"/>
                <c:pt idx="0">
                  <c:v>Bankszektor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0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1.1427619052275999</c:v>
                </c:pt>
                <c:pt idx="48" formatCode="0.00">
                  <c:v>1.0538633726000172E-2</c:v>
                </c:pt>
                <c:pt idx="49" formatCode="0.00">
                  <c:v>0.72228853567719997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C19-4346-B2C8-E1C51A635F67}"/>
            </c:ext>
          </c:extLst>
        </c:ser>
        <c:ser>
          <c:idx val="2"/>
          <c:order val="2"/>
          <c:tx>
            <c:strRef>
              <c:f>'13. adat'!$A$6</c:f>
              <c:strCache>
                <c:ptCount val="1"/>
                <c:pt idx="0">
                  <c:v>Vállalati szektor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0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-0.886077492355</c:v>
                </c:pt>
                <c:pt idx="37" formatCode="0.00">
                  <c:v>-0.92096986199550002</c:v>
                </c:pt>
                <c:pt idx="38" formatCode="0.00">
                  <c:v>-0.29301936155909997</c:v>
                </c:pt>
                <c:pt idx="39" formatCode="0.00">
                  <c:v>-0.19613616089960001</c:v>
                </c:pt>
                <c:pt idx="40" formatCode="0.00">
                  <c:v>-0.75484634164520004</c:v>
                </c:pt>
                <c:pt idx="41" formatCode="0.00">
                  <c:v>0.44618249290959999</c:v>
                </c:pt>
                <c:pt idx="42" formatCode="0.00">
                  <c:v>-0.66113095110890008</c:v>
                </c:pt>
                <c:pt idx="43" formatCode="0.00">
                  <c:v>0.41155432136769993</c:v>
                </c:pt>
                <c:pt idx="44" formatCode="0.00">
                  <c:v>-1.2114381302469002</c:v>
                </c:pt>
                <c:pt idx="45" formatCode="0.00">
                  <c:v>-0.30151505671289996</c:v>
                </c:pt>
                <c:pt idx="46" formatCode="0.00">
                  <c:v>0.27165658967589995</c:v>
                </c:pt>
                <c:pt idx="47" formatCode="0.00">
                  <c:v>0.51396937112310004</c:v>
                </c:pt>
                <c:pt idx="48" formatCode="0.00">
                  <c:v>-0.83661374226720009</c:v>
                </c:pt>
                <c:pt idx="49" formatCode="0.00">
                  <c:v>0.64410247235500018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adat'!$A$3</c:f>
              <c:strCache>
                <c:ptCount val="1"/>
                <c:pt idx="0">
                  <c:v>Adóssággeneráló finanszírozás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0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-0.39052633890190003</c:v>
                </c:pt>
                <c:pt idx="37" formatCode="0.00">
                  <c:v>-1.3351333981488001</c:v>
                </c:pt>
                <c:pt idx="38" formatCode="0.00">
                  <c:v>-0.94046447373959996</c:v>
                </c:pt>
                <c:pt idx="39" formatCode="0.00">
                  <c:v>-1.5225132105579002</c:v>
                </c:pt>
                <c:pt idx="40" formatCode="0.00">
                  <c:v>-1.2444871611748001</c:v>
                </c:pt>
                <c:pt idx="41" formatCode="0.00">
                  <c:v>-0.63249841276519991</c:v>
                </c:pt>
                <c:pt idx="42" formatCode="0.00">
                  <c:v>-1.5077111736409001</c:v>
                </c:pt>
                <c:pt idx="43" formatCode="0.00">
                  <c:v>-1.3704632304853996</c:v>
                </c:pt>
                <c:pt idx="44" formatCode="0.00">
                  <c:v>-0.19557482043820018</c:v>
                </c:pt>
                <c:pt idx="45" formatCode="0.00">
                  <c:v>0.27435525890939999</c:v>
                </c:pt>
                <c:pt idx="46" formatCode="0.00">
                  <c:v>0.17034522536569996</c:v>
                </c:pt>
                <c:pt idx="47" formatCode="0.00">
                  <c:v>-0.92378532447290007</c:v>
                </c:pt>
                <c:pt idx="48" formatCode="0.00">
                  <c:v>-0.68460385613800012</c:v>
                </c:pt>
                <c:pt idx="49" formatCode="0.00">
                  <c:v>1.5782842033089999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C19-4346-B2C8-E1C51A635F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8.6322307692307698E-2"/>
              <c:y val="9.03944444444444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  <c:majorUnit val="1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5773490740506166"/>
              <c:y val="1.1425731524430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4150649872032929E-3"/>
          <c:y val="0.81964722222222219"/>
          <c:w val="0.95544462287348819"/>
          <c:h val="0.1802388888888888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719002184039783E-2"/>
          <c:y val="6.7454248013518861E-2"/>
          <c:w val="0.87137977741237393"/>
          <c:h val="0.6120210651135213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'13. adat'!$B$4</c:f>
              <c:strCache>
                <c:ptCount val="1"/>
                <c:pt idx="0">
                  <c:v>Consolidated government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[0]!_12_áh</c:f>
              <c:numCache>
                <c:formatCode>0.0</c:formatCode>
                <c:ptCount val="50"/>
                <c:pt idx="0">
                  <c:v>0.51983784182879977</c:v>
                </c:pt>
                <c:pt idx="1">
                  <c:v>-0.47888012456869999</c:v>
                </c:pt>
                <c:pt idx="2">
                  <c:v>1.1684238718924997</c:v>
                </c:pt>
                <c:pt idx="3">
                  <c:v>-2.3348244224667996</c:v>
                </c:pt>
                <c:pt idx="4">
                  <c:v>1.2945615261923007</c:v>
                </c:pt>
                <c:pt idx="5">
                  <c:v>1.1627263326182</c:v>
                </c:pt>
                <c:pt idx="6">
                  <c:v>0.76432944351770082</c:v>
                </c:pt>
                <c:pt idx="7">
                  <c:v>-1.3397629405640001</c:v>
                </c:pt>
                <c:pt idx="8">
                  <c:v>0.15512671292050073</c:v>
                </c:pt>
                <c:pt idx="9">
                  <c:v>-0.77659695499879977</c:v>
                </c:pt>
                <c:pt idx="10">
                  <c:v>1.1479383459834001</c:v>
                </c:pt>
                <c:pt idx="11">
                  <c:v>1.3481725243173002</c:v>
                </c:pt>
                <c:pt idx="12">
                  <c:v>-1.3232840469795004</c:v>
                </c:pt>
                <c:pt idx="13">
                  <c:v>1.0366816147802997</c:v>
                </c:pt>
                <c:pt idx="14">
                  <c:v>1.9019399769387002</c:v>
                </c:pt>
                <c:pt idx="15">
                  <c:v>0.62776348349970024</c:v>
                </c:pt>
                <c:pt idx="16">
                  <c:v>0.1730869735862002</c:v>
                </c:pt>
                <c:pt idx="17">
                  <c:v>-1.6135153579949999</c:v>
                </c:pt>
                <c:pt idx="18">
                  <c:v>0.56850333799689978</c:v>
                </c:pt>
                <c:pt idx="19">
                  <c:v>-1.2321363027202998</c:v>
                </c:pt>
                <c:pt idx="20">
                  <c:v>-3.0856372018694995</c:v>
                </c:pt>
                <c:pt idx="21">
                  <c:v>6.1469873060199916E-2</c:v>
                </c:pt>
                <c:pt idx="22">
                  <c:v>-0.57637431079929957</c:v>
                </c:pt>
                <c:pt idx="23">
                  <c:v>-1.6992224224914998</c:v>
                </c:pt>
                <c:pt idx="24">
                  <c:v>-1.8148750998199001</c:v>
                </c:pt>
                <c:pt idx="25">
                  <c:v>1.0298229319009999</c:v>
                </c:pt>
                <c:pt idx="26">
                  <c:v>-1.4144067609940003</c:v>
                </c:pt>
                <c:pt idx="27">
                  <c:v>-0.74262530128190019</c:v>
                </c:pt>
                <c:pt idx="28">
                  <c:v>-1.1738153185979998</c:v>
                </c:pt>
                <c:pt idx="29">
                  <c:v>-0.62240132588840014</c:v>
                </c:pt>
                <c:pt idx="30">
                  <c:v>0.41534471798899997</c:v>
                </c:pt>
                <c:pt idx="31">
                  <c:v>-0.90567948397060016</c:v>
                </c:pt>
                <c:pt idx="32">
                  <c:v>1.3867082477741002</c:v>
                </c:pt>
                <c:pt idx="33">
                  <c:v>1.5526886377305</c:v>
                </c:pt>
                <c:pt idx="34">
                  <c:v>1.0140036175794997</c:v>
                </c:pt>
                <c:pt idx="35">
                  <c:v>-0.42739606221440013</c:v>
                </c:pt>
                <c:pt idx="36">
                  <c:v>-0.27765928748370006</c:v>
                </c:pt>
                <c:pt idx="37" formatCode="0.00">
                  <c:v>-1.6286423765006</c:v>
                </c:pt>
                <c:pt idx="38" formatCode="0.00">
                  <c:v>0.50170013571240013</c:v>
                </c:pt>
                <c:pt idx="39" formatCode="0.00">
                  <c:v>-1.5546699485927002</c:v>
                </c:pt>
                <c:pt idx="40" formatCode="0.00">
                  <c:v>0.1807066586795</c:v>
                </c:pt>
                <c:pt idx="41" formatCode="0.00">
                  <c:v>-1.3991043061396999</c:v>
                </c:pt>
                <c:pt idx="42" formatCode="0.00">
                  <c:v>-0.39752594438610012</c:v>
                </c:pt>
                <c:pt idx="43" formatCode="0.00">
                  <c:v>-1.0442823270924997</c:v>
                </c:pt>
                <c:pt idx="44" formatCode="0.00">
                  <c:v>1.8322701103400049E-2</c:v>
                </c:pt>
                <c:pt idx="45" formatCode="0.00">
                  <c:v>1.0955264419510999</c:v>
                </c:pt>
                <c:pt idx="46" formatCode="0.00">
                  <c:v>-0.50371373393629992</c:v>
                </c:pt>
                <c:pt idx="47" formatCode="0.00">
                  <c:v>-2.5805166008236</c:v>
                </c:pt>
                <c:pt idx="48" formatCode="0.00">
                  <c:v>0.14147125240319974</c:v>
                </c:pt>
                <c:pt idx="49" formatCode="0.00">
                  <c:v>0.21189319527679981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0-4F09-8793-9792F8849C16}"/>
            </c:ext>
          </c:extLst>
        </c:ser>
        <c:ser>
          <c:idx val="1"/>
          <c:order val="1"/>
          <c:tx>
            <c:strRef>
              <c:f>'13. adat'!$B$5</c:f>
              <c:strCache>
                <c:ptCount val="1"/>
                <c:pt idx="0">
                  <c:v>Banks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[0]!_12_bank</c:f>
              <c:numCache>
                <c:formatCode>0.0</c:formatCode>
                <c:ptCount val="50"/>
                <c:pt idx="0">
                  <c:v>1.5228018141890001</c:v>
                </c:pt>
                <c:pt idx="1">
                  <c:v>2.1472328324817993</c:v>
                </c:pt>
                <c:pt idx="2">
                  <c:v>0.23488719473450009</c:v>
                </c:pt>
                <c:pt idx="3">
                  <c:v>4.8520493103208997</c:v>
                </c:pt>
                <c:pt idx="4">
                  <c:v>0.77753228818950004</c:v>
                </c:pt>
                <c:pt idx="5">
                  <c:v>-3.7396855505100999</c:v>
                </c:pt>
                <c:pt idx="6">
                  <c:v>-1.0225980202139</c:v>
                </c:pt>
                <c:pt idx="7">
                  <c:v>-5.3320262327999995E-2</c:v>
                </c:pt>
                <c:pt idx="8">
                  <c:v>0.16486349410649989</c:v>
                </c:pt>
                <c:pt idx="9">
                  <c:v>-0.21994931319530001</c:v>
                </c:pt>
                <c:pt idx="10">
                  <c:v>-0.9847972680114</c:v>
                </c:pt>
                <c:pt idx="11">
                  <c:v>-3.0033272460084999</c:v>
                </c:pt>
                <c:pt idx="12">
                  <c:v>1.9402038196269</c:v>
                </c:pt>
                <c:pt idx="13">
                  <c:v>-0.6860491441651001</c:v>
                </c:pt>
                <c:pt idx="14">
                  <c:v>-1.841984536552</c:v>
                </c:pt>
                <c:pt idx="15">
                  <c:v>-3.6125966909915999</c:v>
                </c:pt>
                <c:pt idx="16">
                  <c:v>-0.36450777554530001</c:v>
                </c:pt>
                <c:pt idx="17">
                  <c:v>0.4551474113454001</c:v>
                </c:pt>
                <c:pt idx="18">
                  <c:v>-2.6033321524275999</c:v>
                </c:pt>
                <c:pt idx="19">
                  <c:v>-1.9878795791555002</c:v>
                </c:pt>
                <c:pt idx="20">
                  <c:v>-0.20211788465280001</c:v>
                </c:pt>
                <c:pt idx="21">
                  <c:v>-0.85325984595510007</c:v>
                </c:pt>
                <c:pt idx="22">
                  <c:v>0.22949592068120006</c:v>
                </c:pt>
                <c:pt idx="23">
                  <c:v>-2.0200020819045998</c:v>
                </c:pt>
                <c:pt idx="24">
                  <c:v>0.76054671479479996</c:v>
                </c:pt>
                <c:pt idx="25">
                  <c:v>-0.1419360679069</c:v>
                </c:pt>
                <c:pt idx="26">
                  <c:v>-0.22406561026569999</c:v>
                </c:pt>
                <c:pt idx="27">
                  <c:v>-1.7641795581946</c:v>
                </c:pt>
                <c:pt idx="28">
                  <c:v>0.22521299905069991</c:v>
                </c:pt>
                <c:pt idx="29">
                  <c:v>-8.754331340320004E-2</c:v>
                </c:pt>
                <c:pt idx="30">
                  <c:v>-2.1823924600737001</c:v>
                </c:pt>
                <c:pt idx="31">
                  <c:v>-2.7887262666339003</c:v>
                </c:pt>
                <c:pt idx="32">
                  <c:v>-1.8421453001968999</c:v>
                </c:pt>
                <c:pt idx="33">
                  <c:v>-2.3936877861672996</c:v>
                </c:pt>
                <c:pt idx="34">
                  <c:v>-2.1729633529224004</c:v>
                </c:pt>
                <c:pt idx="35">
                  <c:v>-1.5519136898337</c:v>
                </c:pt>
                <c:pt idx="36">
                  <c:v>0.77321044093680003</c:v>
                </c:pt>
                <c:pt idx="37" formatCode="0.00">
                  <c:v>1.2144788403472999</c:v>
                </c:pt>
                <c:pt idx="38" formatCode="0.00">
                  <c:v>-1.1491452478929001</c:v>
                </c:pt>
                <c:pt idx="39" formatCode="0.00">
                  <c:v>0.22829289893439988</c:v>
                </c:pt>
                <c:pt idx="40" formatCode="0.00">
                  <c:v>-0.6703474782090999</c:v>
                </c:pt>
                <c:pt idx="41" formatCode="0.00">
                  <c:v>0.32042340046489998</c:v>
                </c:pt>
                <c:pt idx="42" formatCode="0.00">
                  <c:v>-0.44905427814589993</c:v>
                </c:pt>
                <c:pt idx="43" formatCode="0.00">
                  <c:v>-0.73773522476059994</c:v>
                </c:pt>
                <c:pt idx="44" formatCode="0.00">
                  <c:v>0.99754060870530004</c:v>
                </c:pt>
                <c:pt idx="45" formatCode="0.00">
                  <c:v>-0.51965612632879998</c:v>
                </c:pt>
                <c:pt idx="46" formatCode="0.00">
                  <c:v>0.40240236962609993</c:v>
                </c:pt>
                <c:pt idx="47">
                  <c:v>1.1427619052275999</c:v>
                </c:pt>
                <c:pt idx="48" formatCode="0.00">
                  <c:v>1.0538633726000172E-2</c:v>
                </c:pt>
                <c:pt idx="49" formatCode="0.00">
                  <c:v>0.72228853567719997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0-4F09-8793-9792F8849C16}"/>
            </c:ext>
          </c:extLst>
        </c:ser>
        <c:ser>
          <c:idx val="2"/>
          <c:order val="2"/>
          <c:tx>
            <c:strRef>
              <c:f>'13. adat'!$B$6</c:f>
              <c:strCache>
                <c:ptCount val="1"/>
                <c:pt idx="0">
                  <c:v>Corporates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[0]!_12_váll</c:f>
              <c:numCache>
                <c:formatCode>0.0</c:formatCode>
                <c:ptCount val="50"/>
                <c:pt idx="0">
                  <c:v>1.2797469369385999</c:v>
                </c:pt>
                <c:pt idx="1">
                  <c:v>-0.5805409496820999</c:v>
                </c:pt>
                <c:pt idx="2">
                  <c:v>1.0234118005944002</c:v>
                </c:pt>
                <c:pt idx="3">
                  <c:v>-7.5561126561399988E-2</c:v>
                </c:pt>
                <c:pt idx="4">
                  <c:v>-0.33873175171460002</c:v>
                </c:pt>
                <c:pt idx="5">
                  <c:v>1.0959554400791001</c:v>
                </c:pt>
                <c:pt idx="6">
                  <c:v>-0.18262354152889998</c:v>
                </c:pt>
                <c:pt idx="7">
                  <c:v>0.86898276067369995</c:v>
                </c:pt>
                <c:pt idx="8">
                  <c:v>-0.25554403703200002</c:v>
                </c:pt>
                <c:pt idx="9">
                  <c:v>0.54618757350800018</c:v>
                </c:pt>
                <c:pt idx="10">
                  <c:v>-3.0579255445100002E-2</c:v>
                </c:pt>
                <c:pt idx="11">
                  <c:v>1.3980225321700004E-2</c:v>
                </c:pt>
                <c:pt idx="12">
                  <c:v>-0.29125197426639998</c:v>
                </c:pt>
                <c:pt idx="13">
                  <c:v>-0.6145090055975001</c:v>
                </c:pt>
                <c:pt idx="14">
                  <c:v>-0.8972450204161001</c:v>
                </c:pt>
                <c:pt idx="15">
                  <c:v>1.0234599257318</c:v>
                </c:pt>
                <c:pt idx="16">
                  <c:v>-0.1606373382338</c:v>
                </c:pt>
                <c:pt idx="17">
                  <c:v>-0.60539434043649998</c:v>
                </c:pt>
                <c:pt idx="18">
                  <c:v>-1.2370965704964001</c:v>
                </c:pt>
                <c:pt idx="19">
                  <c:v>-8.413958893459994E-2</c:v>
                </c:pt>
                <c:pt idx="20">
                  <c:v>0.85904510489859986</c:v>
                </c:pt>
                <c:pt idx="21">
                  <c:v>-0.31630387476549998</c:v>
                </c:pt>
                <c:pt idx="22">
                  <c:v>-0.93206477569289992</c:v>
                </c:pt>
                <c:pt idx="23">
                  <c:v>-2.6738020723000005E-2</c:v>
                </c:pt>
                <c:pt idx="24">
                  <c:v>0.1389250279067</c:v>
                </c:pt>
                <c:pt idx="25">
                  <c:v>-0.2256716786938</c:v>
                </c:pt>
                <c:pt idx="26">
                  <c:v>-0.5499324241929</c:v>
                </c:pt>
                <c:pt idx="27">
                  <c:v>-0.98844344068550005</c:v>
                </c:pt>
                <c:pt idx="28">
                  <c:v>2.4704841941699984E-2</c:v>
                </c:pt>
                <c:pt idx="29">
                  <c:v>-0.66383268996519995</c:v>
                </c:pt>
                <c:pt idx="30">
                  <c:v>-0.9808379629313001</c:v>
                </c:pt>
                <c:pt idx="31">
                  <c:v>-0.37313761940240009</c:v>
                </c:pt>
                <c:pt idx="32">
                  <c:v>0.15559370524520005</c:v>
                </c:pt>
                <c:pt idx="33">
                  <c:v>-0.46426536946430003</c:v>
                </c:pt>
                <c:pt idx="34">
                  <c:v>-1.4159393495635999</c:v>
                </c:pt>
                <c:pt idx="35">
                  <c:v>0.2399683772916</c:v>
                </c:pt>
                <c:pt idx="36">
                  <c:v>-0.886077492355</c:v>
                </c:pt>
                <c:pt idx="37" formatCode="0.00">
                  <c:v>-0.92096986199550002</c:v>
                </c:pt>
                <c:pt idx="38" formatCode="0.00">
                  <c:v>-0.29301936155909997</c:v>
                </c:pt>
                <c:pt idx="39" formatCode="0.00">
                  <c:v>-0.19613616089960001</c:v>
                </c:pt>
                <c:pt idx="40" formatCode="0.00">
                  <c:v>-0.75484634164520004</c:v>
                </c:pt>
                <c:pt idx="41" formatCode="0.00">
                  <c:v>0.44618249290959999</c:v>
                </c:pt>
                <c:pt idx="42" formatCode="0.00">
                  <c:v>-0.66113095110890008</c:v>
                </c:pt>
                <c:pt idx="43" formatCode="0.00">
                  <c:v>0.41155432136769993</c:v>
                </c:pt>
                <c:pt idx="44" formatCode="0.00">
                  <c:v>-1.2114381302469002</c:v>
                </c:pt>
                <c:pt idx="45" formatCode="0.00">
                  <c:v>-0.30151505671289996</c:v>
                </c:pt>
                <c:pt idx="46" formatCode="0.00">
                  <c:v>0.27165658967589995</c:v>
                </c:pt>
                <c:pt idx="47" formatCode="0.00">
                  <c:v>0.51396937112310004</c:v>
                </c:pt>
                <c:pt idx="48" formatCode="0.00">
                  <c:v>-0.83661374226720009</c:v>
                </c:pt>
                <c:pt idx="49" formatCode="0.00">
                  <c:v>0.64410247235500018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7"/>
        <c:overlap val="100"/>
        <c:axId val="647728736"/>
        <c:axId val="647715944"/>
      </c:barChart>
      <c:lineChart>
        <c:grouping val="standard"/>
        <c:varyColors val="0"/>
        <c:ser>
          <c:idx val="3"/>
          <c:order val="3"/>
          <c:tx>
            <c:strRef>
              <c:f>'13. adat'!$B$3</c:f>
              <c:strCache>
                <c:ptCount val="1"/>
                <c:pt idx="0">
                  <c:v>Debt-type financing</c:v>
                </c:pt>
              </c:strCache>
            </c:strRef>
          </c:tx>
          <c:spPr>
            <a:ln w="2540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[0]!_12_adósság</c:f>
              <c:numCache>
                <c:formatCode>0.0</c:formatCode>
                <c:ptCount val="50"/>
                <c:pt idx="0">
                  <c:v>3.3223865929563998</c:v>
                </c:pt>
                <c:pt idx="1">
                  <c:v>1.0878117582309994</c:v>
                </c:pt>
                <c:pt idx="2">
                  <c:v>2.4267228672214003</c:v>
                </c:pt>
                <c:pt idx="3">
                  <c:v>2.4416637612927001</c:v>
                </c:pt>
                <c:pt idx="4">
                  <c:v>1.7333620626672008</c:v>
                </c:pt>
                <c:pt idx="5">
                  <c:v>-1.4810037778127996</c:v>
                </c:pt>
                <c:pt idx="6">
                  <c:v>-0.44089211822509916</c:v>
                </c:pt>
                <c:pt idx="7">
                  <c:v>-0.52410044221830021</c:v>
                </c:pt>
                <c:pt idx="8">
                  <c:v>6.4446169995000635E-2</c:v>
                </c:pt>
                <c:pt idx="9">
                  <c:v>-0.45035869468609957</c:v>
                </c:pt>
                <c:pt idx="10">
                  <c:v>0.13256182252690005</c:v>
                </c:pt>
                <c:pt idx="11">
                  <c:v>-1.6411744963694996</c:v>
                </c:pt>
                <c:pt idx="12">
                  <c:v>0.32566779838099963</c:v>
                </c:pt>
                <c:pt idx="13">
                  <c:v>-0.26387653498230046</c:v>
                </c:pt>
                <c:pt idx="14">
                  <c:v>-0.8372895800293999</c:v>
                </c:pt>
                <c:pt idx="15">
                  <c:v>-1.9613732817600997</c:v>
                </c:pt>
                <c:pt idx="16">
                  <c:v>-0.35205814019289983</c:v>
                </c:pt>
                <c:pt idx="17">
                  <c:v>-1.7637622870860996</c:v>
                </c:pt>
                <c:pt idx="18">
                  <c:v>-3.2719253849270999</c:v>
                </c:pt>
                <c:pt idx="19">
                  <c:v>-3.3041554708104002</c:v>
                </c:pt>
                <c:pt idx="20">
                  <c:v>-2.4287099816236992</c:v>
                </c:pt>
                <c:pt idx="21">
                  <c:v>-1.1080938476604001</c:v>
                </c:pt>
                <c:pt idx="22">
                  <c:v>-1.2789431658109995</c:v>
                </c:pt>
                <c:pt idx="23">
                  <c:v>-3.7459625251190998</c:v>
                </c:pt>
                <c:pt idx="24">
                  <c:v>-0.91540335711840015</c:v>
                </c:pt>
                <c:pt idx="25">
                  <c:v>0.66221518530029999</c:v>
                </c:pt>
                <c:pt idx="26">
                  <c:v>-2.1884047954526</c:v>
                </c:pt>
                <c:pt idx="27">
                  <c:v>-3.4952483001620003</c:v>
                </c:pt>
                <c:pt idx="28">
                  <c:v>-0.92389747760559993</c:v>
                </c:pt>
                <c:pt idx="29">
                  <c:v>-1.3737773292568001</c:v>
                </c:pt>
                <c:pt idx="30">
                  <c:v>-2.7478857050160004</c:v>
                </c:pt>
                <c:pt idx="31">
                  <c:v>-4.0675433700069004</c:v>
                </c:pt>
                <c:pt idx="32">
                  <c:v>-0.2998433471775997</c:v>
                </c:pt>
                <c:pt idx="33">
                  <c:v>-1.3052645179010995</c:v>
                </c:pt>
                <c:pt idx="34">
                  <c:v>-2.5748990849065008</c:v>
                </c:pt>
                <c:pt idx="35">
                  <c:v>-1.7393413747565003</c:v>
                </c:pt>
                <c:pt idx="36">
                  <c:v>-0.39052633890190003</c:v>
                </c:pt>
                <c:pt idx="37" formatCode="0.00">
                  <c:v>-1.3351333981488001</c:v>
                </c:pt>
                <c:pt idx="38" formatCode="0.00">
                  <c:v>-0.94046447373959996</c:v>
                </c:pt>
                <c:pt idx="39" formatCode="0.00">
                  <c:v>-1.5225132105579002</c:v>
                </c:pt>
                <c:pt idx="40" formatCode="0.00">
                  <c:v>-1.2444871611748001</c:v>
                </c:pt>
                <c:pt idx="41" formatCode="0.00">
                  <c:v>-0.63249841276519991</c:v>
                </c:pt>
                <c:pt idx="42" formatCode="0.00">
                  <c:v>-1.5077111736409001</c:v>
                </c:pt>
                <c:pt idx="43" formatCode="0.00">
                  <c:v>-1.3704632304853996</c:v>
                </c:pt>
                <c:pt idx="44" formatCode="0.00">
                  <c:v>-0.19557482043820018</c:v>
                </c:pt>
                <c:pt idx="45" formatCode="0.00">
                  <c:v>0.27435525890939999</c:v>
                </c:pt>
                <c:pt idx="46" formatCode="0.00">
                  <c:v>0.17034522536569996</c:v>
                </c:pt>
                <c:pt idx="47" formatCode="0.00">
                  <c:v>-0.92378532447290007</c:v>
                </c:pt>
                <c:pt idx="48" formatCode="0.00">
                  <c:v>-0.68460385613800012</c:v>
                </c:pt>
                <c:pt idx="49" formatCode="0.00">
                  <c:v>1.5782842033089999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200-4F09-8793-9792F8849C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8512920"/>
        <c:axId val="608509968"/>
      </c:lineChart>
      <c:catAx>
        <c:axId val="647728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15944"/>
        <c:crosses val="autoZero"/>
        <c:auto val="1"/>
        <c:lblAlgn val="ctr"/>
        <c:lblOffset val="100"/>
        <c:tickLblSkip val="1"/>
        <c:noMultiLvlLbl val="0"/>
      </c:catAx>
      <c:valAx>
        <c:axId val="647715944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7.3452739847490692E-2"/>
              <c:y val="9.03951452586056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47728736"/>
        <c:crosses val="autoZero"/>
        <c:crossBetween val="between"/>
      </c:valAx>
      <c:valAx>
        <c:axId val="608509968"/>
        <c:scaling>
          <c:orientation val="minMax"/>
          <c:max val="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963436538461538"/>
              <c:y val="1.142583333333333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08512920"/>
        <c:crosses val="max"/>
        <c:crossBetween val="between"/>
        <c:majorUnit val="1"/>
      </c:valAx>
      <c:catAx>
        <c:axId val="608512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085099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4.4241162031695647E-2"/>
          <c:y val="0.86914984189648414"/>
          <c:w val="0.88533884615384617"/>
          <c:h val="0.1096833333333333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7.5671875E-2"/>
          <c:w val="0.89626023901231056"/>
          <c:h val="0.697891666666666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adat'!$A$3</c:f>
              <c:strCache>
                <c:ptCount val="1"/>
                <c:pt idx="0">
                  <c:v>Bruttó adósság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0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-17.984743471043004</c:v>
                </c:pt>
                <c:pt idx="48">
                  <c:v>-17.355349441513603</c:v>
                </c:pt>
                <c:pt idx="49">
                  <c:v>-17.633821705836304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28-49C7-AC17-4E6AC9D826DA}"/>
            </c:ext>
          </c:extLst>
        </c:ser>
        <c:ser>
          <c:idx val="1"/>
          <c:order val="1"/>
          <c:tx>
            <c:strRef>
              <c:f>'14. adat'!$A$4</c:f>
              <c:strCache>
                <c:ptCount val="1"/>
                <c:pt idx="0">
                  <c:v>Bruttó eszközök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0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adat'!$A$5</c:f>
              <c:strCache>
                <c:ptCount val="1"/>
                <c:pt idx="0">
                  <c:v>Nettó adósság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0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-25.004616662977803</c:v>
                </c:pt>
                <c:pt idx="48">
                  <c:v>-24.994078029251799</c:v>
                </c:pt>
                <c:pt idx="49">
                  <c:v>-24.271789493574602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28-49C7-AC17-4E6AC9D82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84350522616648127"/>
              <c:y val="6.162591985491577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5395893457896137E-2"/>
          <c:y val="0.93158680555555551"/>
          <c:w val="0.90726116731509709"/>
          <c:h val="4.790272621810753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869880493843737E-2"/>
          <c:y val="4.9213503484478234E-2"/>
          <c:w val="0.89626023901231056"/>
          <c:h val="0.6658023392487115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'14. adat'!$B$3</c:f>
              <c:strCache>
                <c:ptCount val="1"/>
                <c:pt idx="0">
                  <c:v>Gross debt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[0]!_13_br_adósság</c:f>
              <c:numCache>
                <c:formatCode>0.0</c:formatCode>
                <c:ptCount val="50"/>
                <c:pt idx="0">
                  <c:v>0</c:v>
                </c:pt>
                <c:pt idx="1">
                  <c:v>3.1323686969831996</c:v>
                </c:pt>
                <c:pt idx="2">
                  <c:v>5.4558252868143997</c:v>
                </c:pt>
                <c:pt idx="3">
                  <c:v>8.0249235206946992</c:v>
                </c:pt>
                <c:pt idx="4">
                  <c:v>8.6634731695804987</c:v>
                </c:pt>
                <c:pt idx="5">
                  <c:v>5.8620555179966987</c:v>
                </c:pt>
                <c:pt idx="6">
                  <c:v>3.9400074219701988</c:v>
                </c:pt>
                <c:pt idx="7">
                  <c:v>3.993110854127099</c:v>
                </c:pt>
                <c:pt idx="8">
                  <c:v>3.9610240100286989</c:v>
                </c:pt>
                <c:pt idx="9">
                  <c:v>3.6113626782404991</c:v>
                </c:pt>
                <c:pt idx="10">
                  <c:v>2.7609228249488993</c:v>
                </c:pt>
                <c:pt idx="11">
                  <c:v>-1.1862998918887007</c:v>
                </c:pt>
                <c:pt idx="12">
                  <c:v>0.34625798250439943</c:v>
                </c:pt>
                <c:pt idx="13">
                  <c:v>-0.85856437784970052</c:v>
                </c:pt>
                <c:pt idx="14">
                  <c:v>-2.5225731614174007</c:v>
                </c:pt>
                <c:pt idx="15">
                  <c:v>-6.3495614106839007</c:v>
                </c:pt>
                <c:pt idx="16">
                  <c:v>-6.9555443546008009</c:v>
                </c:pt>
                <c:pt idx="17">
                  <c:v>-8.1269750336557003</c:v>
                </c:pt>
                <c:pt idx="18">
                  <c:v>-10.763673335447001</c:v>
                </c:pt>
                <c:pt idx="19">
                  <c:v>-13.314059534169701</c:v>
                </c:pt>
                <c:pt idx="20">
                  <c:v>-13.084824448808501</c:v>
                </c:pt>
                <c:pt idx="21">
                  <c:v>-14.655487070750201</c:v>
                </c:pt>
                <c:pt idx="22">
                  <c:v>-15.007324462886702</c:v>
                </c:pt>
                <c:pt idx="23">
                  <c:v>-17.000324823154802</c:v>
                </c:pt>
                <c:pt idx="24">
                  <c:v>-16.579342878283502</c:v>
                </c:pt>
                <c:pt idx="25">
                  <c:v>-17.751994223954203</c:v>
                </c:pt>
                <c:pt idx="26">
                  <c:v>-17.952404220350601</c:v>
                </c:pt>
                <c:pt idx="27">
                  <c:v>-18.446081483302603</c:v>
                </c:pt>
                <c:pt idx="28">
                  <c:v>-18.112865646103803</c:v>
                </c:pt>
                <c:pt idx="29">
                  <c:v>-17.713458688957502</c:v>
                </c:pt>
                <c:pt idx="30">
                  <c:v>-19.895240437502302</c:v>
                </c:pt>
                <c:pt idx="31">
                  <c:v>-20.439845327879802</c:v>
                </c:pt>
                <c:pt idx="32">
                  <c:v>-20.396306811972501</c:v>
                </c:pt>
                <c:pt idx="33">
                  <c:v>-20.114803622546702</c:v>
                </c:pt>
                <c:pt idx="34">
                  <c:v>-20.977118401223102</c:v>
                </c:pt>
                <c:pt idx="35">
                  <c:v>-21.700005795205602</c:v>
                </c:pt>
                <c:pt idx="36">
                  <c:v>-19.989993222073803</c:v>
                </c:pt>
                <c:pt idx="37">
                  <c:v>-18.423622941519202</c:v>
                </c:pt>
                <c:pt idx="38">
                  <c:v>-18.241184635875801</c:v>
                </c:pt>
                <c:pt idx="39">
                  <c:v>-19.066677879016602</c:v>
                </c:pt>
                <c:pt idx="40">
                  <c:v>-18.865906015446903</c:v>
                </c:pt>
                <c:pt idx="41">
                  <c:v>-18.950813357271304</c:v>
                </c:pt>
                <c:pt idx="42">
                  <c:v>-18.510616194998203</c:v>
                </c:pt>
                <c:pt idx="43">
                  <c:v>-19.406798442715903</c:v>
                </c:pt>
                <c:pt idx="44">
                  <c:v>-18.653901411643702</c:v>
                </c:pt>
                <c:pt idx="45">
                  <c:v>-19.183192157329003</c:v>
                </c:pt>
                <c:pt idx="46">
                  <c:v>-17.540156738417803</c:v>
                </c:pt>
                <c:pt idx="47">
                  <c:v>-17.984743471043004</c:v>
                </c:pt>
                <c:pt idx="48">
                  <c:v>-17.355349441513603</c:v>
                </c:pt>
                <c:pt idx="49">
                  <c:v>-17.633821705836304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4B-4F60-A887-28889E13AB84}"/>
            </c:ext>
          </c:extLst>
        </c:ser>
        <c:ser>
          <c:idx val="1"/>
          <c:order val="1"/>
          <c:tx>
            <c:strRef>
              <c:f>'14. adat'!$B$4</c:f>
              <c:strCache>
                <c:ptCount val="1"/>
                <c:pt idx="0">
                  <c:v>Assets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[0]!_13_eszközök</c:f>
              <c:numCache>
                <c:formatCode>0.0</c:formatCode>
                <c:ptCount val="50"/>
                <c:pt idx="0">
                  <c:v>0</c:v>
                </c:pt>
                <c:pt idx="1">
                  <c:v>0.98513586450140012</c:v>
                </c:pt>
                <c:pt idx="2">
                  <c:v>3.0737052595981007</c:v>
                </c:pt>
                <c:pt idx="3">
                  <c:v>0.7907541831575009</c:v>
                </c:pt>
                <c:pt idx="4">
                  <c:v>0.65177154385380087</c:v>
                </c:pt>
                <c:pt idx="5">
                  <c:v>1.5900394427801008</c:v>
                </c:pt>
                <c:pt idx="6">
                  <c:v>0.69058936696750084</c:v>
                </c:pt>
                <c:pt idx="7">
                  <c:v>0.79701306145240081</c:v>
                </c:pt>
                <c:pt idx="8">
                  <c:v>0.60006272324750087</c:v>
                </c:pt>
                <c:pt idx="9">
                  <c:v>0.47035070465460083</c:v>
                </c:pt>
                <c:pt idx="10">
                  <c:v>0.60470811937440083</c:v>
                </c:pt>
                <c:pt idx="11">
                  <c:v>-0.33918735145469914</c:v>
                </c:pt>
                <c:pt idx="12">
                  <c:v>-0.74683329668849918</c:v>
                </c:pt>
                <c:pt idx="13">
                  <c:v>-1.2656065128774991</c:v>
                </c:pt>
                <c:pt idx="14">
                  <c:v>-1.0876307598931991</c:v>
                </c:pt>
                <c:pt idx="15">
                  <c:v>-1.3020223181680992</c:v>
                </c:pt>
                <c:pt idx="16">
                  <c:v>-1.5434974865396993</c:v>
                </c:pt>
                <c:pt idx="17">
                  <c:v>-3.1700755769399995</c:v>
                </c:pt>
                <c:pt idx="18">
                  <c:v>-3.2034417263036996</c:v>
                </c:pt>
                <c:pt idx="19">
                  <c:v>-3.7659483458708998</c:v>
                </c:pt>
                <c:pt idx="20">
                  <c:v>-3.3345953758568996</c:v>
                </c:pt>
                <c:pt idx="21">
                  <c:v>-4.0519981518434998</c:v>
                </c:pt>
                <c:pt idx="22">
                  <c:v>-4.6333314646612003</c:v>
                </c:pt>
                <c:pt idx="23">
                  <c:v>-4.6063297430247001</c:v>
                </c:pt>
                <c:pt idx="24">
                  <c:v>-4.9458945129482004</c:v>
                </c:pt>
                <c:pt idx="25">
                  <c:v>-5.9766097907120006</c:v>
                </c:pt>
                <c:pt idx="26">
                  <c:v>-5.9529541768427006</c:v>
                </c:pt>
                <c:pt idx="27">
                  <c:v>-4.6824518816001008</c:v>
                </c:pt>
                <c:pt idx="28">
                  <c:v>-4.5744490434520007</c:v>
                </c:pt>
                <c:pt idx="29">
                  <c:v>-4.0874987729025003</c:v>
                </c:pt>
                <c:pt idx="30">
                  <c:v>-4.0868880613736005</c:v>
                </c:pt>
                <c:pt idx="31">
                  <c:v>-1.8427666851172004</c:v>
                </c:pt>
                <c:pt idx="32">
                  <c:v>4.2917130986999341E-2</c:v>
                </c:pt>
                <c:pt idx="33">
                  <c:v>2.7181081065800994</c:v>
                </c:pt>
                <c:pt idx="34">
                  <c:v>4.0287566808260991</c:v>
                </c:pt>
                <c:pt idx="35">
                  <c:v>4.8577829766772993</c:v>
                </c:pt>
                <c:pt idx="36">
                  <c:v>5.7945851088722993</c:v>
                </c:pt>
                <c:pt idx="37">
                  <c:v>6.1464765490795994</c:v>
                </c:pt>
                <c:pt idx="38">
                  <c:v>7.478060102615899</c:v>
                </c:pt>
                <c:pt idx="39">
                  <c:v>6.4242739605406989</c:v>
                </c:pt>
                <c:pt idx="40">
                  <c:v>7.295393302319499</c:v>
                </c:pt>
                <c:pt idx="41">
                  <c:v>6.8900625600301986</c:v>
                </c:pt>
                <c:pt idx="42">
                  <c:v>7.7793140004491983</c:v>
                </c:pt>
                <c:pt idx="43">
                  <c:v>7.6208669774920983</c:v>
                </c:pt>
                <c:pt idx="44">
                  <c:v>7.3762233998589979</c:v>
                </c:pt>
                <c:pt idx="45">
                  <c:v>7.3665887805024983</c:v>
                </c:pt>
                <c:pt idx="46">
                  <c:v>8.6072218297875978</c:v>
                </c:pt>
                <c:pt idx="47">
                  <c:v>7.0198731919347974</c:v>
                </c:pt>
                <c:pt idx="48">
                  <c:v>7.6387285877381972</c:v>
                </c:pt>
                <c:pt idx="49">
                  <c:v>6.6379677877382974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705553688"/>
        <c:axId val="705548984"/>
      </c:barChart>
      <c:lineChart>
        <c:grouping val="standard"/>
        <c:varyColors val="0"/>
        <c:ser>
          <c:idx val="2"/>
          <c:order val="2"/>
          <c:tx>
            <c:strRef>
              <c:f>'14. adat'!$B$5</c:f>
              <c:strCache>
                <c:ptCount val="1"/>
                <c:pt idx="0">
                  <c:v>Net debt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[0]!_13_nettó</c:f>
              <c:numCache>
                <c:formatCode>0.0</c:formatCode>
                <c:ptCount val="50"/>
                <c:pt idx="0">
                  <c:v>0</c:v>
                </c:pt>
                <c:pt idx="1">
                  <c:v>2.1472328324817997</c:v>
                </c:pt>
                <c:pt idx="2">
                  <c:v>2.382120027216299</c:v>
                </c:pt>
                <c:pt idx="3">
                  <c:v>7.2341693375371978</c:v>
                </c:pt>
                <c:pt idx="4">
                  <c:v>8.0117016257266975</c:v>
                </c:pt>
                <c:pt idx="5">
                  <c:v>4.2720160752165981</c:v>
                </c:pt>
                <c:pt idx="6">
                  <c:v>3.2494180550026979</c:v>
                </c:pt>
                <c:pt idx="7">
                  <c:v>3.1960977926746983</c:v>
                </c:pt>
                <c:pt idx="8">
                  <c:v>3.360961286781198</c:v>
                </c:pt>
                <c:pt idx="9">
                  <c:v>3.1410119735858983</c:v>
                </c:pt>
                <c:pt idx="10">
                  <c:v>2.1562147055744987</c:v>
                </c:pt>
                <c:pt idx="11">
                  <c:v>-0.84711254043400153</c:v>
                </c:pt>
                <c:pt idx="12">
                  <c:v>1.0930912791928986</c:v>
                </c:pt>
                <c:pt idx="13">
                  <c:v>0.40704213502779862</c:v>
                </c:pt>
                <c:pt idx="14">
                  <c:v>-1.4349424015242016</c:v>
                </c:pt>
                <c:pt idx="15">
                  <c:v>-5.0475390925158017</c:v>
                </c:pt>
                <c:pt idx="16">
                  <c:v>-5.4120468680611014</c:v>
                </c:pt>
                <c:pt idx="17">
                  <c:v>-4.9568994567157008</c:v>
                </c:pt>
                <c:pt idx="18">
                  <c:v>-7.5602316091433011</c:v>
                </c:pt>
                <c:pt idx="19">
                  <c:v>-9.548111188298801</c:v>
                </c:pt>
                <c:pt idx="20">
                  <c:v>-9.7502290729516012</c:v>
                </c:pt>
                <c:pt idx="21">
                  <c:v>-10.603488918906702</c:v>
                </c:pt>
                <c:pt idx="22">
                  <c:v>-10.373992998225502</c:v>
                </c:pt>
                <c:pt idx="23">
                  <c:v>-12.393995080130102</c:v>
                </c:pt>
                <c:pt idx="24">
                  <c:v>-11.633448365335301</c:v>
                </c:pt>
                <c:pt idx="25">
                  <c:v>-11.775384433242202</c:v>
                </c:pt>
                <c:pt idx="26">
                  <c:v>-11.999450043507901</c:v>
                </c:pt>
                <c:pt idx="27">
                  <c:v>-13.763629601702501</c:v>
                </c:pt>
                <c:pt idx="28">
                  <c:v>-13.538416602651802</c:v>
                </c:pt>
                <c:pt idx="29">
                  <c:v>-13.625959916055002</c:v>
                </c:pt>
                <c:pt idx="30">
                  <c:v>-15.808352376128703</c:v>
                </c:pt>
                <c:pt idx="31">
                  <c:v>-18.5970786427626</c:v>
                </c:pt>
                <c:pt idx="32">
                  <c:v>-20.439223942959501</c:v>
                </c:pt>
                <c:pt idx="33">
                  <c:v>-22.832911729126803</c:v>
                </c:pt>
                <c:pt idx="34">
                  <c:v>-25.005875082049201</c:v>
                </c:pt>
                <c:pt idx="35">
                  <c:v>-26.557788771882901</c:v>
                </c:pt>
                <c:pt idx="36">
                  <c:v>-25.784578330946104</c:v>
                </c:pt>
                <c:pt idx="37">
                  <c:v>-24.5700994905988</c:v>
                </c:pt>
                <c:pt idx="38">
                  <c:v>-25.7192447384917</c:v>
                </c:pt>
                <c:pt idx="39">
                  <c:v>-25.490951839557301</c:v>
                </c:pt>
                <c:pt idx="40">
                  <c:v>-26.161299317766403</c:v>
                </c:pt>
                <c:pt idx="41">
                  <c:v>-25.840875917301503</c:v>
                </c:pt>
                <c:pt idx="42">
                  <c:v>-26.289930195447401</c:v>
                </c:pt>
                <c:pt idx="43">
                  <c:v>-27.027665420208002</c:v>
                </c:pt>
                <c:pt idx="44">
                  <c:v>-26.030124811502699</c:v>
                </c:pt>
                <c:pt idx="45">
                  <c:v>-26.5497809378315</c:v>
                </c:pt>
                <c:pt idx="46">
                  <c:v>-26.147378568205401</c:v>
                </c:pt>
                <c:pt idx="47">
                  <c:v>-25.004616662977803</c:v>
                </c:pt>
                <c:pt idx="48">
                  <c:v>-24.994078029251799</c:v>
                </c:pt>
                <c:pt idx="49">
                  <c:v>-24.271789493574602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4B-4F60-A887-28889E13A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5064"/>
        <c:axId val="705556432"/>
      </c:lineChart>
      <c:catAx>
        <c:axId val="7055536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984"/>
        <c:crosses val="autoZero"/>
        <c:auto val="1"/>
        <c:lblAlgn val="ctr"/>
        <c:lblOffset val="100"/>
        <c:tickLblSkip val="1"/>
        <c:noMultiLvlLbl val="0"/>
      </c:catAx>
      <c:valAx>
        <c:axId val="705548984"/>
        <c:scaling>
          <c:orientation val="minMax"/>
          <c:max val="10"/>
          <c:min val="-3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5.6520120245972326E-2"/>
              <c:y val="1.752852993689268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3688"/>
        <c:crosses val="autoZero"/>
        <c:crossBetween val="between"/>
        <c:majorUnit val="5"/>
      </c:valAx>
      <c:valAx>
        <c:axId val="705556432"/>
        <c:scaling>
          <c:orientation val="minMax"/>
          <c:max val="10"/>
          <c:min val="-3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8148666396631927"/>
              <c:y val="1.7527777777777776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5064"/>
        <c:crosses val="max"/>
        <c:crossBetween val="between"/>
        <c:majorUnit val="5"/>
      </c:valAx>
      <c:catAx>
        <c:axId val="7055450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5643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542730968033323"/>
          <c:y val="0.92159161150023861"/>
          <c:w val="0.77675465448888437"/>
          <c:h val="7.332410957061463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7.5811805555555556E-2"/>
          <c:w val="0.87180351386434585"/>
          <c:h val="0.622113835315453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adat'!$A$17</c:f>
              <c:strCache>
                <c:ptCount val="1"/>
                <c:pt idx="0">
                  <c:v>Deviza állampapír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B-4C60-AD90-3520CD903D04}"/>
            </c:ext>
          </c:extLst>
        </c:ser>
        <c:ser>
          <c:idx val="1"/>
          <c:order val="1"/>
          <c:tx>
            <c:strRef>
              <c:f>'15. adat'!$A$18</c:f>
              <c:strCache>
                <c:ptCount val="1"/>
                <c:pt idx="0">
                  <c:v>Forint állampapír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9B-4C60-AD90-3520CD903D04}"/>
            </c:ext>
          </c:extLst>
        </c:ser>
        <c:ser>
          <c:idx val="3"/>
          <c:order val="2"/>
          <c:tx>
            <c:strRef>
              <c:f>'15. adat'!$A$20</c:f>
              <c:strCache>
                <c:ptCount val="1"/>
                <c:pt idx="0">
                  <c:v>EU/IMF hitel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9B-4C60-AD90-3520CD903D04}"/>
            </c:ext>
          </c:extLst>
        </c:ser>
        <c:ser>
          <c:idx val="5"/>
          <c:order val="4"/>
          <c:tx>
            <c:strRef>
              <c:f>'15. adat'!$A$14</c:f>
              <c:strCache>
                <c:ptCount val="1"/>
                <c:pt idx="0">
                  <c:v>Devizatartalék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59B-4C60-AD90-3520CD903D04}"/>
            </c:ext>
          </c:extLst>
        </c:ser>
        <c:ser>
          <c:idx val="2"/>
          <c:order val="5"/>
          <c:tx>
            <c:strRef>
              <c:f>'15. adat'!$A$19</c:f>
              <c:strCache>
                <c:ptCount val="1"/>
                <c:pt idx="0">
                  <c:v>Nettó egyéb tartozás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0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1.858178304489897</c:v>
                </c:pt>
                <c:pt idx="41">
                  <c:v>2.2824072626575971</c:v>
                </c:pt>
                <c:pt idx="42">
                  <c:v>1.3914521749096971</c:v>
                </c:pt>
                <c:pt idx="43">
                  <c:v>2.7647212312339975</c:v>
                </c:pt>
                <c:pt idx="44">
                  <c:v>3.1284157331375977</c:v>
                </c:pt>
                <c:pt idx="45">
                  <c:v>3.3110537193071976</c:v>
                </c:pt>
                <c:pt idx="46">
                  <c:v>4.0483460433232974</c:v>
                </c:pt>
                <c:pt idx="47">
                  <c:v>2.7714989644213972</c:v>
                </c:pt>
                <c:pt idx="48">
                  <c:v>2.6924288106864971</c:v>
                </c:pt>
                <c:pt idx="49">
                  <c:v>4.7692346250646969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adat'!$A$13</c:f>
              <c:strCache>
                <c:ptCount val="1"/>
                <c:pt idx="0">
                  <c:v>Nettó adósság-beáramlás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-7.5307076429276965</c:v>
                </c:pt>
                <c:pt idx="41">
                  <c:v>-8.9298119490673962</c:v>
                </c:pt>
                <c:pt idx="42">
                  <c:v>-9.3273378934534961</c:v>
                </c:pt>
                <c:pt idx="43">
                  <c:v>-10.371620220545996</c:v>
                </c:pt>
                <c:pt idx="44">
                  <c:v>-10.353297519442595</c:v>
                </c:pt>
                <c:pt idx="45">
                  <c:v>-9.2577710774914959</c:v>
                </c:pt>
                <c:pt idx="46">
                  <c:v>-9.7614848114277954</c:v>
                </c:pt>
                <c:pt idx="47">
                  <c:v>-12.342001412251395</c:v>
                </c:pt>
                <c:pt idx="48">
                  <c:v>-12.200530159848196</c:v>
                </c:pt>
                <c:pt idx="49">
                  <c:v>-11.988636964571397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59B-4C60-AD90-3520CD903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6.2786729108043685E-2"/>
              <c:y val="3.434768726613123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</a:p>
            </c:rich>
          </c:tx>
          <c:layout>
            <c:manualLayout>
              <c:xMode val="edge"/>
              <c:yMode val="edge"/>
              <c:x val="0.75824964625009827"/>
              <c:y val="1.016736111111111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645820109510689"/>
          <c:w val="1"/>
          <c:h val="0.1354179890489310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907319304118195E-2"/>
          <c:y val="6.2773055555555554E-2"/>
          <c:w val="0.88660670042979883"/>
          <c:h val="0.6187491365109729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'2. adat'!$A$3</c:f>
              <c:strCache>
                <c:ptCount val="1"/>
                <c:pt idx="0">
                  <c:v>Áruegyenleg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0"/>
                <c:pt idx="0">
                  <c:v>-0.44969735040485725</c:v>
                </c:pt>
                <c:pt idx="1">
                  <c:v>-0.51660472050116835</c:v>
                </c:pt>
                <c:pt idx="2">
                  <c:v>-0.98678148531365462</c:v>
                </c:pt>
                <c:pt idx="3">
                  <c:v>-0.91879041126206629</c:v>
                </c:pt>
                <c:pt idx="4">
                  <c:v>-0.59385064125942943</c:v>
                </c:pt>
                <c:pt idx="5">
                  <c:v>0.29013156911983495</c:v>
                </c:pt>
                <c:pt idx="6">
                  <c:v>1.6096790380176769</c:v>
                </c:pt>
                <c:pt idx="7">
                  <c:v>2.7129903182069435</c:v>
                </c:pt>
                <c:pt idx="8">
                  <c:v>2.9479063807549708</c:v>
                </c:pt>
                <c:pt idx="9">
                  <c:v>2.8704743330454816</c:v>
                </c:pt>
                <c:pt idx="10">
                  <c:v>2.6905435672492857</c:v>
                </c:pt>
                <c:pt idx="11">
                  <c:v>2.548384631307802</c:v>
                </c:pt>
                <c:pt idx="12">
                  <c:v>3.0063250082452275</c:v>
                </c:pt>
                <c:pt idx="13">
                  <c:v>2.9191886406136911</c:v>
                </c:pt>
                <c:pt idx="14">
                  <c:v>2.9810397627811911</c:v>
                </c:pt>
                <c:pt idx="15">
                  <c:v>2.803149500828936</c:v>
                </c:pt>
                <c:pt idx="16">
                  <c:v>2.3951280350049302</c:v>
                </c:pt>
                <c:pt idx="17">
                  <c:v>2.7408758055466014</c:v>
                </c:pt>
                <c:pt idx="18">
                  <c:v>3.1699422219219877</c:v>
                </c:pt>
                <c:pt idx="19">
                  <c:v>2.9396142975754365</c:v>
                </c:pt>
                <c:pt idx="20">
                  <c:v>3.1441024464458747</c:v>
                </c:pt>
                <c:pt idx="21">
                  <c:v>2.9054951374329652</c:v>
                </c:pt>
                <c:pt idx="22">
                  <c:v>2.9679411346337461</c:v>
                </c:pt>
                <c:pt idx="23">
                  <c:v>3.266389357089341</c:v>
                </c:pt>
                <c:pt idx="24">
                  <c:v>3.3358358024159802</c:v>
                </c:pt>
                <c:pt idx="25">
                  <c:v>2.7532907616588309</c:v>
                </c:pt>
                <c:pt idx="26">
                  <c:v>2.2897980314000375</c:v>
                </c:pt>
                <c:pt idx="27">
                  <c:v>2.006360154196154</c:v>
                </c:pt>
                <c:pt idx="28">
                  <c:v>2.4124668626594894</c:v>
                </c:pt>
                <c:pt idx="29">
                  <c:v>2.8122614469549725</c:v>
                </c:pt>
                <c:pt idx="30">
                  <c:v>2.8470089116643735</c:v>
                </c:pt>
                <c:pt idx="31">
                  <c:v>3.6097994800491908</c:v>
                </c:pt>
                <c:pt idx="32">
                  <c:v>3.3342900751173197</c:v>
                </c:pt>
                <c:pt idx="33">
                  <c:v>3.9923628909785553</c:v>
                </c:pt>
                <c:pt idx="34">
                  <c:v>4.0960625784127993</c:v>
                </c:pt>
                <c:pt idx="35">
                  <c:v>3.4343319651560504</c:v>
                </c:pt>
                <c:pt idx="36">
                  <c:v>2.7521808168902</c:v>
                </c:pt>
                <c:pt idx="37">
                  <c:v>2.3657818205397456</c:v>
                </c:pt>
                <c:pt idx="38">
                  <c:v>1.7335790803473514</c:v>
                </c:pt>
                <c:pt idx="39" formatCode="0.00">
                  <c:v>1.3635571678299023</c:v>
                </c:pt>
                <c:pt idx="40" formatCode="0.00">
                  <c:v>1.1395249650613104</c:v>
                </c:pt>
                <c:pt idx="41" formatCode="0.00">
                  <c:v>0.43180161512840132</c:v>
                </c:pt>
                <c:pt idx="42" formatCode="0.00">
                  <c:v>-0.68931918898962274</c:v>
                </c:pt>
                <c:pt idx="43" formatCode="0.00">
                  <c:v>-1.2588561102303906</c:v>
                </c:pt>
                <c:pt idx="44" formatCode="0.00">
                  <c:v>-1.5082135100379597</c:v>
                </c:pt>
                <c:pt idx="45" formatCode="0.00">
                  <c:v>-1.7873365740418627</c:v>
                </c:pt>
                <c:pt idx="46" formatCode="0.00">
                  <c:v>-1.6900426999278246</c:v>
                </c:pt>
                <c:pt idx="47" formatCode="0.00">
                  <c:v>-2.0802266249198</c:v>
                </c:pt>
                <c:pt idx="48" formatCode="0.00">
                  <c:v>-2.0675389386662255</c:v>
                </c:pt>
                <c:pt idx="49" formatCode="0.00">
                  <c:v>-2.393067361796068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7B-48B9-8A42-612A37832B9C}"/>
            </c:ext>
          </c:extLst>
        </c:ser>
        <c:ser>
          <c:idx val="2"/>
          <c:order val="2"/>
          <c:tx>
            <c:strRef>
              <c:f>'2. adat'!$A$4</c:f>
              <c:strCache>
                <c:ptCount val="1"/>
                <c:pt idx="0">
                  <c:v>Szolgáltatásegyenleg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0"/>
                <c:pt idx="0">
                  <c:v>0.99068915263284607</c:v>
                </c:pt>
                <c:pt idx="1">
                  <c:v>1.1259080668418748</c:v>
                </c:pt>
                <c:pt idx="2">
                  <c:v>1.2600514439717085</c:v>
                </c:pt>
                <c:pt idx="3">
                  <c:v>1.2653513400086307</c:v>
                </c:pt>
                <c:pt idx="4">
                  <c:v>1.3032525713974552</c:v>
                </c:pt>
                <c:pt idx="5">
                  <c:v>1.3923218544786617</c:v>
                </c:pt>
                <c:pt idx="6">
                  <c:v>1.4288821505384373</c:v>
                </c:pt>
                <c:pt idx="7">
                  <c:v>1.312719127850821</c:v>
                </c:pt>
                <c:pt idx="8">
                  <c:v>1.7782408104012191</c:v>
                </c:pt>
                <c:pt idx="9">
                  <c:v>1.9958793064466469</c:v>
                </c:pt>
                <c:pt idx="10">
                  <c:v>2.21100243875867</c:v>
                </c:pt>
                <c:pt idx="11">
                  <c:v>2.7485333777760674</c:v>
                </c:pt>
                <c:pt idx="12">
                  <c:v>2.6075396347631083</c:v>
                </c:pt>
                <c:pt idx="13">
                  <c:v>2.841699147823733</c:v>
                </c:pt>
                <c:pt idx="14">
                  <c:v>3.097708589550487</c:v>
                </c:pt>
                <c:pt idx="15">
                  <c:v>3.3303696514689047</c:v>
                </c:pt>
                <c:pt idx="16">
                  <c:v>3.6281424081327938</c:v>
                </c:pt>
                <c:pt idx="17">
                  <c:v>3.7034422483114517</c:v>
                </c:pt>
                <c:pt idx="18">
                  <c:v>3.8069059206246454</c:v>
                </c:pt>
                <c:pt idx="19">
                  <c:v>3.8526702190870274</c:v>
                </c:pt>
                <c:pt idx="20">
                  <c:v>3.9214946110664819</c:v>
                </c:pt>
                <c:pt idx="21">
                  <c:v>3.8313698779654048</c:v>
                </c:pt>
                <c:pt idx="22">
                  <c:v>3.9542438737110124</c:v>
                </c:pt>
                <c:pt idx="23">
                  <c:v>3.7184592563104615</c:v>
                </c:pt>
                <c:pt idx="24">
                  <c:v>3.7052332659455027</c:v>
                </c:pt>
                <c:pt idx="25">
                  <c:v>3.8748116729103157</c:v>
                </c:pt>
                <c:pt idx="26">
                  <c:v>4.0220599618102471</c:v>
                </c:pt>
                <c:pt idx="27">
                  <c:v>4.3306440413799248</c:v>
                </c:pt>
                <c:pt idx="28">
                  <c:v>4.4358445047574744</c:v>
                </c:pt>
                <c:pt idx="29">
                  <c:v>4.5082132649583846</c:v>
                </c:pt>
                <c:pt idx="30">
                  <c:v>4.6466823677429385</c:v>
                </c:pt>
                <c:pt idx="31">
                  <c:v>4.3721357652786255</c:v>
                </c:pt>
                <c:pt idx="32">
                  <c:v>4.4679374357169337</c:v>
                </c:pt>
                <c:pt idx="33">
                  <c:v>4.5663412763055318</c:v>
                </c:pt>
                <c:pt idx="34">
                  <c:v>4.8363032708730849</c:v>
                </c:pt>
                <c:pt idx="35">
                  <c:v>5.3147402741696572</c:v>
                </c:pt>
                <c:pt idx="36">
                  <c:v>5.4000456323917163</c:v>
                </c:pt>
                <c:pt idx="37">
                  <c:v>5.5583204670225186</c:v>
                </c:pt>
                <c:pt idx="38">
                  <c:v>5.4938382903261438</c:v>
                </c:pt>
                <c:pt idx="39" formatCode="0.00">
                  <c:v>5.5326847709283982</c:v>
                </c:pt>
                <c:pt idx="40" formatCode="0.00">
                  <c:v>5.5667998677214285</c:v>
                </c:pt>
                <c:pt idx="41" formatCode="0.00">
                  <c:v>5.5987889111231208</c:v>
                </c:pt>
                <c:pt idx="42" formatCode="0.00">
                  <c:v>5.6207617245326507</c:v>
                </c:pt>
                <c:pt idx="43" formatCode="0.00">
                  <c:v>5.7456594755950112</c:v>
                </c:pt>
                <c:pt idx="44" formatCode="0.00">
                  <c:v>5.6562902050269734</c:v>
                </c:pt>
                <c:pt idx="45" formatCode="0.00">
                  <c:v>5.5743180305690112</c:v>
                </c:pt>
                <c:pt idx="46" formatCode="0.00">
                  <c:v>5.4528030635082745</c:v>
                </c:pt>
                <c:pt idx="47" formatCode="0.00">
                  <c:v>5.2599125442361023</c:v>
                </c:pt>
                <c:pt idx="48" formatCode="0.00">
                  <c:v>5.1523933200901828</c:v>
                </c:pt>
                <c:pt idx="49" formatCode="0.00">
                  <c:v>4.1619403977845213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0"/>
          <c:tx>
            <c:strRef>
              <c:f>'2. adat'!$A$5</c:f>
              <c:strCache>
                <c:ptCount val="1"/>
                <c:pt idx="0">
                  <c:v>Külkereskedelmi egyenleg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0"/>
                <c:pt idx="0">
                  <c:v>0.54099180222798882</c:v>
                </c:pt>
                <c:pt idx="1">
                  <c:v>0.60930334634070626</c:v>
                </c:pt>
                <c:pt idx="2">
                  <c:v>0.27326995865805415</c:v>
                </c:pt>
                <c:pt idx="3">
                  <c:v>0.34656092874656447</c:v>
                </c:pt>
                <c:pt idx="4">
                  <c:v>0.70940193013802588</c:v>
                </c:pt>
                <c:pt idx="5">
                  <c:v>1.6824534235984969</c:v>
                </c:pt>
                <c:pt idx="6">
                  <c:v>3.0385611885561135</c:v>
                </c:pt>
                <c:pt idx="7">
                  <c:v>4.025709446057764</c:v>
                </c:pt>
                <c:pt idx="8">
                  <c:v>4.7261471911561905</c:v>
                </c:pt>
                <c:pt idx="9">
                  <c:v>4.8663536394921287</c:v>
                </c:pt>
                <c:pt idx="10">
                  <c:v>4.9015460060079556</c:v>
                </c:pt>
                <c:pt idx="11">
                  <c:v>5.2969180090838686</c:v>
                </c:pt>
                <c:pt idx="12">
                  <c:v>5.6138646430083368</c:v>
                </c:pt>
                <c:pt idx="13">
                  <c:v>5.7608877884374232</c:v>
                </c:pt>
                <c:pt idx="14">
                  <c:v>6.0787483523316785</c:v>
                </c:pt>
                <c:pt idx="15">
                  <c:v>6.1335191522978398</c:v>
                </c:pt>
                <c:pt idx="16">
                  <c:v>6.023270443137724</c:v>
                </c:pt>
                <c:pt idx="17">
                  <c:v>6.444318053858054</c:v>
                </c:pt>
                <c:pt idx="18">
                  <c:v>6.9768481425466335</c:v>
                </c:pt>
                <c:pt idx="19">
                  <c:v>6.7922845166624652</c:v>
                </c:pt>
                <c:pt idx="20">
                  <c:v>7.0655970575123561</c:v>
                </c:pt>
                <c:pt idx="21">
                  <c:v>6.7368650153983705</c:v>
                </c:pt>
                <c:pt idx="22">
                  <c:v>6.9221850083447567</c:v>
                </c:pt>
                <c:pt idx="23">
                  <c:v>6.9848486133998007</c:v>
                </c:pt>
                <c:pt idx="24">
                  <c:v>7.0410690683614829</c:v>
                </c:pt>
                <c:pt idx="25">
                  <c:v>6.6281024345691471</c:v>
                </c:pt>
                <c:pt idx="26">
                  <c:v>6.3118579932102845</c:v>
                </c:pt>
                <c:pt idx="27">
                  <c:v>6.3370041955760792</c:v>
                </c:pt>
                <c:pt idx="28">
                  <c:v>6.8483113674169651</c:v>
                </c:pt>
                <c:pt idx="29">
                  <c:v>7.3204747119133575</c:v>
                </c:pt>
                <c:pt idx="30">
                  <c:v>7.4936912794073125</c:v>
                </c:pt>
                <c:pt idx="31">
                  <c:v>7.9819352453278158</c:v>
                </c:pt>
                <c:pt idx="32">
                  <c:v>7.8022275108342543</c:v>
                </c:pt>
                <c:pt idx="33">
                  <c:v>8.5587041672840876</c:v>
                </c:pt>
                <c:pt idx="34">
                  <c:v>8.9323658492858868</c:v>
                </c:pt>
                <c:pt idx="35">
                  <c:v>8.7490722393257077</c:v>
                </c:pt>
                <c:pt idx="36">
                  <c:v>8.1522264492819154</c:v>
                </c:pt>
                <c:pt idx="37">
                  <c:v>7.9241022875622651</c:v>
                </c:pt>
                <c:pt idx="38">
                  <c:v>7.2274173706734945</c:v>
                </c:pt>
                <c:pt idx="39" formatCode="0.00">
                  <c:v>6.8962419387583003</c:v>
                </c:pt>
                <c:pt idx="40" formatCode="0.00">
                  <c:v>6.7063248327827383</c:v>
                </c:pt>
                <c:pt idx="41" formatCode="0.00">
                  <c:v>6.0305905262515207</c:v>
                </c:pt>
                <c:pt idx="42" formatCode="0.00">
                  <c:v>4.9314425355430274</c:v>
                </c:pt>
                <c:pt idx="43" formatCode="0.00">
                  <c:v>4.4868033653646204</c:v>
                </c:pt>
                <c:pt idx="44" formatCode="0.00">
                  <c:v>4.1480766949890135</c:v>
                </c:pt>
                <c:pt idx="45" formatCode="0.00">
                  <c:v>3.7869814565271476</c:v>
                </c:pt>
                <c:pt idx="46" formatCode="0.00">
                  <c:v>3.7627603635804503</c:v>
                </c:pt>
                <c:pt idx="47" formatCode="0.00">
                  <c:v>3.1796859193163023</c:v>
                </c:pt>
                <c:pt idx="48" formatCode="0.00">
                  <c:v>3.0848543814239577</c:v>
                </c:pt>
                <c:pt idx="49" formatCode="0.00">
                  <c:v>1.7688730359884532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7B-48B9-8A42-612A37832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0040"/>
        <c:axId val="670126904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7.9726542902566339E-2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catAx>
        <c:axId val="670130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26904"/>
        <c:crosses val="autoZero"/>
        <c:auto val="1"/>
        <c:lblAlgn val="ctr"/>
        <c:lblOffset val="100"/>
        <c:noMultiLvlLbl val="0"/>
      </c:catAx>
      <c:valAx>
        <c:axId val="670126904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922504118996869"/>
              <c:y val="1.927559635886343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040"/>
        <c:crosses val="max"/>
        <c:crossBetween val="between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4508581359825317E-2"/>
          <c:y val="0.87214942345501889"/>
          <c:w val="0.97098283728034951"/>
          <c:h val="0.1013922100005313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098243067827076E-2"/>
          <c:y val="6.2582564185823253E-2"/>
          <c:w val="0.87180351386434585"/>
          <c:h val="0.6697478464060265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'15. adat'!$B$17</c:f>
              <c:strCache>
                <c:ptCount val="1"/>
                <c:pt idx="0">
                  <c:v>FX bonds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[0]!_14_devizaÁP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1.6866690437823999</c:v>
                </c:pt>
                <c:pt idx="2">
                  <c:v>1.7181074625430999</c:v>
                </c:pt>
                <c:pt idx="3">
                  <c:v>1.9244907543101</c:v>
                </c:pt>
                <c:pt idx="4">
                  <c:v>1.4300885340111</c:v>
                </c:pt>
                <c:pt idx="5">
                  <c:v>0.83999474478780001</c:v>
                </c:pt>
                <c:pt idx="6">
                  <c:v>1.9093266365322001</c:v>
                </c:pt>
                <c:pt idx="7">
                  <c:v>1.9241814007034002</c:v>
                </c:pt>
                <c:pt idx="8">
                  <c:v>3.2615325499545</c:v>
                </c:pt>
                <c:pt idx="9">
                  <c:v>3.0252389202577001</c:v>
                </c:pt>
                <c:pt idx="10">
                  <c:v>1.7834153740597003</c:v>
                </c:pt>
                <c:pt idx="11">
                  <c:v>1.8836328237179003</c:v>
                </c:pt>
                <c:pt idx="12">
                  <c:v>4.3526367898184004</c:v>
                </c:pt>
                <c:pt idx="13">
                  <c:v>4.6893193647021008</c:v>
                </c:pt>
                <c:pt idx="14">
                  <c:v>4.5138505341169006</c:v>
                </c:pt>
                <c:pt idx="15">
                  <c:v>3.4642753115259008</c:v>
                </c:pt>
                <c:pt idx="16">
                  <c:v>3.0686766743956007</c:v>
                </c:pt>
                <c:pt idx="17">
                  <c:v>2.8053685250681006</c:v>
                </c:pt>
                <c:pt idx="18">
                  <c:v>2.2168674210230006</c:v>
                </c:pt>
                <c:pt idx="19">
                  <c:v>1.7033470583384005</c:v>
                </c:pt>
                <c:pt idx="20">
                  <c:v>2.8727266009192007</c:v>
                </c:pt>
                <c:pt idx="21">
                  <c:v>2.4063091979719009</c:v>
                </c:pt>
                <c:pt idx="22">
                  <c:v>2.0474070621095009</c:v>
                </c:pt>
                <c:pt idx="23">
                  <c:v>4.1171096149138009</c:v>
                </c:pt>
                <c:pt idx="24">
                  <c:v>5.3567697969807009</c:v>
                </c:pt>
                <c:pt idx="25">
                  <c:v>4.6148437579886012</c:v>
                </c:pt>
                <c:pt idx="26">
                  <c:v>3.6541869194657011</c:v>
                </c:pt>
                <c:pt idx="27">
                  <c:v>3.6256494284204011</c:v>
                </c:pt>
                <c:pt idx="28">
                  <c:v>2.1228375409596012</c:v>
                </c:pt>
                <c:pt idx="29">
                  <c:v>2.007058198554601</c:v>
                </c:pt>
                <c:pt idx="30">
                  <c:v>1.518121369967701</c:v>
                </c:pt>
                <c:pt idx="31">
                  <c:v>1.0006315796787009</c:v>
                </c:pt>
                <c:pt idx="32">
                  <c:v>-0.25340978409859916</c:v>
                </c:pt>
                <c:pt idx="33">
                  <c:v>-0.43779397125219915</c:v>
                </c:pt>
                <c:pt idx="34">
                  <c:v>-1.1771640350842991</c:v>
                </c:pt>
                <c:pt idx="35">
                  <c:v>-0.89304172765889933</c:v>
                </c:pt>
                <c:pt idx="36">
                  <c:v>-1.0143446015824993</c:v>
                </c:pt>
                <c:pt idx="37">
                  <c:v>-1.3616160677806994</c:v>
                </c:pt>
                <c:pt idx="38">
                  <c:v>-1.8087883084624994</c:v>
                </c:pt>
                <c:pt idx="39">
                  <c:v>-1.8322331773796994</c:v>
                </c:pt>
                <c:pt idx="40">
                  <c:v>-2.0114198898579994</c:v>
                </c:pt>
                <c:pt idx="41">
                  <c:v>-2.8252823428806995</c:v>
                </c:pt>
                <c:pt idx="42">
                  <c:v>-2.9502067853055993</c:v>
                </c:pt>
                <c:pt idx="43">
                  <c:v>-2.7204494999559992</c:v>
                </c:pt>
                <c:pt idx="44">
                  <c:v>-3.9494364188301994</c:v>
                </c:pt>
                <c:pt idx="45">
                  <c:v>-4.047974932528799</c:v>
                </c:pt>
                <c:pt idx="46">
                  <c:v>-4.5613545242306994</c:v>
                </c:pt>
                <c:pt idx="47">
                  <c:v>-4.9863324626903998</c:v>
                </c:pt>
                <c:pt idx="48">
                  <c:v>-7.4235041261286998</c:v>
                </c:pt>
                <c:pt idx="49">
                  <c:v>-4.1862957300982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CC-4F10-9094-B044D74A67CD}"/>
            </c:ext>
          </c:extLst>
        </c:ser>
        <c:ser>
          <c:idx val="1"/>
          <c:order val="1"/>
          <c:tx>
            <c:strRef>
              <c:f>'15. adat'!$B$18</c:f>
              <c:strCache>
                <c:ptCount val="1"/>
                <c:pt idx="0">
                  <c:v>Forint bonds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[0]!_14_forintÁP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-0.81608519043399996</c:v>
                </c:pt>
                <c:pt idx="2">
                  <c:v>0.13694752261910004</c:v>
                </c:pt>
                <c:pt idx="3">
                  <c:v>-2.9422033894828004</c:v>
                </c:pt>
                <c:pt idx="4">
                  <c:v>-3.2459763821661003</c:v>
                </c:pt>
                <c:pt idx="5">
                  <c:v>-4.3427093078579997</c:v>
                </c:pt>
                <c:pt idx="6">
                  <c:v>-3.8298914571832996</c:v>
                </c:pt>
                <c:pt idx="7">
                  <c:v>-4.5418785182269996</c:v>
                </c:pt>
                <c:pt idx="8">
                  <c:v>-3.7860589479189999</c:v>
                </c:pt>
                <c:pt idx="9">
                  <c:v>-4.5484809363269001</c:v>
                </c:pt>
                <c:pt idx="10">
                  <c:v>-3.7365926066173003</c:v>
                </c:pt>
                <c:pt idx="11">
                  <c:v>-3.2331948150649001</c:v>
                </c:pt>
                <c:pt idx="12">
                  <c:v>-2.1864608610684</c:v>
                </c:pt>
                <c:pt idx="13">
                  <c:v>-9.1025016678699888E-2</c:v>
                </c:pt>
                <c:pt idx="14">
                  <c:v>1.8142197558171003</c:v>
                </c:pt>
                <c:pt idx="15">
                  <c:v>1.0348739789397001</c:v>
                </c:pt>
                <c:pt idx="16">
                  <c:v>1.8113773885009001</c:v>
                </c:pt>
                <c:pt idx="17">
                  <c:v>2.0405541181850002</c:v>
                </c:pt>
                <c:pt idx="18">
                  <c:v>4.2608633314000004</c:v>
                </c:pt>
                <c:pt idx="19">
                  <c:v>4.9870340328846003</c:v>
                </c:pt>
                <c:pt idx="20">
                  <c:v>4.3289883401512004</c:v>
                </c:pt>
                <c:pt idx="21">
                  <c:v>5.1908927702416001</c:v>
                </c:pt>
                <c:pt idx="22">
                  <c:v>4.6393772794779</c:v>
                </c:pt>
                <c:pt idx="23">
                  <c:v>4.2442785916219998</c:v>
                </c:pt>
                <c:pt idx="24">
                  <c:v>3.4722353908621999</c:v>
                </c:pt>
                <c:pt idx="25">
                  <c:v>4.3634633725854997</c:v>
                </c:pt>
                <c:pt idx="26">
                  <c:v>4.5080298146885998</c:v>
                </c:pt>
                <c:pt idx="27">
                  <c:v>4.9411636421721994</c:v>
                </c:pt>
                <c:pt idx="28">
                  <c:v>5.2049672841485997</c:v>
                </c:pt>
                <c:pt idx="29">
                  <c:v>3.3169836066162999</c:v>
                </c:pt>
                <c:pt idx="30">
                  <c:v>2.6809823699267996</c:v>
                </c:pt>
                <c:pt idx="31">
                  <c:v>2.0087635204729999</c:v>
                </c:pt>
                <c:pt idx="32">
                  <c:v>1.1367198977360999</c:v>
                </c:pt>
                <c:pt idx="33">
                  <c:v>0.93292954058809996</c:v>
                </c:pt>
                <c:pt idx="34">
                  <c:v>1.5132677495406002</c:v>
                </c:pt>
                <c:pt idx="35">
                  <c:v>0.49298900349840014</c:v>
                </c:pt>
                <c:pt idx="36">
                  <c:v>0.13605219464800011</c:v>
                </c:pt>
                <c:pt idx="37">
                  <c:v>-0.19310121242849987</c:v>
                </c:pt>
                <c:pt idx="38">
                  <c:v>0.37938684227330011</c:v>
                </c:pt>
                <c:pt idx="39">
                  <c:v>-7.9641402259999938E-2</c:v>
                </c:pt>
                <c:pt idx="40">
                  <c:v>0.63487842779879999</c:v>
                </c:pt>
                <c:pt idx="41">
                  <c:v>0.35875710623320001</c:v>
                </c:pt>
                <c:pt idx="42">
                  <c:v>0.81770231699389995</c:v>
                </c:pt>
                <c:pt idx="43">
                  <c:v>1.4839812100352998</c:v>
                </c:pt>
                <c:pt idx="44">
                  <c:v>2.0555134821922998</c:v>
                </c:pt>
                <c:pt idx="45">
                  <c:v>2.6121767692616999</c:v>
                </c:pt>
                <c:pt idx="46">
                  <c:v>2.5520683175877998</c:v>
                </c:pt>
                <c:pt idx="47">
                  <c:v>2.098078721741</c:v>
                </c:pt>
                <c:pt idx="48">
                  <c:v>1.8972381341314</c:v>
                </c:pt>
                <c:pt idx="49">
                  <c:v>1.2780601350923999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C-4F10-9094-B044D74A67CD}"/>
            </c:ext>
          </c:extLst>
        </c:ser>
        <c:ser>
          <c:idx val="3"/>
          <c:order val="2"/>
          <c:tx>
            <c:strRef>
              <c:f>'15. adat'!$B$20</c:f>
              <c:strCache>
                <c:ptCount val="1"/>
                <c:pt idx="0">
                  <c:v>EU-IMF loan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[0]!_14_EUIMF</c:f>
              <c:numCache>
                <c:formatCode>0.0</c:formatCode>
                <c:ptCount val="50"/>
                <c:pt idx="0" formatCode="General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6.8693366000000005</c:v>
                </c:pt>
                <c:pt idx="4">
                  <c:v>11.2401055</c:v>
                </c:pt>
                <c:pt idx="5">
                  <c:v>12.692426677203404</c:v>
                </c:pt>
                <c:pt idx="6">
                  <c:v>14.246387177203404</c:v>
                </c:pt>
                <c:pt idx="7">
                  <c:v>14.246387177203404</c:v>
                </c:pt>
                <c:pt idx="8">
                  <c:v>14.246387177203404</c:v>
                </c:pt>
                <c:pt idx="9">
                  <c:v>14.246387177203404</c:v>
                </c:pt>
                <c:pt idx="10">
                  <c:v>14.246387177203404</c:v>
                </c:pt>
                <c:pt idx="11">
                  <c:v>14.246387177203404</c:v>
                </c:pt>
                <c:pt idx="12">
                  <c:v>14.246387177203404</c:v>
                </c:pt>
                <c:pt idx="13">
                  <c:v>14.246387177203404</c:v>
                </c:pt>
                <c:pt idx="14">
                  <c:v>14.246387177203404</c:v>
                </c:pt>
                <c:pt idx="15">
                  <c:v>12.246387177203404</c:v>
                </c:pt>
                <c:pt idx="16">
                  <c:v>11.626629383453404</c:v>
                </c:pt>
                <c:pt idx="17">
                  <c:v>10.680883489703403</c:v>
                </c:pt>
                <c:pt idx="18">
                  <c:v>9.7192997334534024</c:v>
                </c:pt>
                <c:pt idx="19">
                  <c:v>8.7719296522034025</c:v>
                </c:pt>
                <c:pt idx="20">
                  <c:v>7.8464196147034029</c:v>
                </c:pt>
                <c:pt idx="21">
                  <c:v>6.9209095772034033</c:v>
                </c:pt>
                <c:pt idx="22">
                  <c:v>4.7569095772034036</c:v>
                </c:pt>
                <c:pt idx="23">
                  <c:v>4.7569095772034036</c:v>
                </c:pt>
                <c:pt idx="24">
                  <c:v>4.7569095772034036</c:v>
                </c:pt>
                <c:pt idx="25">
                  <c:v>4.7569095772034036</c:v>
                </c:pt>
                <c:pt idx="26">
                  <c:v>4.7569095772034036</c:v>
                </c:pt>
                <c:pt idx="27">
                  <c:v>2.7569095772034036</c:v>
                </c:pt>
                <c:pt idx="28">
                  <c:v>2.7569095772034036</c:v>
                </c:pt>
                <c:pt idx="29">
                  <c:v>2.7569095772034036</c:v>
                </c:pt>
                <c:pt idx="30">
                  <c:v>2.7569095772034036</c:v>
                </c:pt>
                <c:pt idx="31">
                  <c:v>1.5569095772034036</c:v>
                </c:pt>
                <c:pt idx="32">
                  <c:v>1.5569095772034036</c:v>
                </c:pt>
                <c:pt idx="33">
                  <c:v>9.0957720340356651E-4</c:v>
                </c:pt>
                <c:pt idx="34">
                  <c:v>9.0957720340356651E-4</c:v>
                </c:pt>
                <c:pt idx="35">
                  <c:v>9.0957720340356651E-4</c:v>
                </c:pt>
                <c:pt idx="36">
                  <c:v>9.0957720340356651E-4</c:v>
                </c:pt>
                <c:pt idx="37">
                  <c:v>9.0957720340356651E-4</c:v>
                </c:pt>
                <c:pt idx="38">
                  <c:v>9.0957720340356651E-4</c:v>
                </c:pt>
                <c:pt idx="39">
                  <c:v>9.0957720340356651E-4</c:v>
                </c:pt>
                <c:pt idx="40">
                  <c:v>9.0957720340356651E-4</c:v>
                </c:pt>
                <c:pt idx="41">
                  <c:v>9.0957720340356651E-4</c:v>
                </c:pt>
                <c:pt idx="42">
                  <c:v>9.0957720340356651E-4</c:v>
                </c:pt>
                <c:pt idx="43">
                  <c:v>9.0957720340356651E-4</c:v>
                </c:pt>
                <c:pt idx="44">
                  <c:v>9.0957720340356651E-4</c:v>
                </c:pt>
                <c:pt idx="45">
                  <c:v>9.0957720340356651E-4</c:v>
                </c:pt>
                <c:pt idx="46">
                  <c:v>9.0957720340356651E-4</c:v>
                </c:pt>
                <c:pt idx="47">
                  <c:v>9.0957720340356651E-4</c:v>
                </c:pt>
                <c:pt idx="48">
                  <c:v>9.0957720340356651E-4</c:v>
                </c:pt>
                <c:pt idx="49">
                  <c:v>9.0957720340356651E-4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CC-4F10-9094-B044D74A67CD}"/>
            </c:ext>
          </c:extLst>
        </c:ser>
        <c:ser>
          <c:idx val="5"/>
          <c:order val="4"/>
          <c:tx>
            <c:strRef>
              <c:f>'15. adat'!$B$14</c:f>
              <c:strCache>
                <c:ptCount val="1"/>
                <c:pt idx="0">
                  <c:v>FX reserves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[0]!_14_devizatart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-0.76280749521419999</c:v>
                </c:pt>
                <c:pt idx="2">
                  <c:v>-0.63596412178619999</c:v>
                </c:pt>
                <c:pt idx="3">
                  <c:v>-7.2310195972741003</c:v>
                </c:pt>
                <c:pt idx="4">
                  <c:v>-10.5254507617204</c:v>
                </c:pt>
                <c:pt idx="5">
                  <c:v>-9.9946632963103994</c:v>
                </c:pt>
                <c:pt idx="6">
                  <c:v>-13.721302084171599</c:v>
                </c:pt>
                <c:pt idx="7">
                  <c:v>-13.798505844728499</c:v>
                </c:pt>
                <c:pt idx="8">
                  <c:v>-16.708688593474101</c:v>
                </c:pt>
                <c:pt idx="9">
                  <c:v>-17.6646610808994</c:v>
                </c:pt>
                <c:pt idx="10">
                  <c:v>-16.517377705241699</c:v>
                </c:pt>
                <c:pt idx="11">
                  <c:v>-16.8163690834071</c:v>
                </c:pt>
                <c:pt idx="12">
                  <c:v>-19.236141091141899</c:v>
                </c:pt>
                <c:pt idx="13">
                  <c:v>-20.508399000618301</c:v>
                </c:pt>
                <c:pt idx="14">
                  <c:v>-21.786373296309002</c:v>
                </c:pt>
                <c:pt idx="15">
                  <c:v>-20.690012811625103</c:v>
                </c:pt>
                <c:pt idx="16">
                  <c:v>-17.882438793910001</c:v>
                </c:pt>
                <c:pt idx="17">
                  <c:v>-18.371964374921401</c:v>
                </c:pt>
                <c:pt idx="18">
                  <c:v>-17.482555769344401</c:v>
                </c:pt>
                <c:pt idx="19">
                  <c:v>-17.338749894333002</c:v>
                </c:pt>
                <c:pt idx="20">
                  <c:v>-19.183866577531003</c:v>
                </c:pt>
                <c:pt idx="21">
                  <c:v>-18.527588411387704</c:v>
                </c:pt>
                <c:pt idx="22">
                  <c:v>-15.210090953716504</c:v>
                </c:pt>
                <c:pt idx="23">
                  <c:v>-18.548530460694405</c:v>
                </c:pt>
                <c:pt idx="24">
                  <c:v>-20.964869225131306</c:v>
                </c:pt>
                <c:pt idx="25">
                  <c:v>-20.773740487159806</c:v>
                </c:pt>
                <c:pt idx="26">
                  <c:v>-20.229872734637006</c:v>
                </c:pt>
                <c:pt idx="27">
                  <c:v>-19.288197319716307</c:v>
                </c:pt>
                <c:pt idx="28">
                  <c:v>-20.512617653155008</c:v>
                </c:pt>
                <c:pt idx="29">
                  <c:v>-18.874892764828008</c:v>
                </c:pt>
                <c:pt idx="30">
                  <c:v>-16.349047639448809</c:v>
                </c:pt>
                <c:pt idx="31">
                  <c:v>-14.374846205465008</c:v>
                </c:pt>
                <c:pt idx="32">
                  <c:v>-11.571751795869808</c:v>
                </c:pt>
                <c:pt idx="33">
                  <c:v>-8.2754551711882076</c:v>
                </c:pt>
                <c:pt idx="34">
                  <c:v>-7.2079359260456073</c:v>
                </c:pt>
                <c:pt idx="35">
                  <c:v>-8.2753353198115072</c:v>
                </c:pt>
                <c:pt idx="36">
                  <c:v>-8.2428752258044078</c:v>
                </c:pt>
                <c:pt idx="37">
                  <c:v>-7.9071340551335076</c:v>
                </c:pt>
                <c:pt idx="38">
                  <c:v>-6.9902511294271079</c:v>
                </c:pt>
                <c:pt idx="39">
                  <c:v>-8.3032653205930078</c:v>
                </c:pt>
                <c:pt idx="40">
                  <c:v>-8.0132525057618071</c:v>
                </c:pt>
                <c:pt idx="41">
                  <c:v>-8.7466019954809067</c:v>
                </c:pt>
                <c:pt idx="42">
                  <c:v>-8.5871936204549062</c:v>
                </c:pt>
                <c:pt idx="43">
                  <c:v>-11.900781182262707</c:v>
                </c:pt>
                <c:pt idx="44">
                  <c:v>-11.588698336345706</c:v>
                </c:pt>
                <c:pt idx="45">
                  <c:v>-11.133934653935006</c:v>
                </c:pt>
                <c:pt idx="46">
                  <c:v>-11.801452668511606</c:v>
                </c:pt>
                <c:pt idx="47">
                  <c:v>-12.226154656126806</c:v>
                </c:pt>
                <c:pt idx="48">
                  <c:v>-9.3676009989408051</c:v>
                </c:pt>
                <c:pt idx="49">
                  <c:v>-13.850544015033705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3CC-4F10-9094-B044D74A67CD}"/>
            </c:ext>
          </c:extLst>
        </c:ser>
        <c:ser>
          <c:idx val="2"/>
          <c:order val="5"/>
          <c:tx>
            <c:strRef>
              <c:f>'15. adat'!$B$19</c:f>
              <c:strCache>
                <c:ptCount val="1"/>
                <c:pt idx="0">
                  <c:v>Net other liabilities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[0]!_14_egyéb_tart</c:f>
              <c:numCache>
                <c:formatCode>0.00</c:formatCode>
                <c:ptCount val="50"/>
                <c:pt idx="0">
                  <c:v>0</c:v>
                </c:pt>
                <c:pt idx="1">
                  <c:v>-0.58665648270290005</c:v>
                </c:pt>
                <c:pt idx="2">
                  <c:v>-0.52954711605220017</c:v>
                </c:pt>
                <c:pt idx="3">
                  <c:v>-0.26588504269620084</c:v>
                </c:pt>
                <c:pt idx="4">
                  <c:v>0.75051396092470057</c:v>
                </c:pt>
                <c:pt idx="5">
                  <c:v>1.6169583658446969</c:v>
                </c:pt>
                <c:pt idx="6">
                  <c:v>2.9718163548044969</c:v>
                </c:pt>
                <c:pt idx="7">
                  <c:v>2.4063894716698968</c:v>
                </c:pt>
                <c:pt idx="8">
                  <c:v>3.3785282137768973</c:v>
                </c:pt>
                <c:pt idx="9">
                  <c:v>4.556619364308097</c:v>
                </c:pt>
                <c:pt idx="10">
                  <c:v>4.9872095511221968</c:v>
                </c:pt>
                <c:pt idx="11">
                  <c:v>6.0307582123942964</c:v>
                </c:pt>
                <c:pt idx="12">
                  <c:v>3.6115082530525955</c:v>
                </c:pt>
                <c:pt idx="13">
                  <c:v>3.4883293580358954</c:v>
                </c:pt>
                <c:pt idx="14">
                  <c:v>4.9384676887546961</c:v>
                </c:pt>
                <c:pt idx="15">
                  <c:v>8.2987916870388965</c:v>
                </c:pt>
                <c:pt idx="16">
                  <c:v>5.9031576642290968</c:v>
                </c:pt>
                <c:pt idx="17">
                  <c:v>5.7590452006388961</c:v>
                </c:pt>
                <c:pt idx="18">
                  <c:v>4.7679155801388964</c:v>
                </c:pt>
                <c:pt idx="19">
                  <c:v>4.126693144857196</c:v>
                </c:pt>
                <c:pt idx="20">
                  <c:v>3.3003488138382964</c:v>
                </c:pt>
                <c:pt idx="21">
                  <c:v>3.235563531112096</c:v>
                </c:pt>
                <c:pt idx="22">
                  <c:v>2.4161093892676968</c:v>
                </c:pt>
                <c:pt idx="23">
                  <c:v>2.380722608805697</c:v>
                </c:pt>
                <c:pt idx="24">
                  <c:v>2.5145692921155969</c:v>
                </c:pt>
                <c:pt idx="25">
                  <c:v>3.2039615433138966</c:v>
                </c:pt>
                <c:pt idx="26">
                  <c:v>2.0617774262168966</c:v>
                </c:pt>
                <c:pt idx="27">
                  <c:v>1.9728803735759965</c:v>
                </c:pt>
                <c:pt idx="28">
                  <c:v>3.2624936339010966</c:v>
                </c:pt>
                <c:pt idx="29">
                  <c:v>3.0061304396229969</c:v>
                </c:pt>
                <c:pt idx="30">
                  <c:v>2.0205680975091966</c:v>
                </c:pt>
                <c:pt idx="31">
                  <c:v>1.5303958192975966</c:v>
                </c:pt>
                <c:pt idx="32">
                  <c:v>2.2400946439906968</c:v>
                </c:pt>
                <c:pt idx="33">
                  <c:v>2.4406612013411966</c:v>
                </c:pt>
                <c:pt idx="34">
                  <c:v>2.5461774286576961</c:v>
                </c:pt>
                <c:pt idx="35">
                  <c:v>3.9223371988259963</c:v>
                </c:pt>
                <c:pt idx="36">
                  <c:v>4.0904575001091965</c:v>
                </c:pt>
                <c:pt idx="37">
                  <c:v>2.8024988262123971</c:v>
                </c:pt>
                <c:pt idx="38">
                  <c:v>2.262000222198397</c:v>
                </c:pt>
                <c:pt idx="39">
                  <c:v>2.5028175782220972</c:v>
                </c:pt>
                <c:pt idx="40">
                  <c:v>1.858178304489897</c:v>
                </c:pt>
                <c:pt idx="41">
                  <c:v>2.2824072626575971</c:v>
                </c:pt>
                <c:pt idx="42">
                  <c:v>1.3914521749096971</c:v>
                </c:pt>
                <c:pt idx="43">
                  <c:v>2.7647212312339975</c:v>
                </c:pt>
                <c:pt idx="44">
                  <c:v>3.1284157331375977</c:v>
                </c:pt>
                <c:pt idx="45">
                  <c:v>3.3110537193071976</c:v>
                </c:pt>
                <c:pt idx="46">
                  <c:v>4.0483460433232974</c:v>
                </c:pt>
                <c:pt idx="47">
                  <c:v>2.7714989644213972</c:v>
                </c:pt>
                <c:pt idx="48">
                  <c:v>2.6924288106864971</c:v>
                </c:pt>
                <c:pt idx="49">
                  <c:v>4.7692346250646969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5550160"/>
        <c:axId val="705547808"/>
      </c:barChart>
      <c:lineChart>
        <c:grouping val="standard"/>
        <c:varyColors val="0"/>
        <c:ser>
          <c:idx val="4"/>
          <c:order val="3"/>
          <c:tx>
            <c:strRef>
              <c:f>'15. adat'!$B$13</c:f>
              <c:strCache>
                <c:ptCount val="1"/>
                <c:pt idx="0">
                  <c:v>Net debt inflow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[0]!_14_adósság</c:f>
              <c:numCache>
                <c:formatCode>0.00</c:formatCode>
                <c:ptCount val="50"/>
                <c:pt idx="0" formatCode="General">
                  <c:v>0</c:v>
                </c:pt>
                <c:pt idx="1">
                  <c:v>-0.47888012456869999</c:v>
                </c:pt>
                <c:pt idx="2">
                  <c:v>0.68954374732379997</c:v>
                </c:pt>
                <c:pt idx="3">
                  <c:v>-1.6452806751429987</c:v>
                </c:pt>
                <c:pt idx="4">
                  <c:v>-0.35071914895069867</c:v>
                </c:pt>
                <c:pt idx="5">
                  <c:v>0.81200718366750113</c:v>
                </c:pt>
                <c:pt idx="6">
                  <c:v>1.5763366271852015</c:v>
                </c:pt>
                <c:pt idx="7">
                  <c:v>0.2365736866212016</c:v>
                </c:pt>
                <c:pt idx="8">
                  <c:v>0.39170039954170166</c:v>
                </c:pt>
                <c:pt idx="9">
                  <c:v>-0.38489655545709789</c:v>
                </c:pt>
                <c:pt idx="10">
                  <c:v>0.76304179052630194</c:v>
                </c:pt>
                <c:pt idx="11">
                  <c:v>2.1112143148436022</c:v>
                </c:pt>
                <c:pt idx="12">
                  <c:v>0.78793026786410181</c:v>
                </c:pt>
                <c:pt idx="13">
                  <c:v>1.8226575763844015</c:v>
                </c:pt>
                <c:pt idx="14">
                  <c:v>3.7265518595831013</c:v>
                </c:pt>
                <c:pt idx="15">
                  <c:v>4.3543153430828019</c:v>
                </c:pt>
                <c:pt idx="16">
                  <c:v>4.5263481307090023</c:v>
                </c:pt>
                <c:pt idx="17">
                  <c:v>2.9138854018740021</c:v>
                </c:pt>
                <c:pt idx="18">
                  <c:v>3.4823887398709017</c:v>
                </c:pt>
                <c:pt idx="19">
                  <c:v>2.2502524371506016</c:v>
                </c:pt>
                <c:pt idx="20">
                  <c:v>-0.83538476471889833</c:v>
                </c:pt>
                <c:pt idx="21">
                  <c:v>-0.77391489165869831</c:v>
                </c:pt>
                <c:pt idx="22">
                  <c:v>-1.350289202457998</c:v>
                </c:pt>
                <c:pt idx="23">
                  <c:v>-3.0495116249494978</c:v>
                </c:pt>
                <c:pt idx="24">
                  <c:v>-4.8643867247693979</c:v>
                </c:pt>
                <c:pt idx="25">
                  <c:v>-3.8345637928683978</c:v>
                </c:pt>
                <c:pt idx="26">
                  <c:v>-5.2489705538623976</c:v>
                </c:pt>
                <c:pt idx="27">
                  <c:v>-5.9915958551442969</c:v>
                </c:pt>
                <c:pt idx="28">
                  <c:v>-7.1654111737422967</c:v>
                </c:pt>
                <c:pt idx="29">
                  <c:v>-7.7878124996306965</c:v>
                </c:pt>
                <c:pt idx="30">
                  <c:v>-7.3724677816416966</c:v>
                </c:pt>
                <c:pt idx="31">
                  <c:v>-8.2781472656122972</c:v>
                </c:pt>
                <c:pt idx="32">
                  <c:v>-6.8914390178381968</c:v>
                </c:pt>
                <c:pt idx="33">
                  <c:v>-5.3387503801076974</c:v>
                </c:pt>
                <c:pt idx="34">
                  <c:v>-4.3247467625281972</c:v>
                </c:pt>
                <c:pt idx="35">
                  <c:v>-4.752142824742597</c:v>
                </c:pt>
                <c:pt idx="36">
                  <c:v>-5.0298021122262968</c:v>
                </c:pt>
                <c:pt idx="37">
                  <c:v>-6.6584444887268965</c:v>
                </c:pt>
                <c:pt idx="38">
                  <c:v>-6.1567443530144965</c:v>
                </c:pt>
                <c:pt idx="39">
                  <c:v>-7.7114143016071965</c:v>
                </c:pt>
                <c:pt idx="40">
                  <c:v>-7.5307076429276965</c:v>
                </c:pt>
                <c:pt idx="41">
                  <c:v>-8.9298119490673962</c:v>
                </c:pt>
                <c:pt idx="42">
                  <c:v>-9.3273378934534961</c:v>
                </c:pt>
                <c:pt idx="43">
                  <c:v>-10.371620220545996</c:v>
                </c:pt>
                <c:pt idx="44">
                  <c:v>-10.353297519442595</c:v>
                </c:pt>
                <c:pt idx="45">
                  <c:v>-9.2577710774914959</c:v>
                </c:pt>
                <c:pt idx="46">
                  <c:v>-9.7614848114277954</c:v>
                </c:pt>
                <c:pt idx="47">
                  <c:v>-12.342001412251395</c:v>
                </c:pt>
                <c:pt idx="48">
                  <c:v>-12.200530159848196</c:v>
                </c:pt>
                <c:pt idx="49">
                  <c:v>-11.988636964571397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3CC-4F10-9094-B044D74A67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6040"/>
        <c:axId val="705547024"/>
      </c:lineChart>
      <c:catAx>
        <c:axId val="7055501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7808"/>
        <c:crosses val="autoZero"/>
        <c:auto val="1"/>
        <c:lblAlgn val="ctr"/>
        <c:lblOffset val="100"/>
        <c:tickLblSkip val="1"/>
        <c:noMultiLvlLbl val="0"/>
      </c:catAx>
      <c:valAx>
        <c:axId val="705547808"/>
        <c:scaling>
          <c:orientation val="minMax"/>
          <c:max val="3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6.7706740360129219E-2"/>
              <c:y val="3.4347222222222223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0160"/>
        <c:crosses val="autoZero"/>
        <c:crossBetween val="between"/>
        <c:majorUnit val="5"/>
      </c:valAx>
      <c:valAx>
        <c:axId val="705547024"/>
        <c:scaling>
          <c:orientation val="minMax"/>
          <c:max val="30"/>
          <c:min val="-2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 sz="900"/>
                </a:pPr>
                <a:r>
                  <a:rPr lang="hu-HU" sz="900" b="0" i="0" baseline="0">
                    <a:effectLst/>
                  </a:rPr>
                  <a:t>EUR billions</a:t>
                </a:r>
                <a:endParaRPr lang="hu-HU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0222540217416394"/>
              <c:y val="1.347839506172839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040"/>
        <c:crosses val="max"/>
        <c:crossBetween val="between"/>
        <c:majorUnit val="5"/>
      </c:valAx>
      <c:catAx>
        <c:axId val="705556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05547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001604296725146"/>
          <c:w val="1"/>
          <c:h val="9.9983957032748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316503472222221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adat'!$A$7</c:f>
              <c:strCache>
                <c:ptCount val="1"/>
                <c:pt idx="0">
                  <c:v>Tranzakció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adat'!$C$7:$P$7</c:f>
              <c:numCache>
                <c:formatCode>0.0</c:formatCode>
                <c:ptCount val="14"/>
                <c:pt idx="0" formatCode="0.00">
                  <c:v>-0.15</c:v>
                </c:pt>
                <c:pt idx="1">
                  <c:v>-1.1278927917586064</c:v>
                </c:pt>
                <c:pt idx="2">
                  <c:v>-0.77521876383651811</c:v>
                </c:pt>
                <c:pt idx="3">
                  <c:v>-1.2531711395356657</c:v>
                </c:pt>
                <c:pt idx="4">
                  <c:v>-0.91541278714571983</c:v>
                </c:pt>
                <c:pt idx="5">
                  <c:v>-0.49435480622338862</c:v>
                </c:pt>
                <c:pt idx="6">
                  <c:v>-1.2098420595160033</c:v>
                </c:pt>
                <c:pt idx="7">
                  <c:v>-0.31332256087823501</c:v>
                </c:pt>
                <c:pt idx="8" formatCode="0.000">
                  <c:v>-0.14760828642398049</c:v>
                </c:pt>
                <c:pt idx="9" formatCode="0.000">
                  <c:v>0.18771914617631996</c:v>
                </c:pt>
                <c:pt idx="10" formatCode="0.000">
                  <c:v>3.0782916629913167E-3</c:v>
                </c:pt>
                <c:pt idx="11" formatCode="0.000">
                  <c:v>-0.47528974516233885</c:v>
                </c:pt>
                <c:pt idx="12" formatCode="0.000">
                  <c:v>-0.64967645169244626</c:v>
                </c:pt>
                <c:pt idx="13" formatCode="0.000">
                  <c:v>1.2309785305959111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3-4EAA-9683-042FB700A1E8}"/>
            </c:ext>
          </c:extLst>
        </c:ser>
        <c:ser>
          <c:idx val="1"/>
          <c:order val="1"/>
          <c:tx>
            <c:strRef>
              <c:f>'16. adat'!$A$8</c:f>
              <c:strCache>
                <c:ptCount val="1"/>
                <c:pt idx="0">
                  <c:v>Átértékelődés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adat'!$C$8:$P$8</c:f>
              <c:numCache>
                <c:formatCode>0.0</c:formatCode>
                <c:ptCount val="14"/>
                <c:pt idx="0" formatCode="0.00">
                  <c:v>4.348550192193279E-2</c:v>
                </c:pt>
                <c:pt idx="1">
                  <c:v>-0.26974856187417684</c:v>
                </c:pt>
                <c:pt idx="2">
                  <c:v>6.6071706531187768E-3</c:v>
                </c:pt>
                <c:pt idx="3">
                  <c:v>-0.1049354923664579</c:v>
                </c:pt>
                <c:pt idx="4">
                  <c:v>-0.82888043206758089</c:v>
                </c:pt>
                <c:pt idx="5">
                  <c:v>-0.46122582912439269</c:v>
                </c:pt>
                <c:pt idx="6">
                  <c:v>0.32787691704028765</c:v>
                </c:pt>
                <c:pt idx="7">
                  <c:v>8.9287421781810497E-2</c:v>
                </c:pt>
                <c:pt idx="8" formatCode="0.000">
                  <c:v>0.27937485199641493</c:v>
                </c:pt>
                <c:pt idx="9" formatCode="0.000">
                  <c:v>9.9143534981622025E-2</c:v>
                </c:pt>
                <c:pt idx="10" formatCode="0.000">
                  <c:v>3.585532065835196E-3</c:v>
                </c:pt>
                <c:pt idx="11" formatCode="0.000">
                  <c:v>1.7526189598913576E-2</c:v>
                </c:pt>
                <c:pt idx="12" formatCode="0.000">
                  <c:v>-0.97256395917829153</c:v>
                </c:pt>
                <c:pt idx="13" formatCode="0.000">
                  <c:v>0.35655381348691867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3-4EAA-9683-042FB700A1E8}"/>
            </c:ext>
          </c:extLst>
        </c:ser>
        <c:ser>
          <c:idx val="3"/>
          <c:order val="2"/>
          <c:tx>
            <c:strRef>
              <c:f>'16. adat'!$A$9</c:f>
              <c:strCache>
                <c:ptCount val="1"/>
                <c:pt idx="0">
                  <c:v>Nominális GDP hatása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adat'!$C$9:$P$9</c:f>
              <c:numCache>
                <c:formatCode>0.0</c:formatCode>
                <c:ptCount val="14"/>
                <c:pt idx="0" formatCode="0.00">
                  <c:v>-0.29427977284329221</c:v>
                </c:pt>
                <c:pt idx="1">
                  <c:v>-0.28536704422108816</c:v>
                </c:pt>
                <c:pt idx="2">
                  <c:v>-0.31321781906791524</c:v>
                </c:pt>
                <c:pt idx="3">
                  <c:v>-0.35456715272460249</c:v>
                </c:pt>
                <c:pt idx="4">
                  <c:v>-0.23610021213651688</c:v>
                </c:pt>
                <c:pt idx="5">
                  <c:v>-0.23771820681193628</c:v>
                </c:pt>
                <c:pt idx="6">
                  <c:v>-0.24583812124099463</c:v>
                </c:pt>
                <c:pt idx="7">
                  <c:v>-0.23752663653465317</c:v>
                </c:pt>
                <c:pt idx="8" formatCode="0.000">
                  <c:v>-0.19672176405783615</c:v>
                </c:pt>
                <c:pt idx="9" formatCode="0.000">
                  <c:v>-0.22528454422997002</c:v>
                </c:pt>
                <c:pt idx="10" formatCode="0.000">
                  <c:v>-0.21116247972161467</c:v>
                </c:pt>
                <c:pt idx="11" formatCode="0.000">
                  <c:v>-0.18974232070743391</c:v>
                </c:pt>
                <c:pt idx="12" formatCode="0.000">
                  <c:v>-9.0492120193115533E-2</c:v>
                </c:pt>
                <c:pt idx="13" formatCode="0.000">
                  <c:v>0.16930797764810601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adat'!$A$6</c:f>
              <c:strCache>
                <c:ptCount val="1"/>
                <c:pt idx="0">
                  <c:v>Összes változás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adat'!$C$6:$P$6</c:f>
              <c:numCache>
                <c:formatCode>0.0</c:formatCode>
                <c:ptCount val="14"/>
                <c:pt idx="0">
                  <c:v>-0.40079427092135944</c:v>
                </c:pt>
                <c:pt idx="1">
                  <c:v>-1.6830083978538717</c:v>
                </c:pt>
                <c:pt idx="2">
                  <c:v>-1.081829412250503</c:v>
                </c:pt>
                <c:pt idx="3">
                  <c:v>-1.7126737846264604</c:v>
                </c:pt>
                <c:pt idx="4">
                  <c:v>-1.9803934313500786</c:v>
                </c:pt>
                <c:pt idx="5">
                  <c:v>-1.1932988421587094</c:v>
                </c:pt>
                <c:pt idx="6">
                  <c:v>-1.1278032637171993</c:v>
                </c:pt>
                <c:pt idx="7">
                  <c:v>-0.46156177563131884</c:v>
                </c:pt>
                <c:pt idx="8" formatCode="0.000">
                  <c:v>-6.4955198485401766E-2</c:v>
                </c:pt>
                <c:pt idx="9" formatCode="0.000">
                  <c:v>6.1578136927971983E-2</c:v>
                </c:pt>
                <c:pt idx="10" formatCode="0.000">
                  <c:v>-0.20449865599278816</c:v>
                </c:pt>
                <c:pt idx="11" formatCode="0.000">
                  <c:v>-0.6475058762708592</c:v>
                </c:pt>
                <c:pt idx="12" formatCode="0.000">
                  <c:v>-1.7127325310638533</c:v>
                </c:pt>
                <c:pt idx="13" formatCode="0.000">
                  <c:v>1.7568403217309356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adat'!$A$5</c:f>
              <c:strCache>
                <c:ptCount val="1"/>
                <c:pt idx="0">
                  <c:v>Nettó külső adósság (jobb skála)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adat'!$C$5:$P$5</c:f>
              <c:numCache>
                <c:formatCode>0</c:formatCode>
                <c:ptCount val="14"/>
                <c:pt idx="0">
                  <c:v>18.215238984063575</c:v>
                </c:pt>
                <c:pt idx="1">
                  <c:v>16.532230586209703</c:v>
                </c:pt>
                <c:pt idx="2">
                  <c:v>15.4504011739592</c:v>
                </c:pt>
                <c:pt idx="3">
                  <c:v>13.73772738933274</c:v>
                </c:pt>
                <c:pt idx="4">
                  <c:v>11.757333957982661</c:v>
                </c:pt>
                <c:pt idx="5">
                  <c:v>10.564035115823952</c:v>
                </c:pt>
                <c:pt idx="6">
                  <c:v>9.4362318521067525</c:v>
                </c:pt>
                <c:pt idx="7">
                  <c:v>8.9746700764754337</c:v>
                </c:pt>
                <c:pt idx="8" formatCode="0.0">
                  <c:v>8.9097148779900319</c:v>
                </c:pt>
                <c:pt idx="9" formatCode="0.0">
                  <c:v>8.9712930149180039</c:v>
                </c:pt>
                <c:pt idx="10" formatCode="0.0">
                  <c:v>8.7667943589252157</c:v>
                </c:pt>
                <c:pt idx="11" formatCode="0.0">
                  <c:v>8.1192884826543565</c:v>
                </c:pt>
                <c:pt idx="12" formatCode="0.0">
                  <c:v>6.4065559515905033</c:v>
                </c:pt>
                <c:pt idx="13" formatCode="0.0">
                  <c:v>8.1633962733214389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B83-4EAA-9683-042FB700A1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460954924082388"/>
              <c:y val="1.448888888888887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6041680520486941E-3"/>
          <c:y val="0.82182651415163532"/>
          <c:w val="0.97773460473906171"/>
          <c:h val="0.15171542748203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203275461197822E-2"/>
          <c:y val="6.6842586677909585E-2"/>
          <c:w val="0.86142961071395718"/>
          <c:h val="0.64928923611111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'16. adat'!$B$7</c:f>
              <c:strCache>
                <c:ptCount val="1"/>
                <c:pt idx="0">
                  <c:v>Transactions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'16. adat'!$C$4:$P$4</c:f>
              <c:strCache>
                <c:ptCount val="14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</c:strCache>
            </c:strRef>
          </c:cat>
          <c:val>
            <c:numRef>
              <c:f>'16. adat'!$C$7:$P$7</c:f>
              <c:numCache>
                <c:formatCode>0.0</c:formatCode>
                <c:ptCount val="14"/>
                <c:pt idx="0" formatCode="0.00">
                  <c:v>-0.15</c:v>
                </c:pt>
                <c:pt idx="1">
                  <c:v>-1.1278927917586064</c:v>
                </c:pt>
                <c:pt idx="2">
                  <c:v>-0.77521876383651811</c:v>
                </c:pt>
                <c:pt idx="3">
                  <c:v>-1.2531711395356657</c:v>
                </c:pt>
                <c:pt idx="4">
                  <c:v>-0.91541278714571983</c:v>
                </c:pt>
                <c:pt idx="5">
                  <c:v>-0.49435480622338862</c:v>
                </c:pt>
                <c:pt idx="6">
                  <c:v>-1.2098420595160033</c:v>
                </c:pt>
                <c:pt idx="7">
                  <c:v>-0.31332256087823501</c:v>
                </c:pt>
                <c:pt idx="8" formatCode="0.000">
                  <c:v>-0.14760828642398049</c:v>
                </c:pt>
                <c:pt idx="9" formatCode="0.000">
                  <c:v>0.18771914617631996</c:v>
                </c:pt>
                <c:pt idx="10" formatCode="0.000">
                  <c:v>3.0782916629913167E-3</c:v>
                </c:pt>
                <c:pt idx="11" formatCode="0.000">
                  <c:v>-0.47528974516233885</c:v>
                </c:pt>
                <c:pt idx="12" formatCode="0.000">
                  <c:v>-0.64967645169244626</c:v>
                </c:pt>
                <c:pt idx="13" formatCode="0.000">
                  <c:v>1.2309785305959111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F-47CB-B603-402BBE46B25B}"/>
            </c:ext>
          </c:extLst>
        </c:ser>
        <c:ser>
          <c:idx val="1"/>
          <c:order val="1"/>
          <c:tx>
            <c:strRef>
              <c:f>'16. adat'!$B$8</c:f>
              <c:strCache>
                <c:ptCount val="1"/>
                <c:pt idx="0">
                  <c:v>Revaluation 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  <a:effectLst/>
          </c:spPr>
          <c:invertIfNegative val="0"/>
          <c:cat>
            <c:strRef>
              <c:f>'16. adat'!$C$4:$P$4</c:f>
              <c:strCache>
                <c:ptCount val="14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</c:strCache>
            </c:strRef>
          </c:cat>
          <c:val>
            <c:numRef>
              <c:f>'16. adat'!$C$8:$P$8</c:f>
              <c:numCache>
                <c:formatCode>0.0</c:formatCode>
                <c:ptCount val="14"/>
                <c:pt idx="0" formatCode="0.00">
                  <c:v>4.348550192193279E-2</c:v>
                </c:pt>
                <c:pt idx="1">
                  <c:v>-0.26974856187417684</c:v>
                </c:pt>
                <c:pt idx="2">
                  <c:v>6.6071706531187768E-3</c:v>
                </c:pt>
                <c:pt idx="3">
                  <c:v>-0.1049354923664579</c:v>
                </c:pt>
                <c:pt idx="4">
                  <c:v>-0.82888043206758089</c:v>
                </c:pt>
                <c:pt idx="5">
                  <c:v>-0.46122582912439269</c:v>
                </c:pt>
                <c:pt idx="6">
                  <c:v>0.32787691704028765</c:v>
                </c:pt>
                <c:pt idx="7">
                  <c:v>8.9287421781810497E-2</c:v>
                </c:pt>
                <c:pt idx="8" formatCode="0.000">
                  <c:v>0.27937485199641493</c:v>
                </c:pt>
                <c:pt idx="9" formatCode="0.000">
                  <c:v>9.9143534981622025E-2</c:v>
                </c:pt>
                <c:pt idx="10" formatCode="0.000">
                  <c:v>3.585532065835196E-3</c:v>
                </c:pt>
                <c:pt idx="11" formatCode="0.000">
                  <c:v>1.7526189598913576E-2</c:v>
                </c:pt>
                <c:pt idx="12" formatCode="0.000">
                  <c:v>-0.97256395917829153</c:v>
                </c:pt>
                <c:pt idx="13" formatCode="0.000">
                  <c:v>0.35655381348691867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F-47CB-B603-402BBE46B25B}"/>
            </c:ext>
          </c:extLst>
        </c:ser>
        <c:ser>
          <c:idx val="3"/>
          <c:order val="2"/>
          <c:tx>
            <c:strRef>
              <c:f>'16. adat'!$B$9</c:f>
              <c:strCache>
                <c:ptCount val="1"/>
                <c:pt idx="0">
                  <c:v>Effect of nominal GDP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'16. adat'!$C$4:$P$4</c:f>
              <c:strCache>
                <c:ptCount val="14"/>
                <c:pt idx="0">
                  <c:v>2017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2018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2019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2020 Q1</c:v>
                </c:pt>
                <c:pt idx="13">
                  <c:v>Q2</c:v>
                </c:pt>
              </c:strCache>
            </c:strRef>
          </c:cat>
          <c:val>
            <c:numRef>
              <c:f>'16. adat'!$C$9:$P$9</c:f>
              <c:numCache>
                <c:formatCode>0.0</c:formatCode>
                <c:ptCount val="14"/>
                <c:pt idx="0" formatCode="0.00">
                  <c:v>-0.29427977284329221</c:v>
                </c:pt>
                <c:pt idx="1">
                  <c:v>-0.28536704422108816</c:v>
                </c:pt>
                <c:pt idx="2">
                  <c:v>-0.31321781906791524</c:v>
                </c:pt>
                <c:pt idx="3">
                  <c:v>-0.35456715272460249</c:v>
                </c:pt>
                <c:pt idx="4">
                  <c:v>-0.23610021213651688</c:v>
                </c:pt>
                <c:pt idx="5">
                  <c:v>-0.23771820681193628</c:v>
                </c:pt>
                <c:pt idx="6">
                  <c:v>-0.24583812124099463</c:v>
                </c:pt>
                <c:pt idx="7">
                  <c:v>-0.23752663653465317</c:v>
                </c:pt>
                <c:pt idx="8" formatCode="0.000">
                  <c:v>-0.19672176405783615</c:v>
                </c:pt>
                <c:pt idx="9" formatCode="0.000">
                  <c:v>-0.22528454422997002</c:v>
                </c:pt>
                <c:pt idx="10" formatCode="0.000">
                  <c:v>-0.21116247972161467</c:v>
                </c:pt>
                <c:pt idx="11" formatCode="0.000">
                  <c:v>-0.18974232070743391</c:v>
                </c:pt>
                <c:pt idx="12" formatCode="0.000">
                  <c:v>-9.0492120193115533E-2</c:v>
                </c:pt>
                <c:pt idx="13" formatCode="0.000">
                  <c:v>0.16930797764810601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4502488"/>
        <c:axId val="904502160"/>
      </c:barChart>
      <c:lineChart>
        <c:grouping val="standard"/>
        <c:varyColors val="0"/>
        <c:ser>
          <c:idx val="4"/>
          <c:order val="3"/>
          <c:tx>
            <c:strRef>
              <c:f>'16. adat'!$B$6</c:f>
              <c:strCache>
                <c:ptCount val="1"/>
                <c:pt idx="0">
                  <c:v>Total change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adat'!$C$6:$P$6</c:f>
              <c:numCache>
                <c:formatCode>0.0</c:formatCode>
                <c:ptCount val="14"/>
                <c:pt idx="0">
                  <c:v>-0.40079427092135944</c:v>
                </c:pt>
                <c:pt idx="1">
                  <c:v>-1.6830083978538717</c:v>
                </c:pt>
                <c:pt idx="2">
                  <c:v>-1.081829412250503</c:v>
                </c:pt>
                <c:pt idx="3">
                  <c:v>-1.7126737846264604</c:v>
                </c:pt>
                <c:pt idx="4">
                  <c:v>-1.9803934313500786</c:v>
                </c:pt>
                <c:pt idx="5">
                  <c:v>-1.1932988421587094</c:v>
                </c:pt>
                <c:pt idx="6">
                  <c:v>-1.1278032637171993</c:v>
                </c:pt>
                <c:pt idx="7">
                  <c:v>-0.46156177563131884</c:v>
                </c:pt>
                <c:pt idx="8" formatCode="0.000">
                  <c:v>-6.4955198485401766E-2</c:v>
                </c:pt>
                <c:pt idx="9" formatCode="0.000">
                  <c:v>6.1578136927971983E-2</c:v>
                </c:pt>
                <c:pt idx="10" formatCode="0.000">
                  <c:v>-0.20449865599278816</c:v>
                </c:pt>
                <c:pt idx="11" formatCode="0.000">
                  <c:v>-0.6475058762708592</c:v>
                </c:pt>
                <c:pt idx="12" formatCode="0.000">
                  <c:v>-1.7127325310638533</c:v>
                </c:pt>
                <c:pt idx="13" formatCode="0.000">
                  <c:v>1.7568403217309356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502488"/>
        <c:axId val="904502160"/>
      </c:lineChart>
      <c:lineChart>
        <c:grouping val="standard"/>
        <c:varyColors val="0"/>
        <c:ser>
          <c:idx val="5"/>
          <c:order val="4"/>
          <c:tx>
            <c:strRef>
              <c:f>'16. adat'!$B$5</c:f>
              <c:strCache>
                <c:ptCount val="1"/>
                <c:pt idx="0">
                  <c:v>Net external debt (r. h. s.)</c:v>
                </c:pt>
              </c:strCache>
            </c:strRef>
          </c:tx>
          <c:spPr>
            <a:ln w="28575" cap="rnd">
              <a:solidFill>
                <a:schemeClr val="tx1"/>
              </a:solidFill>
              <a:prstDash val="dash"/>
              <a:round/>
            </a:ln>
            <a:effectLst/>
          </c:spPr>
          <c:marker>
            <c:symbol val="none"/>
          </c:marker>
          <c:cat>
            <c:strRef>
              <c:f>'16. adat'!$C$3:$P$3</c:f>
              <c:strCache>
                <c:ptCount val="14"/>
                <c:pt idx="0">
                  <c:v>2017.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2018.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2019.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2020. I</c:v>
                </c:pt>
                <c:pt idx="13">
                  <c:v>II</c:v>
                </c:pt>
              </c:strCache>
            </c:strRef>
          </c:cat>
          <c:val>
            <c:numRef>
              <c:f>'16. adat'!$C$5:$P$5</c:f>
              <c:numCache>
                <c:formatCode>0</c:formatCode>
                <c:ptCount val="14"/>
                <c:pt idx="0">
                  <c:v>18.215238984063575</c:v>
                </c:pt>
                <c:pt idx="1">
                  <c:v>16.532230586209703</c:v>
                </c:pt>
                <c:pt idx="2">
                  <c:v>15.4504011739592</c:v>
                </c:pt>
                <c:pt idx="3">
                  <c:v>13.73772738933274</c:v>
                </c:pt>
                <c:pt idx="4">
                  <c:v>11.757333957982661</c:v>
                </c:pt>
                <c:pt idx="5">
                  <c:v>10.564035115823952</c:v>
                </c:pt>
                <c:pt idx="6">
                  <c:v>9.4362318521067525</c:v>
                </c:pt>
                <c:pt idx="7">
                  <c:v>8.9746700764754337</c:v>
                </c:pt>
                <c:pt idx="8" formatCode="0.0">
                  <c:v>8.9097148779900319</c:v>
                </c:pt>
                <c:pt idx="9" formatCode="0.0">
                  <c:v>8.9712930149180039</c:v>
                </c:pt>
                <c:pt idx="10" formatCode="0.0">
                  <c:v>8.7667943589252157</c:v>
                </c:pt>
                <c:pt idx="11" formatCode="0.0">
                  <c:v>8.1192884826543565</c:v>
                </c:pt>
                <c:pt idx="12" formatCode="0.0">
                  <c:v>6.4065559515905033</c:v>
                </c:pt>
                <c:pt idx="13" formatCode="0.0">
                  <c:v>8.1633962733214389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48F-47CB-B603-402BBE46B2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1960432"/>
        <c:axId val="1011953544"/>
      </c:lineChart>
      <c:catAx>
        <c:axId val="904502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80808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160"/>
        <c:crosses val="autoZero"/>
        <c:auto val="1"/>
        <c:lblAlgn val="ctr"/>
        <c:lblOffset val="100"/>
        <c:noMultiLvlLbl val="0"/>
      </c:catAx>
      <c:valAx>
        <c:axId val="904502160"/>
        <c:scaling>
          <c:orientation val="minMax"/>
          <c:max val="3"/>
          <c:min val="-3"/>
        </c:scaling>
        <c:delete val="0"/>
        <c:axPos val="l"/>
        <c:majorGridlines>
          <c:spPr>
            <a:ln w="952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6.5741769038931794E-2"/>
              <c:y val="1.889861111111111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04502488"/>
        <c:crosses val="autoZero"/>
        <c:crossBetween val="between"/>
      </c:valAx>
      <c:valAx>
        <c:axId val="1011953544"/>
        <c:scaling>
          <c:orientation val="minMax"/>
          <c:max val="30"/>
          <c:min val="-3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4449543092714208"/>
              <c:y val="1.44888888888888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rgbClr val="000000"/>
                  </a:solidFill>
                  <a:latin typeface="Calibri"/>
                  <a:ea typeface="Calibri"/>
                  <a:cs typeface="Calibri"/>
                </a:defRPr>
              </a:pPr>
              <a:endParaRPr lang="en-US"/>
            </a:p>
          </c:txPr>
        </c:title>
        <c:numFmt formatCode="0" sourceLinked="1"/>
        <c:majorTickMark val="out"/>
        <c:minorTickMark val="none"/>
        <c:tickLblPos val="nextTo"/>
        <c:spPr>
          <a:noFill/>
          <a:ln w="9525">
            <a:solidFill>
              <a:srgbClr val="80808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011960432"/>
        <c:crosses val="max"/>
        <c:crossBetween val="between"/>
      </c:valAx>
      <c:catAx>
        <c:axId val="1011960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1195354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5994080453431052E-3"/>
          <c:y val="0.85833611111111108"/>
          <c:w val="0.97457294728195021"/>
          <c:h val="0.1152055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6862922223993482E-2"/>
          <c:w val="0.87098359378567969"/>
          <c:h val="0.55358272667693997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adat'!$A$3</c:f>
              <c:strCache>
                <c:ptCount val="1"/>
                <c:pt idx="0">
                  <c:v>Bankrendszer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adat'!$C$1:$AZ$1</c:f>
              <c:strCache>
                <c:ptCount val="5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50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-0.90046927517175068</c:v>
                </c:pt>
                <c:pt idx="42">
                  <c:v>-1.1691670024953715</c:v>
                </c:pt>
                <c:pt idx="43">
                  <c:v>-1.6619745718960286</c:v>
                </c:pt>
                <c:pt idx="44">
                  <c:v>-0.88756098068644862</c:v>
                </c:pt>
                <c:pt idx="45">
                  <c:v>-1.2799993131881466</c:v>
                </c:pt>
                <c:pt idx="46">
                  <c:v>-1.0334095288446155</c:v>
                </c:pt>
                <c:pt idx="47">
                  <c:v>-0.29983394971562072</c:v>
                </c:pt>
                <c:pt idx="48">
                  <c:v>-0.37906597540270126</c:v>
                </c:pt>
                <c:pt idx="49">
                  <c:v>0.14072016630888623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AA-43CA-A25B-5C5E69E1C201}"/>
            </c:ext>
          </c:extLst>
        </c:ser>
        <c:ser>
          <c:idx val="1"/>
          <c:order val="2"/>
          <c:tx>
            <c:strRef>
              <c:f>'17. adat'!$A$4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adat'!$C$1:$AZ$1</c:f>
              <c:strCache>
                <c:ptCount val="5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</c:strCache>
            </c:strRef>
          </c:cat>
          <c:val>
            <c:numRef>
              <c:f>'17. adat'!$C$4:$AZ$4</c:f>
              <c:numCache>
                <c:formatCode>0.0</c:formatCode>
                <c:ptCount val="50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11.488738161805889</c:v>
                </c:pt>
                <c:pt idx="41">
                  <c:v>9.6206836488535608</c:v>
                </c:pt>
                <c:pt idx="42">
                  <c:v>9.3145244950724724</c:v>
                </c:pt>
                <c:pt idx="43">
                  <c:v>9.0298507351767263</c:v>
                </c:pt>
                <c:pt idx="44">
                  <c:v>9.1964515229422172</c:v>
                </c:pt>
                <c:pt idx="45">
                  <c:v>9.9384792917204443</c:v>
                </c:pt>
                <c:pt idx="46">
                  <c:v>9.2395655616341337</c:v>
                </c:pt>
                <c:pt idx="47">
                  <c:v>7.4620148984684151</c:v>
                </c:pt>
                <c:pt idx="48">
                  <c:v>6.1392813784087696</c:v>
                </c:pt>
                <c:pt idx="49">
                  <c:v>6.9797607810356084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AA-43CA-A25B-5C5E69E1C201}"/>
            </c:ext>
          </c:extLst>
        </c:ser>
        <c:ser>
          <c:idx val="3"/>
          <c:order val="3"/>
          <c:tx>
            <c:strRef>
              <c:f>'17.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 adat'!$C$1:$AZ$1</c:f>
              <c:strCache>
                <c:ptCount val="50"/>
                <c:pt idx="0">
                  <c:v>2008. I.</c:v>
                </c:pt>
                <c:pt idx="1">
                  <c:v>         II.</c:v>
                </c:pt>
                <c:pt idx="2">
                  <c:v>         III.</c:v>
                </c:pt>
                <c:pt idx="3">
                  <c:v>         IV.</c:v>
                </c:pt>
                <c:pt idx="4">
                  <c:v>2009. I.</c:v>
                </c:pt>
                <c:pt idx="5">
                  <c:v>         II.</c:v>
                </c:pt>
                <c:pt idx="6">
                  <c:v>         III.</c:v>
                </c:pt>
                <c:pt idx="7">
                  <c:v>         IV.</c:v>
                </c:pt>
                <c:pt idx="8">
                  <c:v>2010. I.</c:v>
                </c:pt>
                <c:pt idx="9">
                  <c:v>         II.</c:v>
                </c:pt>
                <c:pt idx="10">
                  <c:v>         III.</c:v>
                </c:pt>
                <c:pt idx="11">
                  <c:v>         IV.</c:v>
                </c:pt>
                <c:pt idx="12">
                  <c:v>2011. I.</c:v>
                </c:pt>
                <c:pt idx="13">
                  <c:v>         II.</c:v>
                </c:pt>
                <c:pt idx="14">
                  <c:v>         III.</c:v>
                </c:pt>
                <c:pt idx="15">
                  <c:v>         IV.</c:v>
                </c:pt>
                <c:pt idx="16">
                  <c:v>2012. I.</c:v>
                </c:pt>
                <c:pt idx="17">
                  <c:v>         II.</c:v>
                </c:pt>
                <c:pt idx="18">
                  <c:v>         III.</c:v>
                </c:pt>
                <c:pt idx="19">
                  <c:v>         IV.</c:v>
                </c:pt>
                <c:pt idx="20">
                  <c:v>2013. I.</c:v>
                </c:pt>
                <c:pt idx="21">
                  <c:v>II.</c:v>
                </c:pt>
                <c:pt idx="22">
                  <c:v>         III.</c:v>
                </c:pt>
                <c:pt idx="23">
                  <c:v>IV.</c:v>
                </c:pt>
                <c:pt idx="24">
                  <c:v>2014. I.</c:v>
                </c:pt>
                <c:pt idx="25">
                  <c:v>II.</c:v>
                </c:pt>
                <c:pt idx="26">
                  <c:v>         III.</c:v>
                </c:pt>
                <c:pt idx="27">
                  <c:v>IV.</c:v>
                </c:pt>
                <c:pt idx="28">
                  <c:v>2015. I.</c:v>
                </c:pt>
                <c:pt idx="29">
                  <c:v>II.</c:v>
                </c:pt>
                <c:pt idx="30">
                  <c:v>         III.</c:v>
                </c:pt>
                <c:pt idx="31">
                  <c:v>IV.</c:v>
                </c:pt>
                <c:pt idx="32">
                  <c:v>2016. I.</c:v>
                </c:pt>
                <c:pt idx="33">
                  <c:v>II.</c:v>
                </c:pt>
                <c:pt idx="34">
                  <c:v>         III.</c:v>
                </c:pt>
                <c:pt idx="35">
                  <c:v>IV.</c:v>
                </c:pt>
                <c:pt idx="36">
                  <c:v>2017. I.</c:v>
                </c:pt>
                <c:pt idx="37">
                  <c:v>II.</c:v>
                </c:pt>
                <c:pt idx="38">
                  <c:v>         III.</c:v>
                </c:pt>
                <c:pt idx="39">
                  <c:v>IV.</c:v>
                </c:pt>
                <c:pt idx="40">
                  <c:v>2018. I.</c:v>
                </c:pt>
                <c:pt idx="41">
                  <c:v>II.</c:v>
                </c:pt>
                <c:pt idx="42">
                  <c:v>         III.</c:v>
                </c:pt>
                <c:pt idx="43">
                  <c:v>IV.</c:v>
                </c:pt>
                <c:pt idx="44">
                  <c:v>2019. I.</c:v>
                </c:pt>
                <c:pt idx="45">
                  <c:v>II.</c:v>
                </c:pt>
                <c:pt idx="46">
                  <c:v>         III.</c:v>
                </c:pt>
                <c:pt idx="47">
                  <c:v>IV.</c:v>
                </c:pt>
                <c:pt idx="48">
                  <c:v>2020. I.</c:v>
                </c:pt>
                <c:pt idx="49">
                  <c:v>II.</c:v>
                </c:pt>
              </c:strCache>
            </c:strRef>
          </c:cat>
          <c:val>
            <c:numRef>
              <c:f>'17. adat'!$C$5:$AZ$5</c:f>
              <c:numCache>
                <c:formatCode>0.0</c:formatCode>
                <c:ptCount val="50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3.4846940777011186</c:v>
                </c:pt>
                <c:pt idx="37">
                  <c:v>2.5363726358210532</c:v>
                </c:pt>
                <c:pt idx="38">
                  <c:v>2.178915882168007</c:v>
                </c:pt>
                <c:pt idx="39">
                  <c:v>1.8862573425697273</c:v>
                </c:pt>
                <c:pt idx="40">
                  <c:v>1.2803511216484322</c:v>
                </c:pt>
                <c:pt idx="41">
                  <c:v>1.843820742139469</c:v>
                </c:pt>
                <c:pt idx="42">
                  <c:v>1.2908743595277277</c:v>
                </c:pt>
                <c:pt idx="43">
                  <c:v>1.6067939131941489</c:v>
                </c:pt>
                <c:pt idx="44">
                  <c:v>0.60082433573427174</c:v>
                </c:pt>
                <c:pt idx="45">
                  <c:v>0.31281303638571151</c:v>
                </c:pt>
                <c:pt idx="46">
                  <c:v>0.56063832613569786</c:v>
                </c:pt>
                <c:pt idx="47">
                  <c:v>0.95710753390155812</c:v>
                </c:pt>
                <c:pt idx="48">
                  <c:v>0.64634054858443002</c:v>
                </c:pt>
                <c:pt idx="49">
                  <c:v>1.0429153259769397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adat'!$A$6</c:f>
              <c:strCache>
                <c:ptCount val="1"/>
                <c:pt idx="0">
                  <c:v>Nettó külső adósság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50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18.215238984058139</c:v>
                </c:pt>
                <c:pt idx="37">
                  <c:v>16.532230586211064</c:v>
                </c:pt>
                <c:pt idx="38">
                  <c:v>15.450401173957939</c:v>
                </c:pt>
                <c:pt idx="39">
                  <c:v>13.737727389335195</c:v>
                </c:pt>
                <c:pt idx="40">
                  <c:v>11.75733395798008</c:v>
                </c:pt>
                <c:pt idx="41">
                  <c:v>10.564035115821286</c:v>
                </c:pt>
                <c:pt idx="42">
                  <c:v>9.4362318521048323</c:v>
                </c:pt>
                <c:pt idx="43">
                  <c:v>8.974670076474851</c:v>
                </c:pt>
                <c:pt idx="44">
                  <c:v>8.9097148779900319</c:v>
                </c:pt>
                <c:pt idx="45">
                  <c:v>8.9712930149180039</c:v>
                </c:pt>
                <c:pt idx="46">
                  <c:v>8.7667943589252157</c:v>
                </c:pt>
                <c:pt idx="47">
                  <c:v>8.1192884826543565</c:v>
                </c:pt>
                <c:pt idx="48">
                  <c:v>6.4065559515905033</c:v>
                </c:pt>
                <c:pt idx="49">
                  <c:v>8.1633962733214389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adat'!$A$7</c:f>
              <c:strCache>
                <c:ptCount val="1"/>
                <c:pt idx="0">
                  <c:v>Bruttó külső adósság (jobb tengely)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50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67.769756865847782</c:v>
                </c:pt>
                <c:pt idx="37">
                  <c:v>65.612329986313796</c:v>
                </c:pt>
                <c:pt idx="38">
                  <c:v>63.304863870191902</c:v>
                </c:pt>
                <c:pt idx="39">
                  <c:v>59.985055370757735</c:v>
                </c:pt>
                <c:pt idx="40">
                  <c:v>58.500974372823428</c:v>
                </c:pt>
                <c:pt idx="41">
                  <c:v>59.593870125168905</c:v>
                </c:pt>
                <c:pt idx="42">
                  <c:v>57.606175221235731</c:v>
                </c:pt>
                <c:pt idx="43">
                  <c:v>56.415015807564636</c:v>
                </c:pt>
                <c:pt idx="44">
                  <c:v>56.75114527728379</c:v>
                </c:pt>
                <c:pt idx="45">
                  <c:v>55.588196298582012</c:v>
                </c:pt>
                <c:pt idx="46">
                  <c:v>55.745939364238403</c:v>
                </c:pt>
                <c:pt idx="47">
                  <c:v>52.568511743723242</c:v>
                </c:pt>
                <c:pt idx="48">
                  <c:v>50.455942187657435</c:v>
                </c:pt>
                <c:pt idx="49">
                  <c:v>55.065492246728475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0AA-43CA-A25B-5C5E69E1C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380738615451984"/>
              <c:y val="5.000863920223140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77672917241386341"/>
          <c:w val="0.99553284600939729"/>
          <c:h val="0.21760591553224221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9183638380923987E-2"/>
          <c:y val="6.2154640253897393E-2"/>
          <c:w val="0.87098359378567969"/>
          <c:h val="0.58186516932305654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'17. adat'!$B$3</c:f>
              <c:strCache>
                <c:ptCount val="1"/>
                <c:pt idx="0">
                  <c:v>Banking sector</c:v>
                </c:pt>
              </c:strCache>
            </c:strRef>
          </c:tx>
          <c:spPr>
            <a:solidFill>
              <a:schemeClr val="accent3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[0]!_16_bankr</c:f>
              <c:numCache>
                <c:formatCode>0.0</c:formatCode>
                <c:ptCount val="50"/>
                <c:pt idx="0">
                  <c:v>22.699565834780298</c:v>
                </c:pt>
                <c:pt idx="1">
                  <c:v>22.326184362190734</c:v>
                </c:pt>
                <c:pt idx="2">
                  <c:v>22.579878180012933</c:v>
                </c:pt>
                <c:pt idx="3">
                  <c:v>29.010001075406713</c:v>
                </c:pt>
                <c:pt idx="4">
                  <c:v>33.922428293525385</c:v>
                </c:pt>
                <c:pt idx="5">
                  <c:v>26.848307988173055</c:v>
                </c:pt>
                <c:pt idx="6">
                  <c:v>26.283105119850198</c:v>
                </c:pt>
                <c:pt idx="7">
                  <c:v>26.403096901686332</c:v>
                </c:pt>
                <c:pt idx="8">
                  <c:v>26.646311516430568</c:v>
                </c:pt>
                <c:pt idx="9">
                  <c:v>28.689357550485319</c:v>
                </c:pt>
                <c:pt idx="10">
                  <c:v>26.388210791387287</c:v>
                </c:pt>
                <c:pt idx="11">
                  <c:v>23.575236564151883</c:v>
                </c:pt>
                <c:pt idx="12">
                  <c:v>24.109577900098099</c:v>
                </c:pt>
                <c:pt idx="13">
                  <c:v>23.798901092925178</c:v>
                </c:pt>
                <c:pt idx="14">
                  <c:v>23.376993065510369</c:v>
                </c:pt>
                <c:pt idx="15">
                  <c:v>20.274654107163649</c:v>
                </c:pt>
                <c:pt idx="16">
                  <c:v>19.169995969287829</c:v>
                </c:pt>
                <c:pt idx="17">
                  <c:v>19.188069927339843</c:v>
                </c:pt>
                <c:pt idx="18">
                  <c:v>16.362006994343641</c:v>
                </c:pt>
                <c:pt idx="19">
                  <c:v>14.831158418400211</c:v>
                </c:pt>
                <c:pt idx="20">
                  <c:v>15.155152112630807</c:v>
                </c:pt>
                <c:pt idx="21">
                  <c:v>13.658257275585745</c:v>
                </c:pt>
                <c:pt idx="22">
                  <c:v>13.905147988191498</c:v>
                </c:pt>
                <c:pt idx="23">
                  <c:v>11.741589006403945</c:v>
                </c:pt>
                <c:pt idx="24">
                  <c:v>12.681012354366576</c:v>
                </c:pt>
                <c:pt idx="25">
                  <c:v>12.481303440849072</c:v>
                </c:pt>
                <c:pt idx="26">
                  <c:v>12.086441600347248</c:v>
                </c:pt>
                <c:pt idx="27">
                  <c:v>10.38763002301822</c:v>
                </c:pt>
                <c:pt idx="28">
                  <c:v>10.606147436176029</c:v>
                </c:pt>
                <c:pt idx="29">
                  <c:v>10.588272982431599</c:v>
                </c:pt>
                <c:pt idx="30">
                  <c:v>8.3928146461297448</c:v>
                </c:pt>
                <c:pt idx="31">
                  <c:v>5.7147936329415483</c:v>
                </c:pt>
                <c:pt idx="32">
                  <c:v>3.9987080311750334</c:v>
                </c:pt>
                <c:pt idx="33">
                  <c:v>1.8333375687147051</c:v>
                </c:pt>
                <c:pt idx="34">
                  <c:v>-6.755424095375781E-2</c:v>
                </c:pt>
                <c:pt idx="35">
                  <c:v>-1.3784256518664406</c:v>
                </c:pt>
                <c:pt idx="36">
                  <c:v>-0.6255191553536833</c:v>
                </c:pt>
                <c:pt idx="37">
                  <c:v>0.34789165983619924</c:v>
                </c:pt>
                <c:pt idx="38">
                  <c:v>-0.61011687166754447</c:v>
                </c:pt>
                <c:pt idx="39">
                  <c:v>-0.43221170517319674</c:v>
                </c:pt>
                <c:pt idx="40">
                  <c:v>-1.0117553254742406</c:v>
                </c:pt>
                <c:pt idx="41">
                  <c:v>-0.90046927517175068</c:v>
                </c:pt>
                <c:pt idx="42">
                  <c:v>-1.1691670024953715</c:v>
                </c:pt>
                <c:pt idx="43">
                  <c:v>-1.6619745718960286</c:v>
                </c:pt>
                <c:pt idx="44">
                  <c:v>-0.88756098068644862</c:v>
                </c:pt>
                <c:pt idx="45">
                  <c:v>-1.2799993131881466</c:v>
                </c:pt>
                <c:pt idx="46">
                  <c:v>-1.0334095288446155</c:v>
                </c:pt>
                <c:pt idx="47">
                  <c:v>-0.29983394971562072</c:v>
                </c:pt>
                <c:pt idx="48">
                  <c:v>-0.37906597540270126</c:v>
                </c:pt>
                <c:pt idx="49">
                  <c:v>0.14072016630888623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0-49CE-A4D4-B1540D94CA82}"/>
            </c:ext>
          </c:extLst>
        </c:ser>
        <c:ser>
          <c:idx val="1"/>
          <c:order val="2"/>
          <c:tx>
            <c:strRef>
              <c:f>'17. adat'!$B$4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chemeClr val="accent1"/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'17. adat'!$C$4:$AZ$4</c:f>
              <c:numCache>
                <c:formatCode>0.0</c:formatCode>
                <c:ptCount val="50"/>
                <c:pt idx="0">
                  <c:v>16.391860531200781</c:v>
                </c:pt>
                <c:pt idx="1">
                  <c:v>15.648269683231774</c:v>
                </c:pt>
                <c:pt idx="2">
                  <c:v>16.851114011904961</c:v>
                </c:pt>
                <c:pt idx="3">
                  <c:v>14.046542290590597</c:v>
                </c:pt>
                <c:pt idx="4">
                  <c:v>14.934856061598296</c:v>
                </c:pt>
                <c:pt idx="5">
                  <c:v>16.434297895756607</c:v>
                </c:pt>
                <c:pt idx="6">
                  <c:v>17.599522801264065</c:v>
                </c:pt>
                <c:pt idx="7">
                  <c:v>16.398005436903524</c:v>
                </c:pt>
                <c:pt idx="8">
                  <c:v>17.270447450604699</c:v>
                </c:pt>
                <c:pt idx="9">
                  <c:v>16.626558014199325</c:v>
                </c:pt>
                <c:pt idx="10">
                  <c:v>17.488962091374269</c:v>
                </c:pt>
                <c:pt idx="11">
                  <c:v>18.293963126941005</c:v>
                </c:pt>
                <c:pt idx="12">
                  <c:v>17.108255888580011</c:v>
                </c:pt>
                <c:pt idx="13">
                  <c:v>17.933117149991126</c:v>
                </c:pt>
                <c:pt idx="14">
                  <c:v>19.419568454287532</c:v>
                </c:pt>
                <c:pt idx="15">
                  <c:v>18.206785768241904</c:v>
                </c:pt>
                <c:pt idx="16">
                  <c:v>18.793644641369443</c:v>
                </c:pt>
                <c:pt idx="17">
                  <c:v>18.610158570938285</c:v>
                </c:pt>
                <c:pt idx="18">
                  <c:v>20.527744616227736</c:v>
                </c:pt>
                <c:pt idx="19">
                  <c:v>20.449937575045887</c:v>
                </c:pt>
                <c:pt idx="20">
                  <c:v>17.039772954145057</c:v>
                </c:pt>
                <c:pt idx="21">
                  <c:v>17.285244698442625</c:v>
                </c:pt>
                <c:pt idx="22">
                  <c:v>16.753989916802119</c:v>
                </c:pt>
                <c:pt idx="23">
                  <c:v>15.423461831975491</c:v>
                </c:pt>
                <c:pt idx="24">
                  <c:v>13.759913806461105</c:v>
                </c:pt>
                <c:pt idx="25">
                  <c:v>15.88594751184406</c:v>
                </c:pt>
                <c:pt idx="26">
                  <c:v>14.703144478114492</c:v>
                </c:pt>
                <c:pt idx="27">
                  <c:v>14.944347806577436</c:v>
                </c:pt>
                <c:pt idx="28">
                  <c:v>15.409602821520707</c:v>
                </c:pt>
                <c:pt idx="29">
                  <c:v>13.674705175650596</c:v>
                </c:pt>
                <c:pt idx="30">
                  <c:v>14.132208896462412</c:v>
                </c:pt>
                <c:pt idx="31">
                  <c:v>13.053040842266324</c:v>
                </c:pt>
                <c:pt idx="32">
                  <c:v>14.124723904137218</c:v>
                </c:pt>
                <c:pt idx="33">
                  <c:v>14.881774999490526</c:v>
                </c:pt>
                <c:pt idx="34">
                  <c:v>16.076194741381034</c:v>
                </c:pt>
                <c:pt idx="35">
                  <c:v>15.986417159445441</c:v>
                </c:pt>
                <c:pt idx="36">
                  <c:v>15.356064061710697</c:v>
                </c:pt>
                <c:pt idx="37">
                  <c:v>13.647966290553807</c:v>
                </c:pt>
                <c:pt idx="38">
                  <c:v>13.881602163457481</c:v>
                </c:pt>
                <c:pt idx="39">
                  <c:v>12.283681751938669</c:v>
                </c:pt>
                <c:pt idx="40">
                  <c:v>11.488738161805889</c:v>
                </c:pt>
                <c:pt idx="41">
                  <c:v>9.6206836488535608</c:v>
                </c:pt>
                <c:pt idx="42">
                  <c:v>9.3145244950724724</c:v>
                </c:pt>
                <c:pt idx="43">
                  <c:v>9.0298507351767263</c:v>
                </c:pt>
                <c:pt idx="44">
                  <c:v>9.1964515229422172</c:v>
                </c:pt>
                <c:pt idx="45">
                  <c:v>9.9384792917204443</c:v>
                </c:pt>
                <c:pt idx="46">
                  <c:v>9.2395655616341337</c:v>
                </c:pt>
                <c:pt idx="47">
                  <c:v>7.4620148984684151</c:v>
                </c:pt>
                <c:pt idx="48">
                  <c:v>6.1392813784087696</c:v>
                </c:pt>
                <c:pt idx="49">
                  <c:v>6.9797607810356084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B0-49CE-A4D4-B1540D94CA82}"/>
            </c:ext>
          </c:extLst>
        </c:ser>
        <c:ser>
          <c:idx val="3"/>
          <c:order val="3"/>
          <c:tx>
            <c:strRef>
              <c:f>'17.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 w="12700">
              <a:noFill/>
              <a:prstDash val="solid"/>
            </a:ln>
          </c:spPr>
          <c:invertIfNegative val="0"/>
          <c:cat>
            <c:strRef>
              <c:f>'17.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'17. adat'!$C$5:$AZ$5</c:f>
              <c:numCache>
                <c:formatCode>0.0</c:formatCode>
                <c:ptCount val="50"/>
                <c:pt idx="0">
                  <c:v>8.9097973625572973</c:v>
                </c:pt>
                <c:pt idx="1">
                  <c:v>7.4719105628484117</c:v>
                </c:pt>
                <c:pt idx="2">
                  <c:v>8.6816119618427638</c:v>
                </c:pt>
                <c:pt idx="3">
                  <c:v>9.5023118094327259</c:v>
                </c:pt>
                <c:pt idx="4">
                  <c:v>11.043998081211665</c:v>
                </c:pt>
                <c:pt idx="5">
                  <c:v>10.529219467041914</c:v>
                </c:pt>
                <c:pt idx="6">
                  <c:v>10.360536780083757</c:v>
                </c:pt>
                <c:pt idx="7">
                  <c:v>11.300993054263246</c:v>
                </c:pt>
                <c:pt idx="8">
                  <c:v>11.150905076200399</c:v>
                </c:pt>
                <c:pt idx="9">
                  <c:v>12.832114533087218</c:v>
                </c:pt>
                <c:pt idx="10">
                  <c:v>12.006923648767433</c:v>
                </c:pt>
                <c:pt idx="11">
                  <c:v>12.115864346321379</c:v>
                </c:pt>
                <c:pt idx="12">
                  <c:v>11.187583268775354</c:v>
                </c:pt>
                <c:pt idx="13">
                  <c:v>10.572838796449117</c:v>
                </c:pt>
                <c:pt idx="14">
                  <c:v>10.792396288608321</c:v>
                </c:pt>
                <c:pt idx="15">
                  <c:v>12.592440854930098</c:v>
                </c:pt>
                <c:pt idx="16">
                  <c:v>12.037713951154949</c:v>
                </c:pt>
                <c:pt idx="17">
                  <c:v>11.16277177699239</c:v>
                </c:pt>
                <c:pt idx="18">
                  <c:v>9.6972671480886898</c:v>
                </c:pt>
                <c:pt idx="19">
                  <c:v>9.9617806770269812</c:v>
                </c:pt>
                <c:pt idx="20">
                  <c:v>11.515509917090284</c:v>
                </c:pt>
                <c:pt idx="21">
                  <c:v>10.614480700951622</c:v>
                </c:pt>
                <c:pt idx="22">
                  <c:v>9.6101607799199211</c:v>
                </c:pt>
                <c:pt idx="23">
                  <c:v>9.3843039785440485</c:v>
                </c:pt>
                <c:pt idx="24">
                  <c:v>9.7558790306081118</c:v>
                </c:pt>
                <c:pt idx="25">
                  <c:v>9.4475597125570161</c:v>
                </c:pt>
                <c:pt idx="26">
                  <c:v>8.8404950131138431</c:v>
                </c:pt>
                <c:pt idx="27">
                  <c:v>7.8835931421746182</c:v>
                </c:pt>
                <c:pt idx="28">
                  <c:v>7.6441381291972448</c:v>
                </c:pt>
                <c:pt idx="29">
                  <c:v>7.2617170422927675</c:v>
                </c:pt>
                <c:pt idx="30">
                  <c:v>6.2308117822240954</c:v>
                </c:pt>
                <c:pt idx="31">
                  <c:v>5.7906755955364266</c:v>
                </c:pt>
                <c:pt idx="32">
                  <c:v>5.8919847806162151</c:v>
                </c:pt>
                <c:pt idx="33">
                  <c:v>5.4753509132140366</c:v>
                </c:pt>
                <c:pt idx="34">
                  <c:v>4.0782976480055204</c:v>
                </c:pt>
                <c:pt idx="35">
                  <c:v>4.3477010851043207</c:v>
                </c:pt>
                <c:pt idx="36">
                  <c:v>3.4846940777011186</c:v>
                </c:pt>
                <c:pt idx="37">
                  <c:v>2.5363726358210532</c:v>
                </c:pt>
                <c:pt idx="38">
                  <c:v>2.178915882168007</c:v>
                </c:pt>
                <c:pt idx="39">
                  <c:v>1.8862573425697273</c:v>
                </c:pt>
                <c:pt idx="40">
                  <c:v>1.2803511216484322</c:v>
                </c:pt>
                <c:pt idx="41">
                  <c:v>1.843820742139469</c:v>
                </c:pt>
                <c:pt idx="42">
                  <c:v>1.2908743595277277</c:v>
                </c:pt>
                <c:pt idx="43">
                  <c:v>1.6067939131941489</c:v>
                </c:pt>
                <c:pt idx="44">
                  <c:v>0.60082433573427174</c:v>
                </c:pt>
                <c:pt idx="45">
                  <c:v>0.31281303638571151</c:v>
                </c:pt>
                <c:pt idx="46">
                  <c:v>0.56063832613569786</c:v>
                </c:pt>
                <c:pt idx="47">
                  <c:v>0.95710753390155812</c:v>
                </c:pt>
                <c:pt idx="48">
                  <c:v>0.64634054858443002</c:v>
                </c:pt>
                <c:pt idx="49">
                  <c:v>1.0429153259769397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overlap val="100"/>
        <c:axId val="705546632"/>
        <c:axId val="705542712"/>
      </c:barChart>
      <c:lineChart>
        <c:grouping val="standard"/>
        <c:varyColors val="0"/>
        <c:ser>
          <c:idx val="0"/>
          <c:order val="0"/>
          <c:tx>
            <c:strRef>
              <c:f>'17. adat'!$B$6</c:f>
              <c:strCache>
                <c:ptCount val="1"/>
                <c:pt idx="0">
                  <c:v>Net external debt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[0]!_16_nka</c:f>
              <c:numCache>
                <c:formatCode>0.0</c:formatCode>
                <c:ptCount val="50"/>
                <c:pt idx="0">
                  <c:v>48.001223728538363</c:v>
                </c:pt>
                <c:pt idx="1">
                  <c:v>45.446364608270933</c:v>
                </c:pt>
                <c:pt idx="2">
                  <c:v>48.112604153760657</c:v>
                </c:pt>
                <c:pt idx="3">
                  <c:v>52.55885517543004</c:v>
                </c:pt>
                <c:pt idx="4">
                  <c:v>59.901282436335336</c:v>
                </c:pt>
                <c:pt idx="5">
                  <c:v>53.811825350971581</c:v>
                </c:pt>
                <c:pt idx="6">
                  <c:v>54.243164701198019</c:v>
                </c:pt>
                <c:pt idx="7">
                  <c:v>54.102095392853109</c:v>
                </c:pt>
                <c:pt idx="8">
                  <c:v>55.067664043235666</c:v>
                </c:pt>
                <c:pt idx="9">
                  <c:v>58.148030097771858</c:v>
                </c:pt>
                <c:pt idx="10">
                  <c:v>55.884096531528975</c:v>
                </c:pt>
                <c:pt idx="11">
                  <c:v>53.985064037414261</c:v>
                </c:pt>
                <c:pt idx="12">
                  <c:v>52.405417057453462</c:v>
                </c:pt>
                <c:pt idx="13">
                  <c:v>52.304857039365423</c:v>
                </c:pt>
                <c:pt idx="14">
                  <c:v>53.588957808406235</c:v>
                </c:pt>
                <c:pt idx="15">
                  <c:v>51.073880730335652</c:v>
                </c:pt>
                <c:pt idx="16">
                  <c:v>50.001354561812228</c:v>
                </c:pt>
                <c:pt idx="17">
                  <c:v>48.961000275270514</c:v>
                </c:pt>
                <c:pt idx="18">
                  <c:v>46.587018758660079</c:v>
                </c:pt>
                <c:pt idx="19">
                  <c:v>45.242876670473066</c:v>
                </c:pt>
                <c:pt idx="20">
                  <c:v>43.710434983866143</c:v>
                </c:pt>
                <c:pt idx="21">
                  <c:v>41.557982674979982</c:v>
                </c:pt>
                <c:pt idx="22">
                  <c:v>40.269298684913544</c:v>
                </c:pt>
                <c:pt idx="23">
                  <c:v>36.549354816923497</c:v>
                </c:pt>
                <c:pt idx="24">
                  <c:v>36.196805191435793</c:v>
                </c:pt>
                <c:pt idx="25">
                  <c:v>37.814810665250143</c:v>
                </c:pt>
                <c:pt idx="26">
                  <c:v>35.630081091575576</c:v>
                </c:pt>
                <c:pt idx="27">
                  <c:v>33.215570971770276</c:v>
                </c:pt>
                <c:pt idx="28">
                  <c:v>33.659888386893989</c:v>
                </c:pt>
                <c:pt idx="29">
                  <c:v>31.524695200374953</c:v>
                </c:pt>
                <c:pt idx="30">
                  <c:v>28.755835324816264</c:v>
                </c:pt>
                <c:pt idx="31">
                  <c:v>24.558510070744305</c:v>
                </c:pt>
                <c:pt idx="32">
                  <c:v>24.01541671592846</c:v>
                </c:pt>
                <c:pt idx="33">
                  <c:v>22.190463481419268</c:v>
                </c:pt>
                <c:pt idx="34">
                  <c:v>20.0869381484328</c:v>
                </c:pt>
                <c:pt idx="35">
                  <c:v>18.955692592683317</c:v>
                </c:pt>
                <c:pt idx="36">
                  <c:v>18.215238984058139</c:v>
                </c:pt>
                <c:pt idx="37">
                  <c:v>16.532230586211064</c:v>
                </c:pt>
                <c:pt idx="38">
                  <c:v>15.450401173957939</c:v>
                </c:pt>
                <c:pt idx="39">
                  <c:v>13.737727389335195</c:v>
                </c:pt>
                <c:pt idx="40">
                  <c:v>11.75733395798008</c:v>
                </c:pt>
                <c:pt idx="41">
                  <c:v>10.564035115821286</c:v>
                </c:pt>
                <c:pt idx="42">
                  <c:v>9.4362318521048323</c:v>
                </c:pt>
                <c:pt idx="43">
                  <c:v>8.974670076474851</c:v>
                </c:pt>
                <c:pt idx="44">
                  <c:v>8.9097148779900319</c:v>
                </c:pt>
                <c:pt idx="45">
                  <c:v>8.9712930149180039</c:v>
                </c:pt>
                <c:pt idx="46">
                  <c:v>8.7667943589252157</c:v>
                </c:pt>
                <c:pt idx="47">
                  <c:v>8.1192884826543565</c:v>
                </c:pt>
                <c:pt idx="48">
                  <c:v>6.4065559515905033</c:v>
                </c:pt>
                <c:pt idx="49">
                  <c:v>8.1633962733214389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6632"/>
        <c:axId val="705542712"/>
      </c:lineChart>
      <c:lineChart>
        <c:grouping val="standard"/>
        <c:varyColors val="0"/>
        <c:ser>
          <c:idx val="4"/>
          <c:order val="4"/>
          <c:tx>
            <c:strRef>
              <c:f>'17. adat'!$B$7</c:f>
              <c:strCache>
                <c:ptCount val="1"/>
                <c:pt idx="0">
                  <c:v>Gross external debt (r.h.s.)</c:v>
                </c:pt>
              </c:strCache>
            </c:strRef>
          </c:tx>
          <c:spPr>
            <a:ln w="25400">
              <a:solidFill>
                <a:schemeClr val="tx1"/>
              </a:solidFill>
              <a:prstDash val="sysDash"/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[0]!_16_bka</c:f>
              <c:numCache>
                <c:formatCode>0.0</c:formatCode>
                <c:ptCount val="50"/>
                <c:pt idx="0">
                  <c:v>83.903812746953804</c:v>
                </c:pt>
                <c:pt idx="1">
                  <c:v>80.046085833252619</c:v>
                </c:pt>
                <c:pt idx="2">
                  <c:v>86.451678583610814</c:v>
                </c:pt>
                <c:pt idx="3">
                  <c:v>96.985704344987582</c:v>
                </c:pt>
                <c:pt idx="4">
                  <c:v>117.52633032738848</c:v>
                </c:pt>
                <c:pt idx="5">
                  <c:v>105.58224123597215</c:v>
                </c:pt>
                <c:pt idx="6">
                  <c:v>108.2637650809841</c:v>
                </c:pt>
                <c:pt idx="7">
                  <c:v>108.4547169716709</c:v>
                </c:pt>
                <c:pt idx="8">
                  <c:v>111.80450349460975</c:v>
                </c:pt>
                <c:pt idx="9">
                  <c:v>120.45935458609858</c:v>
                </c:pt>
                <c:pt idx="10">
                  <c:v>113.64676296036676</c:v>
                </c:pt>
                <c:pt idx="11">
                  <c:v>111.77409117873188</c:v>
                </c:pt>
                <c:pt idx="12">
                  <c:v>107.67968004089394</c:v>
                </c:pt>
                <c:pt idx="13">
                  <c:v>108.17104070810808</c:v>
                </c:pt>
                <c:pt idx="14">
                  <c:v>116.05170178177802</c:v>
                </c:pt>
                <c:pt idx="15">
                  <c:v>115.06586764734519</c:v>
                </c:pt>
                <c:pt idx="16">
                  <c:v>106.56955442316765</c:v>
                </c:pt>
                <c:pt idx="17">
                  <c:v>103.29370486197558</c:v>
                </c:pt>
                <c:pt idx="18">
                  <c:v>99.753297316391055</c:v>
                </c:pt>
                <c:pt idx="19">
                  <c:v>98.567847301762669</c:v>
                </c:pt>
                <c:pt idx="20">
                  <c:v>99.949034852288108</c:v>
                </c:pt>
                <c:pt idx="21">
                  <c:v>94.284482942888488</c:v>
                </c:pt>
                <c:pt idx="22">
                  <c:v>89.09093415605642</c:v>
                </c:pt>
                <c:pt idx="23">
                  <c:v>87.560643452819804</c:v>
                </c:pt>
                <c:pt idx="24">
                  <c:v>89.856117992139701</c:v>
                </c:pt>
                <c:pt idx="25">
                  <c:v>89.844017069810306</c:v>
                </c:pt>
                <c:pt idx="26">
                  <c:v>86.644073586394597</c:v>
                </c:pt>
                <c:pt idx="27">
                  <c:v>84.377206703944552</c:v>
                </c:pt>
                <c:pt idx="28">
                  <c:v>85.031666378853956</c:v>
                </c:pt>
                <c:pt idx="29">
                  <c:v>83.571219079924518</c:v>
                </c:pt>
                <c:pt idx="30">
                  <c:v>78.183904824858729</c:v>
                </c:pt>
                <c:pt idx="31">
                  <c:v>74.110984996479772</c:v>
                </c:pt>
                <c:pt idx="32">
                  <c:v>72.833563189275893</c:v>
                </c:pt>
                <c:pt idx="33">
                  <c:v>71.379712863222053</c:v>
                </c:pt>
                <c:pt idx="34">
                  <c:v>67.954004878572988</c:v>
                </c:pt>
                <c:pt idx="35">
                  <c:v>67.968157427401067</c:v>
                </c:pt>
                <c:pt idx="36">
                  <c:v>67.769756865847782</c:v>
                </c:pt>
                <c:pt idx="37">
                  <c:v>65.612329986313796</c:v>
                </c:pt>
                <c:pt idx="38">
                  <c:v>63.304863870191902</c:v>
                </c:pt>
                <c:pt idx="39">
                  <c:v>59.985055370757735</c:v>
                </c:pt>
                <c:pt idx="40">
                  <c:v>58.500974372823428</c:v>
                </c:pt>
                <c:pt idx="41">
                  <c:v>59.593870125168905</c:v>
                </c:pt>
                <c:pt idx="42">
                  <c:v>57.606175221235731</c:v>
                </c:pt>
                <c:pt idx="43">
                  <c:v>56.415015807564636</c:v>
                </c:pt>
                <c:pt idx="44">
                  <c:v>56.75114527728379</c:v>
                </c:pt>
                <c:pt idx="45">
                  <c:v>55.588196298582012</c:v>
                </c:pt>
                <c:pt idx="46">
                  <c:v>55.745939364238403</c:v>
                </c:pt>
                <c:pt idx="47">
                  <c:v>52.568511743723242</c:v>
                </c:pt>
                <c:pt idx="48">
                  <c:v>50.455942187657435</c:v>
                </c:pt>
                <c:pt idx="49">
                  <c:v>55.065492246728475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2B0-49CE-A4D4-B1540D94C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39968"/>
        <c:axId val="705543888"/>
      </c:lineChart>
      <c:catAx>
        <c:axId val="7055466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752292571067466"/>
              <c:y val="5.0020345434620829E-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2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5542712"/>
        <c:scaling>
          <c:orientation val="minMax"/>
          <c:max val="7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0371241977557317E-2"/>
              <c:y val="3.9822608380848953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6632"/>
        <c:crosses val="autoZero"/>
        <c:crossBetween val="between"/>
        <c:majorUnit val="10"/>
      </c:valAx>
      <c:valAx>
        <c:axId val="705543888"/>
        <c:scaling>
          <c:orientation val="minMax"/>
          <c:max val="140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39968"/>
        <c:crosses val="max"/>
        <c:crossBetween val="between"/>
        <c:majorUnit val="20"/>
      </c:valAx>
      <c:catAx>
        <c:axId val="705539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8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4.4671539906027714E-3"/>
          <c:y val="0.82942978692482061"/>
          <c:w val="0.99553284600939729"/>
          <c:h val="0.16490502148134928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6973271693501248E-2"/>
          <c:w val="0.89092089998925028"/>
          <c:h val="0.69827443895353991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adat'!$A$4</c:f>
              <c:strCache>
                <c:ptCount val="1"/>
                <c:pt idx="0">
                  <c:v>Tartalékszint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50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adat'!$A$3</c:f>
              <c:strCache>
                <c:ptCount val="1"/>
                <c:pt idx="0">
                  <c:v>Guidotti-Greenspan mutató*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50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20.868703686336499</c:v>
                </c:pt>
                <c:pt idx="37">
                  <c:v>20.186651589779501</c:v>
                </c:pt>
                <c:pt idx="38">
                  <c:v>19.1517851644067</c:v>
                </c:pt>
                <c:pt idx="39">
                  <c:v>17.103219738363801</c:v>
                </c:pt>
                <c:pt idx="40">
                  <c:v>18.224632914163301</c:v>
                </c:pt>
                <c:pt idx="41">
                  <c:v>18.857439722923502</c:v>
                </c:pt>
                <c:pt idx="42">
                  <c:v>18.5098639382398</c:v>
                </c:pt>
                <c:pt idx="43">
                  <c:v>17.482929335880002</c:v>
                </c:pt>
                <c:pt idx="44">
                  <c:v>20.293896852991903</c:v>
                </c:pt>
                <c:pt idx="45">
                  <c:v>18.631913620705102</c:v>
                </c:pt>
                <c:pt idx="46">
                  <c:v>19.225903844153699</c:v>
                </c:pt>
                <c:pt idx="47">
                  <c:v>17.6274739179118</c:v>
                </c:pt>
                <c:pt idx="48">
                  <c:v>19.633815340766901</c:v>
                </c:pt>
                <c:pt idx="49">
                  <c:v>20.1609307110092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DE-4795-95B4-6F24313F65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3707542262626888E-2"/>
              <c:y val="1.440379451051511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EUR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3265748260173389"/>
              <c:y val="1.440379451051511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261701346269371E-2"/>
          <c:y val="5.2474197193438134E-2"/>
          <c:w val="0.89092089998925028"/>
          <c:h val="0.66966790723239655"/>
        </c:manualLayout>
      </c:layout>
      <c:lineChart>
        <c:grouping val="standard"/>
        <c:varyColors val="0"/>
        <c:ser>
          <c:idx val="1"/>
          <c:order val="1"/>
          <c:tx>
            <c:strRef>
              <c:f>'18. adat'!$B$4</c:f>
              <c:strCache>
                <c:ptCount val="1"/>
                <c:pt idx="0">
                  <c:v>FX reserves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[0]!_19_tartalék</c:f>
              <c:numCache>
                <c:formatCode>0.0</c:formatCode>
                <c:ptCount val="50"/>
                <c:pt idx="0">
                  <c:v>16.815373236377599</c:v>
                </c:pt>
                <c:pt idx="1">
                  <c:v>17.2899208186899</c:v>
                </c:pt>
                <c:pt idx="2">
                  <c:v>17.4091495614311</c:v>
                </c:pt>
                <c:pt idx="3">
                  <c:v>24.040096489220801</c:v>
                </c:pt>
                <c:pt idx="4">
                  <c:v>27.889611909898203</c:v>
                </c:pt>
                <c:pt idx="5">
                  <c:v>26.949769083012299</c:v>
                </c:pt>
                <c:pt idx="6">
                  <c:v>30.602756250325498</c:v>
                </c:pt>
                <c:pt idx="7">
                  <c:v>30.6765030092761</c:v>
                </c:pt>
                <c:pt idx="8">
                  <c:v>33.852421377584101</c:v>
                </c:pt>
                <c:pt idx="9">
                  <c:v>35.173628335882505</c:v>
                </c:pt>
                <c:pt idx="10">
                  <c:v>33.675912760676596</c:v>
                </c:pt>
                <c:pt idx="11">
                  <c:v>33.674484305903597</c:v>
                </c:pt>
                <c:pt idx="12">
                  <c:v>35.692021652890205</c:v>
                </c:pt>
                <c:pt idx="13">
                  <c:v>37.0025176050016</c:v>
                </c:pt>
                <c:pt idx="14">
                  <c:v>38.763665695027299</c:v>
                </c:pt>
                <c:pt idx="15">
                  <c:v>37.774495790921399</c:v>
                </c:pt>
                <c:pt idx="16">
                  <c:v>34.696509871292506</c:v>
                </c:pt>
                <c:pt idx="17">
                  <c:v>35.575259895366202</c:v>
                </c:pt>
                <c:pt idx="18">
                  <c:v>34.576731545045604</c:v>
                </c:pt>
                <c:pt idx="19">
                  <c:v>33.881319204484598</c:v>
                </c:pt>
                <c:pt idx="20">
                  <c:v>35.466862749824998</c:v>
                </c:pt>
                <c:pt idx="21">
                  <c:v>34.329140313021405</c:v>
                </c:pt>
                <c:pt idx="22">
                  <c:v>30.815128028888701</c:v>
                </c:pt>
                <c:pt idx="23">
                  <c:v>33.782474656428604</c:v>
                </c:pt>
                <c:pt idx="24">
                  <c:v>36.196514171843596</c:v>
                </c:pt>
                <c:pt idx="25">
                  <c:v>36.079979503341903</c:v>
                </c:pt>
                <c:pt idx="26">
                  <c:v>35.6839566592312</c:v>
                </c:pt>
                <c:pt idx="27">
                  <c:v>34.578278784205303</c:v>
                </c:pt>
                <c:pt idx="28">
                  <c:v>36.907730637108202</c:v>
                </c:pt>
                <c:pt idx="29">
                  <c:v>34.760983971123501</c:v>
                </c:pt>
                <c:pt idx="30">
                  <c:v>32.126605008000595</c:v>
                </c:pt>
                <c:pt idx="31">
                  <c:v>30.322119670870098</c:v>
                </c:pt>
                <c:pt idx="32">
                  <c:v>27.5509913543187</c:v>
                </c:pt>
                <c:pt idx="33">
                  <c:v>24.784807814902699</c:v>
                </c:pt>
                <c:pt idx="34">
                  <c:v>23.6605663109038</c:v>
                </c:pt>
                <c:pt idx="35">
                  <c:v>24.3838578465894</c:v>
                </c:pt>
                <c:pt idx="36">
                  <c:v>24.398329143521501</c:v>
                </c:pt>
                <c:pt idx="37">
                  <c:v>23.461261394862198</c:v>
                </c:pt>
                <c:pt idx="38">
                  <c:v>22.2259414022102</c:v>
                </c:pt>
                <c:pt idx="39">
                  <c:v>23.3679392950399</c:v>
                </c:pt>
                <c:pt idx="40">
                  <c:v>23.058556102937001</c:v>
                </c:pt>
                <c:pt idx="41">
                  <c:v>24.061006343293801</c:v>
                </c:pt>
                <c:pt idx="42">
                  <c:v>23.7267393252326</c:v>
                </c:pt>
                <c:pt idx="43">
                  <c:v>27.402533909176899</c:v>
                </c:pt>
                <c:pt idx="44">
                  <c:v>27.477832287063297</c:v>
                </c:pt>
                <c:pt idx="45">
                  <c:v>27.065409422022501</c:v>
                </c:pt>
                <c:pt idx="46">
                  <c:v>28.367129168843501</c:v>
                </c:pt>
                <c:pt idx="47">
                  <c:v>28.3852418687285</c:v>
                </c:pt>
                <c:pt idx="48">
                  <c:v>25.772137054474101</c:v>
                </c:pt>
                <c:pt idx="49">
                  <c:v>30.1927637096131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2904"/>
        <c:axId val="705549768"/>
      </c:lineChart>
      <c:lineChart>
        <c:grouping val="standard"/>
        <c:varyColors val="0"/>
        <c:ser>
          <c:idx val="0"/>
          <c:order val="0"/>
          <c:tx>
            <c:strRef>
              <c:f>'18. adat'!$B$3</c:f>
              <c:strCache>
                <c:ptCount val="1"/>
                <c:pt idx="0">
                  <c:v>Guidotti-Greenspan rule*</c:v>
                </c:pt>
              </c:strCache>
            </c:strRef>
          </c:tx>
          <c:spPr>
            <a:ln w="25400">
              <a:solidFill>
                <a:schemeClr val="accent3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[0]!_19_guidotti</c:f>
              <c:numCache>
                <c:formatCode>0.0</c:formatCode>
                <c:ptCount val="50"/>
                <c:pt idx="0">
                  <c:v>22.19593478215932</c:v>
                </c:pt>
                <c:pt idx="1">
                  <c:v>26.232358851268614</c:v>
                </c:pt>
                <c:pt idx="2">
                  <c:v>28.36370735841794</c:v>
                </c:pt>
                <c:pt idx="3">
                  <c:v>29.551709403669648</c:v>
                </c:pt>
                <c:pt idx="4">
                  <c:v>30.705575468534605</c:v>
                </c:pt>
                <c:pt idx="5">
                  <c:v>30.042577612332117</c:v>
                </c:pt>
                <c:pt idx="6">
                  <c:v>30.647064001408616</c:v>
                </c:pt>
                <c:pt idx="7">
                  <c:v>30.892792845626648</c:v>
                </c:pt>
                <c:pt idx="8">
                  <c:v>33.125388615399999</c:v>
                </c:pt>
                <c:pt idx="9">
                  <c:v>36.809617470579155</c:v>
                </c:pt>
                <c:pt idx="10">
                  <c:v>36.33403902219311</c:v>
                </c:pt>
                <c:pt idx="11">
                  <c:v>37.946991524984099</c:v>
                </c:pt>
                <c:pt idx="12">
                  <c:v>33.445560177394199</c:v>
                </c:pt>
                <c:pt idx="13">
                  <c:v>34.150559139343201</c:v>
                </c:pt>
                <c:pt idx="14">
                  <c:v>38.592951829159503</c:v>
                </c:pt>
                <c:pt idx="15">
                  <c:v>36.702095500623201</c:v>
                </c:pt>
                <c:pt idx="16">
                  <c:v>36.729111660054599</c:v>
                </c:pt>
                <c:pt idx="17">
                  <c:v>33.996193091680603</c:v>
                </c:pt>
                <c:pt idx="18">
                  <c:v>31.381605440652301</c:v>
                </c:pt>
                <c:pt idx="19">
                  <c:v>28.495673350862198</c:v>
                </c:pt>
                <c:pt idx="20">
                  <c:v>28.318373026501799</c:v>
                </c:pt>
                <c:pt idx="21">
                  <c:v>28.364579164244603</c:v>
                </c:pt>
                <c:pt idx="22">
                  <c:v>26.494279459717699</c:v>
                </c:pt>
                <c:pt idx="23">
                  <c:v>28.1811009134613</c:v>
                </c:pt>
                <c:pt idx="24">
                  <c:v>28.696769018012098</c:v>
                </c:pt>
                <c:pt idx="25">
                  <c:v>26.934320660801099</c:v>
                </c:pt>
                <c:pt idx="26">
                  <c:v>24.1630621976391</c:v>
                </c:pt>
                <c:pt idx="27">
                  <c:v>21.373722689631698</c:v>
                </c:pt>
                <c:pt idx="28">
                  <c:v>23.395388487279</c:v>
                </c:pt>
                <c:pt idx="29">
                  <c:v>24.397625376953499</c:v>
                </c:pt>
                <c:pt idx="30">
                  <c:v>22.489363687279202</c:v>
                </c:pt>
                <c:pt idx="31">
                  <c:v>21.728512235802398</c:v>
                </c:pt>
                <c:pt idx="32">
                  <c:v>20.751621037001101</c:v>
                </c:pt>
                <c:pt idx="33">
                  <c:v>19.827841801567899</c:v>
                </c:pt>
                <c:pt idx="34">
                  <c:v>18.492843378779501</c:v>
                </c:pt>
                <c:pt idx="35">
                  <c:v>18.799788571048801</c:v>
                </c:pt>
                <c:pt idx="36">
                  <c:v>20.868703686336499</c:v>
                </c:pt>
                <c:pt idx="37">
                  <c:v>20.186651589779501</c:v>
                </c:pt>
                <c:pt idx="38">
                  <c:v>19.1517851644067</c:v>
                </c:pt>
                <c:pt idx="39">
                  <c:v>17.103219738363801</c:v>
                </c:pt>
                <c:pt idx="40">
                  <c:v>18.224632914163301</c:v>
                </c:pt>
                <c:pt idx="41">
                  <c:v>18.857439722923502</c:v>
                </c:pt>
                <c:pt idx="42">
                  <c:v>18.5098639382398</c:v>
                </c:pt>
                <c:pt idx="43">
                  <c:v>17.482929335880002</c:v>
                </c:pt>
                <c:pt idx="44">
                  <c:v>20.293896852991903</c:v>
                </c:pt>
                <c:pt idx="45">
                  <c:v>18.631913620705102</c:v>
                </c:pt>
                <c:pt idx="46">
                  <c:v>19.225903844153699</c:v>
                </c:pt>
                <c:pt idx="47">
                  <c:v>17.6274739179118</c:v>
                </c:pt>
                <c:pt idx="48">
                  <c:v>19.633815340766901</c:v>
                </c:pt>
                <c:pt idx="49">
                  <c:v>20.1609307110092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F-4C12-9AE0-8E7F25D84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48200"/>
        <c:axId val="705543104"/>
      </c:lineChart>
      <c:catAx>
        <c:axId val="705552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9768"/>
        <c:crosses val="autoZero"/>
        <c:auto val="1"/>
        <c:lblAlgn val="ctr"/>
        <c:lblOffset val="100"/>
        <c:tickLblSkip val="1"/>
        <c:noMultiLvlLbl val="0"/>
      </c:catAx>
      <c:valAx>
        <c:axId val="705549768"/>
        <c:scaling>
          <c:orientation val="minMax"/>
          <c:max val="45"/>
          <c:min val="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7.2110353535353541E-2"/>
              <c:y val="1.440277777777777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2904"/>
        <c:crosses val="autoZero"/>
        <c:crossBetween val="between"/>
      </c:valAx>
      <c:valAx>
        <c:axId val="705543104"/>
        <c:scaling>
          <c:orientation val="minMax"/>
          <c:max val="45"/>
          <c:min val="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EUR billions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76421403846153846"/>
              <c:y val="1.440277777777778E-3"/>
            </c:manualLayout>
          </c:layout>
          <c:overlay val="0"/>
        </c:title>
        <c:numFmt formatCode="_(* #,##0_);_(* \(#,##0\);_(* &quot;-&quot;_);_(@_)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8200"/>
        <c:crosses val="max"/>
        <c:crossBetween val="between"/>
      </c:valAx>
      <c:catAx>
        <c:axId val="705548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310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4.3078846153846162E-2"/>
          <c:y val="0.93986848789066069"/>
          <c:w val="0.93582269230769233"/>
          <c:h val="5.804035925018174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038313792900887E-2"/>
          <c:y val="5.5932203389830584E-2"/>
          <c:w val="0.90992337241420063"/>
          <c:h val="0.5916829861111111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adat'!$A$3</c:f>
              <c:strCache>
                <c:ptCount val="1"/>
                <c:pt idx="0">
                  <c:v>Államháztartás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adat'!$K$1:$BH$1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'19. adat'!$K$3:$BH$3</c:f>
              <c:numCache>
                <c:formatCode>0.0</c:formatCode>
                <c:ptCount val="50"/>
                <c:pt idx="0">
                  <c:v>-3.7261270336992123</c:v>
                </c:pt>
                <c:pt idx="1">
                  <c:v>-3.6113085727914251</c:v>
                </c:pt>
                <c:pt idx="2">
                  <c:v>-2.8311851136897688</c:v>
                </c:pt>
                <c:pt idx="3">
                  <c:v>-3.5435575780388735</c:v>
                </c:pt>
                <c:pt idx="4">
                  <c:v>-4.4743632261720112</c:v>
                </c:pt>
                <c:pt idx="5">
                  <c:v>-4.7677328650762032</c:v>
                </c:pt>
                <c:pt idx="6">
                  <c:v>-5.9657150935846861</c:v>
                </c:pt>
                <c:pt idx="7">
                  <c:v>-4.7765189734292468</c:v>
                </c:pt>
                <c:pt idx="8">
                  <c:v>-4.7931930365930606</c:v>
                </c:pt>
                <c:pt idx="9">
                  <c:v>-5.6665430529962348</c:v>
                </c:pt>
                <c:pt idx="10">
                  <c:v>-4.8671507723926846</c:v>
                </c:pt>
                <c:pt idx="11">
                  <c:v>-4.5400186109621323</c:v>
                </c:pt>
                <c:pt idx="12">
                  <c:v>-4.24003103763786</c:v>
                </c:pt>
                <c:pt idx="13">
                  <c:v>-3.8984316541237849</c:v>
                </c:pt>
                <c:pt idx="14">
                  <c:v>-4.3240784636799301</c:v>
                </c:pt>
                <c:pt idx="15">
                  <c:v>-5.2175854415876941</c:v>
                </c:pt>
                <c:pt idx="16">
                  <c:v>-4.5735385883916093</c:v>
                </c:pt>
                <c:pt idx="17">
                  <c:v>-3.8479524582993307</c:v>
                </c:pt>
                <c:pt idx="18">
                  <c:v>-3.2724655137960399</c:v>
                </c:pt>
                <c:pt idx="19">
                  <c:v>-2.550966395162495</c:v>
                </c:pt>
                <c:pt idx="20">
                  <c:v>-2.4774932285069271</c:v>
                </c:pt>
                <c:pt idx="21">
                  <c:v>-2.4979966511142306</c:v>
                </c:pt>
                <c:pt idx="22">
                  <c:v>-2.7464360422312715</c:v>
                </c:pt>
                <c:pt idx="23">
                  <c:v>-2.5034658754261714</c:v>
                </c:pt>
                <c:pt idx="24">
                  <c:v>-2.8705243556566904</c:v>
                </c:pt>
                <c:pt idx="25">
                  <c:v>-3.3275632389581902</c:v>
                </c:pt>
                <c:pt idx="26">
                  <c:v>-2.8279764406925874</c:v>
                </c:pt>
                <c:pt idx="27">
                  <c:v>-2.9471489261951231</c:v>
                </c:pt>
                <c:pt idx="28">
                  <c:v>-2.6906414592369461</c:v>
                </c:pt>
                <c:pt idx="29">
                  <c:v>-2.0041245119564191</c:v>
                </c:pt>
                <c:pt idx="30">
                  <c:v>-2.0538775927545321</c:v>
                </c:pt>
                <c:pt idx="31">
                  <c:v>-1.8634187110128777</c:v>
                </c:pt>
                <c:pt idx="32">
                  <c:v>-0.59104271219523385</c:v>
                </c:pt>
                <c:pt idx="33">
                  <c:v>-0.39903097671420629</c:v>
                </c:pt>
                <c:pt idx="34">
                  <c:v>6.2151300549023236E-2</c:v>
                </c:pt>
                <c:pt idx="35">
                  <c:v>-1.8296049158675807</c:v>
                </c:pt>
                <c:pt idx="36">
                  <c:v>-1.65192104815354</c:v>
                </c:pt>
                <c:pt idx="37">
                  <c:v>-1.6170426874335433</c:v>
                </c:pt>
                <c:pt idx="38">
                  <c:v>-2.5308023144206899</c:v>
                </c:pt>
                <c:pt idx="39">
                  <c:v>-2.4367004374714383</c:v>
                </c:pt>
                <c:pt idx="40">
                  <c:v>-2.9294858081172386</c:v>
                </c:pt>
                <c:pt idx="41">
                  <c:v>-3.4650918023882427</c:v>
                </c:pt>
                <c:pt idx="42">
                  <c:v>-2.4263689536568855</c:v>
                </c:pt>
                <c:pt idx="43">
                  <c:v>-2.1537625986523543</c:v>
                </c:pt>
                <c:pt idx="44">
                  <c:v>-2.0993509173210461</c:v>
                </c:pt>
                <c:pt idx="45">
                  <c:v>-1.4284057291866401</c:v>
                </c:pt>
                <c:pt idx="46">
                  <c:v>-2.1554169997465973</c:v>
                </c:pt>
                <c:pt idx="47">
                  <c:v>-2.0908884517942425</c:v>
                </c:pt>
                <c:pt idx="48">
                  <c:v>-2.480718062730372</c:v>
                </c:pt>
                <c:pt idx="49">
                  <c:v>-4.9007458080070254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A-44DC-B895-AF86EC2B76AC}"/>
            </c:ext>
          </c:extLst>
        </c:ser>
        <c:ser>
          <c:idx val="6"/>
          <c:order val="1"/>
          <c:tx>
            <c:strRef>
              <c:f>'19. adat'!$A$4</c:f>
              <c:strCache>
                <c:ptCount val="1"/>
                <c:pt idx="0">
                  <c:v>Háztartás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adat'!$K$1:$BH$1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'19. adat'!$K$4:$BH$4</c:f>
              <c:numCache>
                <c:formatCode>0.0</c:formatCode>
                <c:ptCount val="50"/>
                <c:pt idx="0">
                  <c:v>1.721177126793652</c:v>
                </c:pt>
                <c:pt idx="1">
                  <c:v>1.4148820557114998</c:v>
                </c:pt>
                <c:pt idx="2">
                  <c:v>0.90553854169900927</c:v>
                </c:pt>
                <c:pt idx="3">
                  <c:v>1.3103840140292788</c:v>
                </c:pt>
                <c:pt idx="4">
                  <c:v>2.1963807957311952</c:v>
                </c:pt>
                <c:pt idx="5">
                  <c:v>2.7829283858650284</c:v>
                </c:pt>
                <c:pt idx="6">
                  <c:v>3.657141269021555</c:v>
                </c:pt>
                <c:pt idx="7">
                  <c:v>3.4042558498924942</c:v>
                </c:pt>
                <c:pt idx="8">
                  <c:v>3.0850753693878019</c:v>
                </c:pt>
                <c:pt idx="9">
                  <c:v>4.119666897404672</c:v>
                </c:pt>
                <c:pt idx="10">
                  <c:v>4.5029664281440303</c:v>
                </c:pt>
                <c:pt idx="11">
                  <c:v>4.2473772753734798</c:v>
                </c:pt>
                <c:pt idx="12">
                  <c:v>4.6363925170976286</c:v>
                </c:pt>
                <c:pt idx="13">
                  <c:v>4.2812448649490156</c:v>
                </c:pt>
                <c:pt idx="14">
                  <c:v>4.1014056223111401</c:v>
                </c:pt>
                <c:pt idx="15">
                  <c:v>5.1878506291648021</c:v>
                </c:pt>
                <c:pt idx="16">
                  <c:v>4.9718670073144802</c:v>
                </c:pt>
                <c:pt idx="17">
                  <c:v>5.2400209262166966</c:v>
                </c:pt>
                <c:pt idx="18">
                  <c:v>5.6633600684892853</c:v>
                </c:pt>
                <c:pt idx="19">
                  <c:v>5.269393679199859</c:v>
                </c:pt>
                <c:pt idx="20">
                  <c:v>5.3557359712300237</c:v>
                </c:pt>
                <c:pt idx="21">
                  <c:v>5.3164612942956477</c:v>
                </c:pt>
                <c:pt idx="22">
                  <c:v>4.9082271019377135</c:v>
                </c:pt>
                <c:pt idx="23">
                  <c:v>4.8842556239158448</c:v>
                </c:pt>
                <c:pt idx="24">
                  <c:v>5.2944075582283245</c:v>
                </c:pt>
                <c:pt idx="25">
                  <c:v>5.4238027865695519</c:v>
                </c:pt>
                <c:pt idx="26">
                  <c:v>5.6348100410540107</c:v>
                </c:pt>
                <c:pt idx="27">
                  <c:v>5.4948509534165808</c:v>
                </c:pt>
                <c:pt idx="28">
                  <c:v>7.0737541490098188</c:v>
                </c:pt>
                <c:pt idx="29">
                  <c:v>7.354239062507645</c:v>
                </c:pt>
                <c:pt idx="30">
                  <c:v>7.7364880325843206</c:v>
                </c:pt>
                <c:pt idx="31">
                  <c:v>8.0178658719379658</c:v>
                </c:pt>
                <c:pt idx="32">
                  <c:v>6.1611726880328375</c:v>
                </c:pt>
                <c:pt idx="33">
                  <c:v>5.8062137203248039</c:v>
                </c:pt>
                <c:pt idx="34">
                  <c:v>5.1466230842471772</c:v>
                </c:pt>
                <c:pt idx="35">
                  <c:v>4.7629132215720444</c:v>
                </c:pt>
                <c:pt idx="36">
                  <c:v>4.4426074505063688</c:v>
                </c:pt>
                <c:pt idx="37">
                  <c:v>4.4806935611426599</c:v>
                </c:pt>
                <c:pt idx="38">
                  <c:v>4.5904982110439585</c:v>
                </c:pt>
                <c:pt idx="39">
                  <c:v>5.1087645413425085</c:v>
                </c:pt>
                <c:pt idx="40">
                  <c:v>5.7267719422467334</c:v>
                </c:pt>
                <c:pt idx="41">
                  <c:v>6.0577709014082846</c:v>
                </c:pt>
                <c:pt idx="42">
                  <c:v>6.4343940120422065</c:v>
                </c:pt>
                <c:pt idx="43">
                  <c:v>6.150234384128848</c:v>
                </c:pt>
                <c:pt idx="44">
                  <c:v>5.5672837487697624</c:v>
                </c:pt>
                <c:pt idx="45">
                  <c:v>5.2117912705050822</c:v>
                </c:pt>
                <c:pt idx="46">
                  <c:v>4.9307141630939952</c:v>
                </c:pt>
                <c:pt idx="47">
                  <c:v>4.8236086851493782</c:v>
                </c:pt>
                <c:pt idx="48">
                  <c:v>5.1605404776415602</c:v>
                </c:pt>
                <c:pt idx="49">
                  <c:v>5.7429837821095511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A-44DC-B895-AF86EC2B76AC}"/>
            </c:ext>
          </c:extLst>
        </c:ser>
        <c:ser>
          <c:idx val="1"/>
          <c:order val="2"/>
          <c:tx>
            <c:strRef>
              <c:f>'19. adat'!$A$5</c:f>
              <c:strCache>
                <c:ptCount val="1"/>
                <c:pt idx="0">
                  <c:v>Vállalat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adat'!$K$1:$BH$1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'19. adat'!$K$5:$BH$5</c:f>
              <c:numCache>
                <c:formatCode>0.0</c:formatCode>
                <c:ptCount val="50"/>
                <c:pt idx="0">
                  <c:v>-4.8466173570794862</c:v>
                </c:pt>
                <c:pt idx="1">
                  <c:v>-4.3818130466511613</c:v>
                </c:pt>
                <c:pt idx="2">
                  <c:v>-5.8584082820435341</c:v>
                </c:pt>
                <c:pt idx="3">
                  <c:v>-6.1001167267312901</c:v>
                </c:pt>
                <c:pt idx="4">
                  <c:v>-3.8017314634069841</c:v>
                </c:pt>
                <c:pt idx="5">
                  <c:v>-1.0708164969763017</c:v>
                </c:pt>
                <c:pt idx="6">
                  <c:v>1.0809434450782378</c:v>
                </c:pt>
                <c:pt idx="7">
                  <c:v>1.9840123632246121</c:v>
                </c:pt>
                <c:pt idx="8">
                  <c:v>2.9777120188024648</c:v>
                </c:pt>
                <c:pt idx="9">
                  <c:v>2.0773504248869372</c:v>
                </c:pt>
                <c:pt idx="10">
                  <c:v>1.2688523566210583</c:v>
                </c:pt>
                <c:pt idx="11">
                  <c:v>1.5278513756690395</c:v>
                </c:pt>
                <c:pt idx="12">
                  <c:v>0.37857195429159063</c:v>
                </c:pt>
                <c:pt idx="13">
                  <c:v>-0.20505004160070417</c:v>
                </c:pt>
                <c:pt idx="14">
                  <c:v>0.60726587092966877</c:v>
                </c:pt>
                <c:pt idx="15">
                  <c:v>0.86634486540168076</c:v>
                </c:pt>
                <c:pt idx="16">
                  <c:v>0.22831612293899806</c:v>
                </c:pt>
                <c:pt idx="17">
                  <c:v>1.1037166831755214</c:v>
                </c:pt>
                <c:pt idx="18">
                  <c:v>1.754840068350676</c:v>
                </c:pt>
                <c:pt idx="19">
                  <c:v>2.1375181975254169</c:v>
                </c:pt>
                <c:pt idx="20">
                  <c:v>3.7954268155415063</c:v>
                </c:pt>
                <c:pt idx="21">
                  <c:v>3.5465927113143225</c:v>
                </c:pt>
                <c:pt idx="22">
                  <c:v>4.0729479501230283</c:v>
                </c:pt>
                <c:pt idx="23">
                  <c:v>3.8804372438623731</c:v>
                </c:pt>
                <c:pt idx="24">
                  <c:v>2.6391737511440105</c:v>
                </c:pt>
                <c:pt idx="25">
                  <c:v>2.0144375257147291</c:v>
                </c:pt>
                <c:pt idx="26">
                  <c:v>0.79110833640658784</c:v>
                </c:pt>
                <c:pt idx="27">
                  <c:v>1.7126084851699122</c:v>
                </c:pt>
                <c:pt idx="28">
                  <c:v>0.39177518071593687</c:v>
                </c:pt>
                <c:pt idx="29">
                  <c:v>0.38110026949957687</c:v>
                </c:pt>
                <c:pt idx="30">
                  <c:v>-2.0041663388644881E-2</c:v>
                </c:pt>
                <c:pt idx="31">
                  <c:v>-0.20574104420114958</c:v>
                </c:pt>
                <c:pt idx="32">
                  <c:v>0.15738657203620632</c:v>
                </c:pt>
                <c:pt idx="33">
                  <c:v>0.56940993057511069</c:v>
                </c:pt>
                <c:pt idx="34">
                  <c:v>0.33081354781603328</c:v>
                </c:pt>
                <c:pt idx="35">
                  <c:v>0.14089348937937407</c:v>
                </c:pt>
                <c:pt idx="36">
                  <c:v>-0.66024294852166721</c:v>
                </c:pt>
                <c:pt idx="37">
                  <c:v>-0.41925005573536356</c:v>
                </c:pt>
                <c:pt idx="38">
                  <c:v>-0.7094231403535618</c:v>
                </c:pt>
                <c:pt idx="39">
                  <c:v>-1.1810924771922884</c:v>
                </c:pt>
                <c:pt idx="40">
                  <c:v>-0.47119402778588704</c:v>
                </c:pt>
                <c:pt idx="41">
                  <c:v>-1.715025732216374</c:v>
                </c:pt>
                <c:pt idx="42">
                  <c:v>-3.2088658056669126</c:v>
                </c:pt>
                <c:pt idx="43">
                  <c:v>-3.1186668341616115</c:v>
                </c:pt>
                <c:pt idx="44">
                  <c:v>-3.4831101816239851</c:v>
                </c:pt>
                <c:pt idx="45">
                  <c:v>-3.8548643488369287</c:v>
                </c:pt>
                <c:pt idx="46">
                  <c:v>-2.426265293623274</c:v>
                </c:pt>
                <c:pt idx="47">
                  <c:v>-2.0648894715395052</c:v>
                </c:pt>
                <c:pt idx="48">
                  <c:v>-1.5280098564513849</c:v>
                </c:pt>
                <c:pt idx="49">
                  <c:v>-0.96123933071077516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adat'!$A$6</c:f>
              <c:strCache>
                <c:ptCount val="1"/>
                <c:pt idx="0">
                  <c:v>Külső finanszírozási képesség (finanszírozás alapján)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adat'!$K$1:$BG$1</c:f>
              <c:strCache>
                <c:ptCount val="49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         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'19. adat'!$K$6:$BH$6</c:f>
              <c:numCache>
                <c:formatCode>0.0</c:formatCode>
                <c:ptCount val="50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2.1304434538311616</c:v>
                </c:pt>
                <c:pt idx="37">
                  <c:v>2.4444008179737531</c:v>
                </c:pt>
                <c:pt idx="38">
                  <c:v>1.3502727562697068</c:v>
                </c:pt>
                <c:pt idx="39">
                  <c:v>1.490971626678782</c:v>
                </c:pt>
                <c:pt idx="40">
                  <c:v>2.3260921063436077</c:v>
                </c:pt>
                <c:pt idx="41">
                  <c:v>0.87765336680366779</c:v>
                </c:pt>
                <c:pt idx="42">
                  <c:v>0.79915925271840871</c:v>
                </c:pt>
                <c:pt idx="43">
                  <c:v>0.87780495131488234</c:v>
                </c:pt>
                <c:pt idx="44">
                  <c:v>-1.5177350175268653E-2</c:v>
                </c:pt>
                <c:pt idx="45">
                  <c:v>-7.1478807518486773E-2</c:v>
                </c:pt>
                <c:pt idx="46">
                  <c:v>0.34903186972412381</c:v>
                </c:pt>
                <c:pt idx="47">
                  <c:v>0.66783076181563006</c:v>
                </c:pt>
                <c:pt idx="48">
                  <c:v>1.1518125584598038</c:v>
                </c:pt>
                <c:pt idx="49">
                  <c:v>-0.11900135660824927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A-44DC-B895-AF86EC2B76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004904761905691"/>
              <c:y val="1.042328042328042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78956562500000005"/>
          <c:w val="0.99253518721464029"/>
          <c:h val="0.21043437500000003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5069459331390812E-2"/>
          <c:y val="6.036131552331462E-2"/>
          <c:w val="0.90992337241420063"/>
          <c:h val="0.6169643915879049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'19. adat'!$B$3</c:f>
              <c:strCache>
                <c:ptCount val="1"/>
                <c:pt idx="0">
                  <c:v>General government</c:v>
                </c:pt>
              </c:strCache>
            </c:strRef>
          </c:tx>
          <c:spPr>
            <a:solidFill>
              <a:srgbClr val="DA000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adat'!$K$2:$BH$2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'19. adat'!$K$3:$BH$3</c:f>
              <c:numCache>
                <c:formatCode>0.0</c:formatCode>
                <c:ptCount val="50"/>
                <c:pt idx="0">
                  <c:v>-3.7261270336992123</c:v>
                </c:pt>
                <c:pt idx="1">
                  <c:v>-3.6113085727914251</c:v>
                </c:pt>
                <c:pt idx="2">
                  <c:v>-2.8311851136897688</c:v>
                </c:pt>
                <c:pt idx="3">
                  <c:v>-3.5435575780388735</c:v>
                </c:pt>
                <c:pt idx="4">
                  <c:v>-4.4743632261720112</c:v>
                </c:pt>
                <c:pt idx="5">
                  <c:v>-4.7677328650762032</c:v>
                </c:pt>
                <c:pt idx="6">
                  <c:v>-5.9657150935846861</c:v>
                </c:pt>
                <c:pt idx="7">
                  <c:v>-4.7765189734292468</c:v>
                </c:pt>
                <c:pt idx="8">
                  <c:v>-4.7931930365930606</c:v>
                </c:pt>
                <c:pt idx="9">
                  <c:v>-5.6665430529962348</c:v>
                </c:pt>
                <c:pt idx="10">
                  <c:v>-4.8671507723926846</c:v>
                </c:pt>
                <c:pt idx="11">
                  <c:v>-4.5400186109621323</c:v>
                </c:pt>
                <c:pt idx="12">
                  <c:v>-4.24003103763786</c:v>
                </c:pt>
                <c:pt idx="13">
                  <c:v>-3.8984316541237849</c:v>
                </c:pt>
                <c:pt idx="14">
                  <c:v>-4.3240784636799301</c:v>
                </c:pt>
                <c:pt idx="15">
                  <c:v>-5.2175854415876941</c:v>
                </c:pt>
                <c:pt idx="16">
                  <c:v>-4.5735385883916093</c:v>
                </c:pt>
                <c:pt idx="17">
                  <c:v>-3.8479524582993307</c:v>
                </c:pt>
                <c:pt idx="18">
                  <c:v>-3.2724655137960399</c:v>
                </c:pt>
                <c:pt idx="19">
                  <c:v>-2.550966395162495</c:v>
                </c:pt>
                <c:pt idx="20">
                  <c:v>-2.4774932285069271</c:v>
                </c:pt>
                <c:pt idx="21">
                  <c:v>-2.4979966511142306</c:v>
                </c:pt>
                <c:pt idx="22">
                  <c:v>-2.7464360422312715</c:v>
                </c:pt>
                <c:pt idx="23">
                  <c:v>-2.5034658754261714</c:v>
                </c:pt>
                <c:pt idx="24">
                  <c:v>-2.8705243556566904</c:v>
                </c:pt>
                <c:pt idx="25">
                  <c:v>-3.3275632389581902</c:v>
                </c:pt>
                <c:pt idx="26">
                  <c:v>-2.8279764406925874</c:v>
                </c:pt>
                <c:pt idx="27">
                  <c:v>-2.9471489261951231</c:v>
                </c:pt>
                <c:pt idx="28">
                  <c:v>-2.6906414592369461</c:v>
                </c:pt>
                <c:pt idx="29">
                  <c:v>-2.0041245119564191</c:v>
                </c:pt>
                <c:pt idx="30">
                  <c:v>-2.0538775927545321</c:v>
                </c:pt>
                <c:pt idx="31">
                  <c:v>-1.8634187110128777</c:v>
                </c:pt>
                <c:pt idx="32">
                  <c:v>-0.59104271219523385</c:v>
                </c:pt>
                <c:pt idx="33">
                  <c:v>-0.39903097671420629</c:v>
                </c:pt>
                <c:pt idx="34">
                  <c:v>6.2151300549023236E-2</c:v>
                </c:pt>
                <c:pt idx="35">
                  <c:v>-1.8296049158675807</c:v>
                </c:pt>
                <c:pt idx="36">
                  <c:v>-1.65192104815354</c:v>
                </c:pt>
                <c:pt idx="37">
                  <c:v>-1.6170426874335433</c:v>
                </c:pt>
                <c:pt idx="38">
                  <c:v>-2.5308023144206899</c:v>
                </c:pt>
                <c:pt idx="39">
                  <c:v>-2.4367004374714383</c:v>
                </c:pt>
                <c:pt idx="40">
                  <c:v>-2.9294858081172386</c:v>
                </c:pt>
                <c:pt idx="41">
                  <c:v>-3.4650918023882427</c:v>
                </c:pt>
                <c:pt idx="42">
                  <c:v>-2.4263689536568855</c:v>
                </c:pt>
                <c:pt idx="43">
                  <c:v>-2.1537625986523543</c:v>
                </c:pt>
                <c:pt idx="44">
                  <c:v>-2.0993509173210461</c:v>
                </c:pt>
                <c:pt idx="45">
                  <c:v>-1.4284057291866401</c:v>
                </c:pt>
                <c:pt idx="46">
                  <c:v>-2.1554169997465973</c:v>
                </c:pt>
                <c:pt idx="47">
                  <c:v>-2.0908884517942425</c:v>
                </c:pt>
                <c:pt idx="48">
                  <c:v>-2.480718062730372</c:v>
                </c:pt>
                <c:pt idx="49">
                  <c:v>-4.9007458080070254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B3-478B-8875-2CEF0A4CDEDC}"/>
            </c:ext>
          </c:extLst>
        </c:ser>
        <c:ser>
          <c:idx val="6"/>
          <c:order val="1"/>
          <c:tx>
            <c:strRef>
              <c:f>'19. adat'!$B$4</c:f>
              <c:strCache>
                <c:ptCount val="1"/>
                <c:pt idx="0">
                  <c:v>Household sector</c:v>
                </c:pt>
              </c:strCache>
            </c:strRef>
          </c:tx>
          <c:spPr>
            <a:solidFill>
              <a:srgbClr val="009EE0"/>
            </a:solidFill>
            <a:ln w="9525">
              <a:noFill/>
              <a:prstDash val="solid"/>
            </a:ln>
          </c:spPr>
          <c:invertIfNegative val="0"/>
          <c:cat>
            <c:strRef>
              <c:f>'19. adat'!$K$2:$BH$2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'19. adat'!$K$4:$BH$4</c:f>
              <c:numCache>
                <c:formatCode>0.0</c:formatCode>
                <c:ptCount val="50"/>
                <c:pt idx="0">
                  <c:v>1.721177126793652</c:v>
                </c:pt>
                <c:pt idx="1">
                  <c:v>1.4148820557114998</c:v>
                </c:pt>
                <c:pt idx="2">
                  <c:v>0.90553854169900927</c:v>
                </c:pt>
                <c:pt idx="3">
                  <c:v>1.3103840140292788</c:v>
                </c:pt>
                <c:pt idx="4">
                  <c:v>2.1963807957311952</c:v>
                </c:pt>
                <c:pt idx="5">
                  <c:v>2.7829283858650284</c:v>
                </c:pt>
                <c:pt idx="6">
                  <c:v>3.657141269021555</c:v>
                </c:pt>
                <c:pt idx="7">
                  <c:v>3.4042558498924942</c:v>
                </c:pt>
                <c:pt idx="8">
                  <c:v>3.0850753693878019</c:v>
                </c:pt>
                <c:pt idx="9">
                  <c:v>4.119666897404672</c:v>
                </c:pt>
                <c:pt idx="10">
                  <c:v>4.5029664281440303</c:v>
                </c:pt>
                <c:pt idx="11">
                  <c:v>4.2473772753734798</c:v>
                </c:pt>
                <c:pt idx="12">
                  <c:v>4.6363925170976286</c:v>
                </c:pt>
                <c:pt idx="13">
                  <c:v>4.2812448649490156</c:v>
                </c:pt>
                <c:pt idx="14">
                  <c:v>4.1014056223111401</c:v>
                </c:pt>
                <c:pt idx="15">
                  <c:v>5.1878506291648021</c:v>
                </c:pt>
                <c:pt idx="16">
                  <c:v>4.9718670073144802</c:v>
                </c:pt>
                <c:pt idx="17">
                  <c:v>5.2400209262166966</c:v>
                </c:pt>
                <c:pt idx="18">
                  <c:v>5.6633600684892853</c:v>
                </c:pt>
                <c:pt idx="19">
                  <c:v>5.269393679199859</c:v>
                </c:pt>
                <c:pt idx="20">
                  <c:v>5.3557359712300237</c:v>
                </c:pt>
                <c:pt idx="21">
                  <c:v>5.3164612942956477</c:v>
                </c:pt>
                <c:pt idx="22">
                  <c:v>4.9082271019377135</c:v>
                </c:pt>
                <c:pt idx="23">
                  <c:v>4.8842556239158448</c:v>
                </c:pt>
                <c:pt idx="24">
                  <c:v>5.2944075582283245</c:v>
                </c:pt>
                <c:pt idx="25">
                  <c:v>5.4238027865695519</c:v>
                </c:pt>
                <c:pt idx="26">
                  <c:v>5.6348100410540107</c:v>
                </c:pt>
                <c:pt idx="27">
                  <c:v>5.4948509534165808</c:v>
                </c:pt>
                <c:pt idx="28">
                  <c:v>7.0737541490098188</c:v>
                </c:pt>
                <c:pt idx="29">
                  <c:v>7.354239062507645</c:v>
                </c:pt>
                <c:pt idx="30">
                  <c:v>7.7364880325843206</c:v>
                </c:pt>
                <c:pt idx="31">
                  <c:v>8.0178658719379658</c:v>
                </c:pt>
                <c:pt idx="32">
                  <c:v>6.1611726880328375</c:v>
                </c:pt>
                <c:pt idx="33">
                  <c:v>5.8062137203248039</c:v>
                </c:pt>
                <c:pt idx="34">
                  <c:v>5.1466230842471772</c:v>
                </c:pt>
                <c:pt idx="35">
                  <c:v>4.7629132215720444</c:v>
                </c:pt>
                <c:pt idx="36">
                  <c:v>4.4426074505063688</c:v>
                </c:pt>
                <c:pt idx="37">
                  <c:v>4.4806935611426599</c:v>
                </c:pt>
                <c:pt idx="38">
                  <c:v>4.5904982110439585</c:v>
                </c:pt>
                <c:pt idx="39">
                  <c:v>5.1087645413425085</c:v>
                </c:pt>
                <c:pt idx="40">
                  <c:v>5.7267719422467334</c:v>
                </c:pt>
                <c:pt idx="41">
                  <c:v>6.0577709014082846</c:v>
                </c:pt>
                <c:pt idx="42">
                  <c:v>6.4343940120422065</c:v>
                </c:pt>
                <c:pt idx="43">
                  <c:v>6.150234384128848</c:v>
                </c:pt>
                <c:pt idx="44">
                  <c:v>5.5672837487697624</c:v>
                </c:pt>
                <c:pt idx="45">
                  <c:v>5.2117912705050822</c:v>
                </c:pt>
                <c:pt idx="46">
                  <c:v>4.9307141630939952</c:v>
                </c:pt>
                <c:pt idx="47">
                  <c:v>4.8236086851493782</c:v>
                </c:pt>
                <c:pt idx="48">
                  <c:v>5.1605404776415602</c:v>
                </c:pt>
                <c:pt idx="49">
                  <c:v>5.7429837821095511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B3-478B-8875-2CEF0A4CDEDC}"/>
            </c:ext>
          </c:extLst>
        </c:ser>
        <c:ser>
          <c:idx val="1"/>
          <c:order val="2"/>
          <c:tx>
            <c:strRef>
              <c:f>'19. adat'!$B$5</c:f>
              <c:strCache>
                <c:ptCount val="1"/>
                <c:pt idx="0">
                  <c:v>Corporate sector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  <a:prstDash val="solid"/>
            </a:ln>
          </c:spPr>
          <c:invertIfNegative val="0"/>
          <c:cat>
            <c:strRef>
              <c:f>'19. adat'!$K$2:$BH$2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'19. adat'!$K$5:$BH$5</c:f>
              <c:numCache>
                <c:formatCode>0.0</c:formatCode>
                <c:ptCount val="50"/>
                <c:pt idx="0">
                  <c:v>-4.8466173570794862</c:v>
                </c:pt>
                <c:pt idx="1">
                  <c:v>-4.3818130466511613</c:v>
                </c:pt>
                <c:pt idx="2">
                  <c:v>-5.8584082820435341</c:v>
                </c:pt>
                <c:pt idx="3">
                  <c:v>-6.1001167267312901</c:v>
                </c:pt>
                <c:pt idx="4">
                  <c:v>-3.8017314634069841</c:v>
                </c:pt>
                <c:pt idx="5">
                  <c:v>-1.0708164969763017</c:v>
                </c:pt>
                <c:pt idx="6">
                  <c:v>1.0809434450782378</c:v>
                </c:pt>
                <c:pt idx="7">
                  <c:v>1.9840123632246121</c:v>
                </c:pt>
                <c:pt idx="8">
                  <c:v>2.9777120188024648</c:v>
                </c:pt>
                <c:pt idx="9">
                  <c:v>2.0773504248869372</c:v>
                </c:pt>
                <c:pt idx="10">
                  <c:v>1.2688523566210583</c:v>
                </c:pt>
                <c:pt idx="11">
                  <c:v>1.5278513756690395</c:v>
                </c:pt>
                <c:pt idx="12">
                  <c:v>0.37857195429159063</c:v>
                </c:pt>
                <c:pt idx="13">
                  <c:v>-0.20505004160070417</c:v>
                </c:pt>
                <c:pt idx="14">
                  <c:v>0.60726587092966877</c:v>
                </c:pt>
                <c:pt idx="15">
                  <c:v>0.86634486540168076</c:v>
                </c:pt>
                <c:pt idx="16">
                  <c:v>0.22831612293899806</c:v>
                </c:pt>
                <c:pt idx="17">
                  <c:v>1.1037166831755214</c:v>
                </c:pt>
                <c:pt idx="18">
                  <c:v>1.754840068350676</c:v>
                </c:pt>
                <c:pt idx="19">
                  <c:v>2.1375181975254169</c:v>
                </c:pt>
                <c:pt idx="20">
                  <c:v>3.7954268155415063</c:v>
                </c:pt>
                <c:pt idx="21">
                  <c:v>3.5465927113143225</c:v>
                </c:pt>
                <c:pt idx="22">
                  <c:v>4.0729479501230283</c:v>
                </c:pt>
                <c:pt idx="23">
                  <c:v>3.8804372438623731</c:v>
                </c:pt>
                <c:pt idx="24">
                  <c:v>2.6391737511440105</c:v>
                </c:pt>
                <c:pt idx="25">
                  <c:v>2.0144375257147291</c:v>
                </c:pt>
                <c:pt idx="26">
                  <c:v>0.79110833640658784</c:v>
                </c:pt>
                <c:pt idx="27">
                  <c:v>1.7126084851699122</c:v>
                </c:pt>
                <c:pt idx="28">
                  <c:v>0.39177518071593687</c:v>
                </c:pt>
                <c:pt idx="29">
                  <c:v>0.38110026949957687</c:v>
                </c:pt>
                <c:pt idx="30">
                  <c:v>-2.0041663388644881E-2</c:v>
                </c:pt>
                <c:pt idx="31">
                  <c:v>-0.20574104420114958</c:v>
                </c:pt>
                <c:pt idx="32">
                  <c:v>0.15738657203620632</c:v>
                </c:pt>
                <c:pt idx="33">
                  <c:v>0.56940993057511069</c:v>
                </c:pt>
                <c:pt idx="34">
                  <c:v>0.33081354781603328</c:v>
                </c:pt>
                <c:pt idx="35">
                  <c:v>0.14089348937937407</c:v>
                </c:pt>
                <c:pt idx="36">
                  <c:v>-0.66024294852166721</c:v>
                </c:pt>
                <c:pt idx="37">
                  <c:v>-0.41925005573536356</c:v>
                </c:pt>
                <c:pt idx="38">
                  <c:v>-0.7094231403535618</c:v>
                </c:pt>
                <c:pt idx="39">
                  <c:v>-1.1810924771922884</c:v>
                </c:pt>
                <c:pt idx="40">
                  <c:v>-0.47119402778588704</c:v>
                </c:pt>
                <c:pt idx="41">
                  <c:v>-1.715025732216374</c:v>
                </c:pt>
                <c:pt idx="42">
                  <c:v>-3.2088658056669126</c:v>
                </c:pt>
                <c:pt idx="43">
                  <c:v>-3.1186668341616115</c:v>
                </c:pt>
                <c:pt idx="44">
                  <c:v>-3.4831101816239851</c:v>
                </c:pt>
                <c:pt idx="45">
                  <c:v>-3.8548643488369287</c:v>
                </c:pt>
                <c:pt idx="46">
                  <c:v>-2.426265293623274</c:v>
                </c:pt>
                <c:pt idx="47">
                  <c:v>-2.0648894715395052</c:v>
                </c:pt>
                <c:pt idx="48">
                  <c:v>-1.5280098564513849</c:v>
                </c:pt>
                <c:pt idx="49">
                  <c:v>-0.96123933071077516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705556824"/>
        <c:axId val="705557216"/>
      </c:barChart>
      <c:lineChart>
        <c:grouping val="standard"/>
        <c:varyColors val="0"/>
        <c:ser>
          <c:idx val="2"/>
          <c:order val="3"/>
          <c:tx>
            <c:strRef>
              <c:f>'19. adat'!$B$6</c:f>
              <c:strCache>
                <c:ptCount val="1"/>
                <c:pt idx="0">
                  <c:v>Net lending (from the financial account side)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'19. adat'!$K$2:$BG$2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'19. adat'!$K$6:$BH$6</c:f>
              <c:numCache>
                <c:formatCode>0.0</c:formatCode>
                <c:ptCount val="50"/>
                <c:pt idx="0">
                  <c:v>-6.8515672639850465</c:v>
                </c:pt>
                <c:pt idx="1">
                  <c:v>-6.5782395637310866</c:v>
                </c:pt>
                <c:pt idx="2">
                  <c:v>-7.7840548540342933</c:v>
                </c:pt>
                <c:pt idx="3">
                  <c:v>-8.3332902907408855</c:v>
                </c:pt>
                <c:pt idx="4">
                  <c:v>-6.0797138938478001</c:v>
                </c:pt>
                <c:pt idx="5">
                  <c:v>-3.0556209761874764</c:v>
                </c:pt>
                <c:pt idx="6">
                  <c:v>-1.2276303794848931</c:v>
                </c:pt>
                <c:pt idx="7">
                  <c:v>0.61174923968785933</c:v>
                </c:pt>
                <c:pt idx="8">
                  <c:v>1.2695943515972061</c:v>
                </c:pt>
                <c:pt idx="9">
                  <c:v>0.53047426929537445</c:v>
                </c:pt>
                <c:pt idx="10">
                  <c:v>0.90466801237240391</c:v>
                </c:pt>
                <c:pt idx="11">
                  <c:v>1.2352100400803869</c:v>
                </c:pt>
                <c:pt idx="12">
                  <c:v>0.77493343375135904</c:v>
                </c:pt>
                <c:pt idx="13">
                  <c:v>0.17776316922452692</c:v>
                </c:pt>
                <c:pt idx="14">
                  <c:v>0.38459302956087876</c:v>
                </c:pt>
                <c:pt idx="15">
                  <c:v>0.83661005297878888</c:v>
                </c:pt>
                <c:pt idx="16">
                  <c:v>0.62664454186186858</c:v>
                </c:pt>
                <c:pt idx="17">
                  <c:v>2.4957851510928872</c:v>
                </c:pt>
                <c:pt idx="18">
                  <c:v>4.1457346230439214</c:v>
                </c:pt>
                <c:pt idx="19">
                  <c:v>4.8559454815627809</c:v>
                </c:pt>
                <c:pt idx="20">
                  <c:v>6.6736695582646028</c:v>
                </c:pt>
                <c:pt idx="21">
                  <c:v>6.3650573544957396</c:v>
                </c:pt>
                <c:pt idx="22">
                  <c:v>6.2347390098294699</c:v>
                </c:pt>
                <c:pt idx="23">
                  <c:v>6.2612269923520465</c:v>
                </c:pt>
                <c:pt idx="24">
                  <c:v>5.0630569537156447</c:v>
                </c:pt>
                <c:pt idx="25">
                  <c:v>4.1106770733260909</c:v>
                </c:pt>
                <c:pt idx="26">
                  <c:v>3.5979419367680112</c:v>
                </c:pt>
                <c:pt idx="27">
                  <c:v>4.2603105123913698</c:v>
                </c:pt>
                <c:pt idx="28">
                  <c:v>4.7748878704888096</c:v>
                </c:pt>
                <c:pt idx="29">
                  <c:v>5.7312148200508028</c:v>
                </c:pt>
                <c:pt idx="30">
                  <c:v>5.6625687764411436</c:v>
                </c:pt>
                <c:pt idx="31">
                  <c:v>5.9487061167239386</c:v>
                </c:pt>
                <c:pt idx="32">
                  <c:v>5.7275165478738099</c:v>
                </c:pt>
                <c:pt idx="33">
                  <c:v>5.9765926741857083</c:v>
                </c:pt>
                <c:pt idx="34">
                  <c:v>5.5395879326122337</c:v>
                </c:pt>
                <c:pt idx="35">
                  <c:v>3.0742017950838378</c:v>
                </c:pt>
                <c:pt idx="36">
                  <c:v>2.1304434538311616</c:v>
                </c:pt>
                <c:pt idx="37">
                  <c:v>2.4444008179737531</c:v>
                </c:pt>
                <c:pt idx="38">
                  <c:v>1.3502727562697068</c:v>
                </c:pt>
                <c:pt idx="39">
                  <c:v>1.490971626678782</c:v>
                </c:pt>
                <c:pt idx="40">
                  <c:v>2.3260921063436077</c:v>
                </c:pt>
                <c:pt idx="41">
                  <c:v>0.87765336680366779</c:v>
                </c:pt>
                <c:pt idx="42">
                  <c:v>0.79915925271840871</c:v>
                </c:pt>
                <c:pt idx="43">
                  <c:v>0.87780495131488234</c:v>
                </c:pt>
                <c:pt idx="44">
                  <c:v>-1.5177350175268653E-2</c:v>
                </c:pt>
                <c:pt idx="45">
                  <c:v>-7.1478807518486773E-2</c:v>
                </c:pt>
                <c:pt idx="46">
                  <c:v>0.34903186972412381</c:v>
                </c:pt>
                <c:pt idx="47">
                  <c:v>0.66783076181563006</c:v>
                </c:pt>
                <c:pt idx="48">
                  <c:v>1.1518125584598038</c:v>
                </c:pt>
                <c:pt idx="49">
                  <c:v>-0.11900135660824927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B3-478B-8875-2CEF0A4CDE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176"/>
        <c:axId val="705558784"/>
      </c:lineChart>
      <c:catAx>
        <c:axId val="7055568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9979317476732158E-2"/>
              <c:y val="0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7216"/>
        <c:crossesAt val="0"/>
        <c:auto val="0"/>
        <c:lblAlgn val="ctr"/>
        <c:lblOffset val="50"/>
        <c:tickLblSkip val="1"/>
        <c:tickMarkSkip val="1"/>
        <c:noMultiLvlLbl val="0"/>
      </c:catAx>
      <c:valAx>
        <c:axId val="705557216"/>
        <c:scaling>
          <c:orientation val="minMax"/>
          <c:max val="10"/>
          <c:min val="-1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6824"/>
        <c:crosses val="autoZero"/>
        <c:crossBetween val="between"/>
        <c:majorUnit val="2"/>
      </c:valAx>
      <c:valAx>
        <c:axId val="705558784"/>
        <c:scaling>
          <c:orientation val="minMax"/>
          <c:max val="10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176"/>
        <c:crosses val="max"/>
        <c:crossBetween val="between"/>
        <c:majorUnit val="2"/>
      </c:valAx>
      <c:catAx>
        <c:axId val="705559176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632795487089574"/>
              <c:y val="1.0424441111847381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705558784"/>
        <c:crosses val="autoZero"/>
        <c:auto val="0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8155561337649961E-3"/>
          <c:y val="0.84926027970564644"/>
          <c:w val="0.99253518721464029"/>
          <c:h val="0.15073972029435359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715484374999999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adat'!$A$4</c:f>
              <c:strCache>
                <c:ptCount val="1"/>
                <c:pt idx="0">
                  <c:v>Nettó finanszírozási képesség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adat'!$K$2:$BH$2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'20. adat'!$K$4:$BH$4</c:f>
              <c:numCache>
                <c:formatCode>0.00</c:formatCode>
                <c:ptCount val="50"/>
                <c:pt idx="0">
                  <c:v>-0.17558142983190317</c:v>
                </c:pt>
                <c:pt idx="1">
                  <c:v>-1.0244166039927831</c:v>
                </c:pt>
                <c:pt idx="2">
                  <c:v>-0.72474895700531761</c:v>
                </c:pt>
                <c:pt idx="3">
                  <c:v>2.3261757440443649</c:v>
                </c:pt>
                <c:pt idx="4">
                  <c:v>2.688620940429578</c:v>
                </c:pt>
                <c:pt idx="5">
                  <c:v>0.91614928852327315</c:v>
                </c:pt>
                <c:pt idx="6">
                  <c:v>1.9490062210321155</c:v>
                </c:pt>
                <c:pt idx="7">
                  <c:v>1.7158036397436172</c:v>
                </c:pt>
                <c:pt idx="8">
                  <c:v>1.7080070705737269</c:v>
                </c:pt>
                <c:pt idx="9">
                  <c:v>4.5038608505091773</c:v>
                </c:pt>
                <c:pt idx="10">
                  <c:v>3.3040056500841346</c:v>
                </c:pt>
                <c:pt idx="11">
                  <c:v>2.3423045395767872</c:v>
                </c:pt>
                <c:pt idx="12">
                  <c:v>5.1786009196203135</c:v>
                </c:pt>
                <c:pt idx="13">
                  <c:v>4.0798441438007123</c:v>
                </c:pt>
                <c:pt idx="14">
                  <c:v>4.925954880431509</c:v>
                </c:pt>
                <c:pt idx="15">
                  <c:v>4.6588862507920661</c:v>
                </c:pt>
                <c:pt idx="16">
                  <c:v>2.2356923173648062</c:v>
                </c:pt>
                <c:pt idx="17">
                  <c:v>4.7668837551083136</c:v>
                </c:pt>
                <c:pt idx="18">
                  <c:v>5.6298502559496981</c:v>
                </c:pt>
                <c:pt idx="19">
                  <c:v>5.3628284248124087</c:v>
                </c:pt>
                <c:pt idx="20">
                  <c:v>5.0638052918690581</c:v>
                </c:pt>
                <c:pt idx="21">
                  <c:v>5.0082475615304149</c:v>
                </c:pt>
                <c:pt idx="22">
                  <c:v>4.4141170852343281</c:v>
                </c:pt>
                <c:pt idx="23">
                  <c:v>5.24696718246995</c:v>
                </c:pt>
                <c:pt idx="24">
                  <c:v>5.9072186135393325</c:v>
                </c:pt>
                <c:pt idx="25">
                  <c:v>5.4858570665710289</c:v>
                </c:pt>
                <c:pt idx="26">
                  <c:v>4.9598277154562691</c:v>
                </c:pt>
                <c:pt idx="27">
                  <c:v>4.5203608482211202</c:v>
                </c:pt>
                <c:pt idx="28">
                  <c:v>6.3667093227343523</c:v>
                </c:pt>
                <c:pt idx="29">
                  <c:v>4.9880415269723279</c:v>
                </c:pt>
                <c:pt idx="30">
                  <c:v>6.0173868259968488</c:v>
                </c:pt>
                <c:pt idx="31">
                  <c:v>5.6684801885961109</c:v>
                </c:pt>
                <c:pt idx="32">
                  <c:v>5.0444115723232112</c:v>
                </c:pt>
                <c:pt idx="33">
                  <c:v>4.9829734113854638</c:v>
                </c:pt>
                <c:pt idx="34">
                  <c:v>4.432211448956572</c:v>
                </c:pt>
                <c:pt idx="35">
                  <c:v>4.4663173741732694</c:v>
                </c:pt>
                <c:pt idx="36">
                  <c:v>4.0791084622703657</c:v>
                </c:pt>
                <c:pt idx="37">
                  <c:v>5.0197660694465815</c:v>
                </c:pt>
                <c:pt idx="38">
                  <c:v>4.8752401914796888</c:v>
                </c:pt>
                <c:pt idx="39">
                  <c:v>6.4568904018851514</c:v>
                </c:pt>
                <c:pt idx="40">
                  <c:v>6.72777906720491</c:v>
                </c:pt>
                <c:pt idx="41">
                  <c:v>6.1346981564510203</c:v>
                </c:pt>
                <c:pt idx="42">
                  <c:v>6.313999298812881</c:v>
                </c:pt>
                <c:pt idx="43">
                  <c:v>5.5393886264114052</c:v>
                </c:pt>
                <c:pt idx="44">
                  <c:v>4.6111384187655702</c:v>
                </c:pt>
                <c:pt idx="45">
                  <c:v>4.5320914267359997</c:v>
                </c:pt>
                <c:pt idx="46">
                  <c:v>5.108126188016552</c:v>
                </c:pt>
                <c:pt idx="47">
                  <c:v>5.2623296899272161</c:v>
                </c:pt>
                <c:pt idx="48">
                  <c:v>6.0894200002685306</c:v>
                </c:pt>
                <c:pt idx="49">
                  <c:v>6.6199917615592918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adat'!$A$5</c:f>
              <c:strCache>
                <c:ptCount val="1"/>
                <c:pt idx="0">
                  <c:v>Követelés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adat'!$K$2:$BG$2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'20. adat'!$K$5:$BH$5</c:f>
              <c:numCache>
                <c:formatCode>0.00</c:formatCode>
                <c:ptCount val="50"/>
                <c:pt idx="0">
                  <c:v>5.687315548194805</c:v>
                </c:pt>
                <c:pt idx="1">
                  <c:v>5.0235757813190194</c:v>
                </c:pt>
                <c:pt idx="2">
                  <c:v>5.329987559074346</c:v>
                </c:pt>
                <c:pt idx="3">
                  <c:v>5.4707537710027436</c:v>
                </c:pt>
                <c:pt idx="4">
                  <c:v>2.7578748096458625</c:v>
                </c:pt>
                <c:pt idx="5">
                  <c:v>0.90547339775996216</c:v>
                </c:pt>
                <c:pt idx="6">
                  <c:v>2.0161641433878517</c:v>
                </c:pt>
                <c:pt idx="7">
                  <c:v>2.3882793092345218</c:v>
                </c:pt>
                <c:pt idx="8">
                  <c:v>1.6011076704448342</c:v>
                </c:pt>
                <c:pt idx="9">
                  <c:v>2.6493836206224559</c:v>
                </c:pt>
                <c:pt idx="10">
                  <c:v>2.5083653338291634</c:v>
                </c:pt>
                <c:pt idx="11">
                  <c:v>1.8783453547336852</c:v>
                </c:pt>
                <c:pt idx="12">
                  <c:v>3.7687198348558582</c:v>
                </c:pt>
                <c:pt idx="13">
                  <c:v>2.4567902493658549</c:v>
                </c:pt>
                <c:pt idx="14">
                  <c:v>3.0546479503227739</c:v>
                </c:pt>
                <c:pt idx="15">
                  <c:v>3.3531270179956705</c:v>
                </c:pt>
                <c:pt idx="16">
                  <c:v>1.9148571956697007</c:v>
                </c:pt>
                <c:pt idx="17">
                  <c:v>3.4432052042914281</c:v>
                </c:pt>
                <c:pt idx="18">
                  <c:v>3.1668295383558034</c:v>
                </c:pt>
                <c:pt idx="19">
                  <c:v>3.4786950063255322</c:v>
                </c:pt>
                <c:pt idx="20">
                  <c:v>3.6306241470552783</c:v>
                </c:pt>
                <c:pt idx="21">
                  <c:v>3.5491963707509315</c:v>
                </c:pt>
                <c:pt idx="22">
                  <c:v>3.5459058255679339</c:v>
                </c:pt>
                <c:pt idx="23">
                  <c:v>3.8494385089132117</c:v>
                </c:pt>
                <c:pt idx="24">
                  <c:v>4.1569106571285461</c:v>
                </c:pt>
                <c:pt idx="25">
                  <c:v>4.2193654296405203</c:v>
                </c:pt>
                <c:pt idx="26">
                  <c:v>4.3969317189155932</c:v>
                </c:pt>
                <c:pt idx="27">
                  <c:v>4.0068444597398996</c:v>
                </c:pt>
                <c:pt idx="28">
                  <c:v>4.7995313095153653</c:v>
                </c:pt>
                <c:pt idx="29">
                  <c:v>3.9247797952342225</c:v>
                </c:pt>
                <c:pt idx="30">
                  <c:v>4.5915498410984545</c:v>
                </c:pt>
                <c:pt idx="31">
                  <c:v>4.5652175688020913</c:v>
                </c:pt>
                <c:pt idx="32">
                  <c:v>4.2898648687644236</c:v>
                </c:pt>
                <c:pt idx="33">
                  <c:v>4.9295027098980428</c:v>
                </c:pt>
                <c:pt idx="34">
                  <c:v>4.534757128245829</c:v>
                </c:pt>
                <c:pt idx="35">
                  <c:v>5.1353959539829859</c:v>
                </c:pt>
                <c:pt idx="36">
                  <c:v>4.9018687114071975</c:v>
                </c:pt>
                <c:pt idx="37">
                  <c:v>5.0443027886833898</c:v>
                </c:pt>
                <c:pt idx="38">
                  <c:v>5.1569609038374331</c:v>
                </c:pt>
                <c:pt idx="39">
                  <c:v>7.1640589102208825</c:v>
                </c:pt>
                <c:pt idx="40">
                  <c:v>7.5579126344873933</c:v>
                </c:pt>
                <c:pt idx="41">
                  <c:v>6.9150942856210138</c:v>
                </c:pt>
                <c:pt idx="42">
                  <c:v>6.921973066696828</c:v>
                </c:pt>
                <c:pt idx="43">
                  <c:v>6.7945357396594366</c:v>
                </c:pt>
                <c:pt idx="44">
                  <c:v>6.2908327266996258</c:v>
                </c:pt>
                <c:pt idx="45">
                  <c:v>6.0169507274935956</c:v>
                </c:pt>
                <c:pt idx="46">
                  <c:v>8.6950593615348133</c:v>
                </c:pt>
                <c:pt idx="47">
                  <c:v>8.7721060726301427</c:v>
                </c:pt>
                <c:pt idx="48">
                  <c:v>9.0480386644442667</c:v>
                </c:pt>
                <c:pt idx="49">
                  <c:v>9.1926460944496178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adat'!$A$6</c:f>
              <c:strCache>
                <c:ptCount val="1"/>
                <c:pt idx="0">
                  <c:v>Tartozás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adat'!$K$2:$BG$2</c:f>
              <c:strCache>
                <c:ptCount val="49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</c:strCache>
            </c:strRef>
          </c:cat>
          <c:val>
            <c:numRef>
              <c:f>'20. adat'!$K$6:$BH$6</c:f>
              <c:numCache>
                <c:formatCode>0.00</c:formatCode>
                <c:ptCount val="50"/>
                <c:pt idx="0">
                  <c:v>5.703070748074718</c:v>
                </c:pt>
                <c:pt idx="1">
                  <c:v>5.5900503081313984</c:v>
                </c:pt>
                <c:pt idx="2">
                  <c:v>5.7275285675767051</c:v>
                </c:pt>
                <c:pt idx="3">
                  <c:v>3.4141286586210793</c:v>
                </c:pt>
                <c:pt idx="4">
                  <c:v>0.37780530334278462</c:v>
                </c:pt>
                <c:pt idx="5">
                  <c:v>0.29246834531825439</c:v>
                </c:pt>
                <c:pt idx="6">
                  <c:v>-3.3921887281520388E-2</c:v>
                </c:pt>
                <c:pt idx="7">
                  <c:v>-0.1317386769521772</c:v>
                </c:pt>
                <c:pt idx="8">
                  <c:v>-0.32881583272170684</c:v>
                </c:pt>
                <c:pt idx="9">
                  <c:v>-0.83582163681959665</c:v>
                </c:pt>
                <c:pt idx="10">
                  <c:v>-0.94713477875829832</c:v>
                </c:pt>
                <c:pt idx="11">
                  <c:v>-1.1707206075386765</c:v>
                </c:pt>
                <c:pt idx="12">
                  <c:v>-1.3671953113356652</c:v>
                </c:pt>
                <c:pt idx="13">
                  <c:v>-1.2210074254191345</c:v>
                </c:pt>
                <c:pt idx="14">
                  <c:v>-1.2853623270756238</c:v>
                </c:pt>
                <c:pt idx="15">
                  <c:v>-1.3328025944875281</c:v>
                </c:pt>
                <c:pt idx="16">
                  <c:v>-1.3925995144065804</c:v>
                </c:pt>
                <c:pt idx="17">
                  <c:v>-1.5496431652175306</c:v>
                </c:pt>
                <c:pt idx="18">
                  <c:v>-1.6983870718365526</c:v>
                </c:pt>
                <c:pt idx="19">
                  <c:v>-1.6265149844875475</c:v>
                </c:pt>
                <c:pt idx="20">
                  <c:v>-1.5853604512079293</c:v>
                </c:pt>
                <c:pt idx="21">
                  <c:v>-1.4915154513132609</c:v>
                </c:pt>
                <c:pt idx="22">
                  <c:v>-1.3784503182260521</c:v>
                </c:pt>
                <c:pt idx="23">
                  <c:v>-1.4553896569130853</c:v>
                </c:pt>
                <c:pt idx="24">
                  <c:v>-1.2678633507562904</c:v>
                </c:pt>
                <c:pt idx="25">
                  <c:v>-1.081905837541576</c:v>
                </c:pt>
                <c:pt idx="26">
                  <c:v>-0.79719496377473942</c:v>
                </c:pt>
                <c:pt idx="27">
                  <c:v>-0.53814295753267549</c:v>
                </c:pt>
                <c:pt idx="28">
                  <c:v>-1.4617488381922774</c:v>
                </c:pt>
                <c:pt idx="29">
                  <c:v>-1.3829040454204418</c:v>
                </c:pt>
                <c:pt idx="30">
                  <c:v>-1.2725499510252827</c:v>
                </c:pt>
                <c:pt idx="31">
                  <c:v>-0.92309852887378063</c:v>
                </c:pt>
                <c:pt idx="32">
                  <c:v>-0.74437769824826971</c:v>
                </c:pt>
                <c:pt idx="33">
                  <c:v>-0.30255307378078738</c:v>
                </c:pt>
                <c:pt idx="34">
                  <c:v>0.1540589372300985</c:v>
                </c:pt>
                <c:pt idx="35">
                  <c:v>2.189962119636907</c:v>
                </c:pt>
                <c:pt idx="36">
                  <c:v>0.82996920339393954</c:v>
                </c:pt>
                <c:pt idx="37">
                  <c:v>0.15207715446432671</c:v>
                </c:pt>
                <c:pt idx="38">
                  <c:v>0.38284107434784104</c:v>
                </c:pt>
                <c:pt idx="39">
                  <c:v>0.52141056739776037</c:v>
                </c:pt>
                <c:pt idx="40">
                  <c:v>0.72233674423827954</c:v>
                </c:pt>
                <c:pt idx="41">
                  <c:v>0.87450681248164919</c:v>
                </c:pt>
                <c:pt idx="42">
                  <c:v>1.0228213225204195</c:v>
                </c:pt>
                <c:pt idx="43">
                  <c:v>1.1509129289929445</c:v>
                </c:pt>
                <c:pt idx="44">
                  <c:v>1.3391514937653621</c:v>
                </c:pt>
                <c:pt idx="45">
                  <c:v>1.3689069889202856</c:v>
                </c:pt>
                <c:pt idx="46">
                  <c:v>3.9709655889251612</c:v>
                </c:pt>
                <c:pt idx="47">
                  <c:v>3.334978372568393</c:v>
                </c:pt>
                <c:pt idx="48">
                  <c:v>2.8858430404984272</c:v>
                </c:pt>
                <c:pt idx="49">
                  <c:v>2.6241894694700671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BF-404F-AE5A-8A6AE5DE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0509824996771171"/>
              <c:y val="2.7405632266981122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0407464903495449"/>
          <c:w val="1"/>
          <c:h val="9.59253509650458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4.5492341121294334E-2"/>
          <c:y val="7.4366851691903504E-2"/>
          <c:w val="0.9117475581945752"/>
          <c:h val="0.6000285983329264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'2. adat'!$B$3</c:f>
              <c:strCache>
                <c:ptCount val="1"/>
                <c:pt idx="0">
                  <c:v>Balance of goods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[0]!_2_áru</c:f>
              <c:numCache>
                <c:formatCode>0.0</c:formatCode>
                <c:ptCount val="50"/>
                <c:pt idx="0">
                  <c:v>-0.44969735040485725</c:v>
                </c:pt>
                <c:pt idx="1">
                  <c:v>-0.51660472050116835</c:v>
                </c:pt>
                <c:pt idx="2">
                  <c:v>-0.98678148531365462</c:v>
                </c:pt>
                <c:pt idx="3">
                  <c:v>-0.91879041126206629</c:v>
                </c:pt>
                <c:pt idx="4">
                  <c:v>-0.59385064125942943</c:v>
                </c:pt>
                <c:pt idx="5">
                  <c:v>0.29013156911983495</c:v>
                </c:pt>
                <c:pt idx="6">
                  <c:v>1.6096790380176769</c:v>
                </c:pt>
                <c:pt idx="7">
                  <c:v>2.7129903182069435</c:v>
                </c:pt>
                <c:pt idx="8">
                  <c:v>2.9479063807549708</c:v>
                </c:pt>
                <c:pt idx="9">
                  <c:v>2.8704743330454816</c:v>
                </c:pt>
                <c:pt idx="10">
                  <c:v>2.6905435672492857</c:v>
                </c:pt>
                <c:pt idx="11">
                  <c:v>2.548384631307802</c:v>
                </c:pt>
                <c:pt idx="12">
                  <c:v>3.0063250082452275</c:v>
                </c:pt>
                <c:pt idx="13">
                  <c:v>2.9191886406136911</c:v>
                </c:pt>
                <c:pt idx="14">
                  <c:v>2.9810397627811911</c:v>
                </c:pt>
                <c:pt idx="15">
                  <c:v>2.803149500828936</c:v>
                </c:pt>
                <c:pt idx="16">
                  <c:v>2.3951280350049302</c:v>
                </c:pt>
                <c:pt idx="17">
                  <c:v>2.7408758055466014</c:v>
                </c:pt>
                <c:pt idx="18">
                  <c:v>3.1699422219219877</c:v>
                </c:pt>
                <c:pt idx="19">
                  <c:v>2.9396142975754365</c:v>
                </c:pt>
                <c:pt idx="20">
                  <c:v>3.1441024464458747</c:v>
                </c:pt>
                <c:pt idx="21">
                  <c:v>2.9054951374329652</c:v>
                </c:pt>
                <c:pt idx="22">
                  <c:v>2.9679411346337461</c:v>
                </c:pt>
                <c:pt idx="23">
                  <c:v>3.266389357089341</c:v>
                </c:pt>
                <c:pt idx="24">
                  <c:v>3.3358358024159802</c:v>
                </c:pt>
                <c:pt idx="25">
                  <c:v>2.7532907616588309</c:v>
                </c:pt>
                <c:pt idx="26">
                  <c:v>2.2897980314000375</c:v>
                </c:pt>
                <c:pt idx="27">
                  <c:v>2.006360154196154</c:v>
                </c:pt>
                <c:pt idx="28">
                  <c:v>2.4124668626594894</c:v>
                </c:pt>
                <c:pt idx="29">
                  <c:v>2.8122614469549725</c:v>
                </c:pt>
                <c:pt idx="30">
                  <c:v>2.8470089116643735</c:v>
                </c:pt>
                <c:pt idx="31">
                  <c:v>3.6097994800491908</c:v>
                </c:pt>
                <c:pt idx="32">
                  <c:v>3.3342900751173197</c:v>
                </c:pt>
                <c:pt idx="33">
                  <c:v>3.9923628909785553</c:v>
                </c:pt>
                <c:pt idx="34">
                  <c:v>4.0960625784127993</c:v>
                </c:pt>
                <c:pt idx="35">
                  <c:v>3.4343319651560504</c:v>
                </c:pt>
                <c:pt idx="36">
                  <c:v>2.7521808168902</c:v>
                </c:pt>
                <c:pt idx="37">
                  <c:v>2.3657818205397456</c:v>
                </c:pt>
                <c:pt idx="38">
                  <c:v>1.7335790803473514</c:v>
                </c:pt>
                <c:pt idx="39" formatCode="0.00">
                  <c:v>1.3635571678299023</c:v>
                </c:pt>
                <c:pt idx="40" formatCode="0.00">
                  <c:v>1.1395249650613104</c:v>
                </c:pt>
                <c:pt idx="41" formatCode="0.00">
                  <c:v>0.43180161512840132</c:v>
                </c:pt>
                <c:pt idx="42" formatCode="0.00">
                  <c:v>-0.68931918898962274</c:v>
                </c:pt>
                <c:pt idx="43" formatCode="0.00">
                  <c:v>-1.2588561102303906</c:v>
                </c:pt>
                <c:pt idx="44" formatCode="0.00">
                  <c:v>-1.5082135100379597</c:v>
                </c:pt>
                <c:pt idx="45" formatCode="0.00">
                  <c:v>-1.7873365740418627</c:v>
                </c:pt>
                <c:pt idx="46" formatCode="0.00">
                  <c:v>-1.6900426999278246</c:v>
                </c:pt>
                <c:pt idx="47" formatCode="0.00">
                  <c:v>-2.0802266249198</c:v>
                </c:pt>
                <c:pt idx="48" formatCode="0.00">
                  <c:v>-2.0675389386662255</c:v>
                </c:pt>
                <c:pt idx="49" formatCode="0.00">
                  <c:v>-2.393067361796068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9B-472B-9395-494F2A11A7C1}"/>
            </c:ext>
          </c:extLst>
        </c:ser>
        <c:ser>
          <c:idx val="2"/>
          <c:order val="1"/>
          <c:tx>
            <c:strRef>
              <c:f>'2. adat'!$B$4</c:f>
              <c:strCache>
                <c:ptCount val="1"/>
                <c:pt idx="0">
                  <c:v>Balance of services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[0]!_2_szolgáltatás</c:f>
              <c:numCache>
                <c:formatCode>0.0</c:formatCode>
                <c:ptCount val="50"/>
                <c:pt idx="0">
                  <c:v>0.99068915263284607</c:v>
                </c:pt>
                <c:pt idx="1">
                  <c:v>1.1259080668418748</c:v>
                </c:pt>
                <c:pt idx="2">
                  <c:v>1.2600514439717085</c:v>
                </c:pt>
                <c:pt idx="3">
                  <c:v>1.2653513400086307</c:v>
                </c:pt>
                <c:pt idx="4">
                  <c:v>1.3032525713974552</c:v>
                </c:pt>
                <c:pt idx="5">
                  <c:v>1.3923218544786617</c:v>
                </c:pt>
                <c:pt idx="6">
                  <c:v>1.4288821505384373</c:v>
                </c:pt>
                <c:pt idx="7">
                  <c:v>1.312719127850821</c:v>
                </c:pt>
                <c:pt idx="8">
                  <c:v>1.7782408104012191</c:v>
                </c:pt>
                <c:pt idx="9">
                  <c:v>1.9958793064466469</c:v>
                </c:pt>
                <c:pt idx="10">
                  <c:v>2.21100243875867</c:v>
                </c:pt>
                <c:pt idx="11">
                  <c:v>2.7485333777760674</c:v>
                </c:pt>
                <c:pt idx="12">
                  <c:v>2.6075396347631083</c:v>
                </c:pt>
                <c:pt idx="13">
                  <c:v>2.841699147823733</c:v>
                </c:pt>
                <c:pt idx="14">
                  <c:v>3.097708589550487</c:v>
                </c:pt>
                <c:pt idx="15">
                  <c:v>3.3303696514689047</c:v>
                </c:pt>
                <c:pt idx="16">
                  <c:v>3.6281424081327938</c:v>
                </c:pt>
                <c:pt idx="17">
                  <c:v>3.7034422483114517</c:v>
                </c:pt>
                <c:pt idx="18">
                  <c:v>3.8069059206246454</c:v>
                </c:pt>
                <c:pt idx="19">
                  <c:v>3.8526702190870274</c:v>
                </c:pt>
                <c:pt idx="20">
                  <c:v>3.9214946110664819</c:v>
                </c:pt>
                <c:pt idx="21">
                  <c:v>3.8313698779654048</c:v>
                </c:pt>
                <c:pt idx="22">
                  <c:v>3.9542438737110124</c:v>
                </c:pt>
                <c:pt idx="23">
                  <c:v>3.7184592563104615</c:v>
                </c:pt>
                <c:pt idx="24">
                  <c:v>3.7052332659455027</c:v>
                </c:pt>
                <c:pt idx="25">
                  <c:v>3.8748116729103157</c:v>
                </c:pt>
                <c:pt idx="26">
                  <c:v>4.0220599618102471</c:v>
                </c:pt>
                <c:pt idx="27">
                  <c:v>4.3306440413799248</c:v>
                </c:pt>
                <c:pt idx="28">
                  <c:v>4.4358445047574744</c:v>
                </c:pt>
                <c:pt idx="29">
                  <c:v>4.5082132649583846</c:v>
                </c:pt>
                <c:pt idx="30">
                  <c:v>4.6466823677429385</c:v>
                </c:pt>
                <c:pt idx="31">
                  <c:v>4.3721357652786255</c:v>
                </c:pt>
                <c:pt idx="32">
                  <c:v>4.4679374357169337</c:v>
                </c:pt>
                <c:pt idx="33">
                  <c:v>4.5663412763055318</c:v>
                </c:pt>
                <c:pt idx="34">
                  <c:v>4.8363032708730849</c:v>
                </c:pt>
                <c:pt idx="35">
                  <c:v>5.3147402741696572</c:v>
                </c:pt>
                <c:pt idx="36">
                  <c:v>5.4000456323917163</c:v>
                </c:pt>
                <c:pt idx="37">
                  <c:v>5.5583204670225186</c:v>
                </c:pt>
                <c:pt idx="38">
                  <c:v>5.4938382903261438</c:v>
                </c:pt>
                <c:pt idx="39" formatCode="0.00">
                  <c:v>5.5326847709283982</c:v>
                </c:pt>
                <c:pt idx="40" formatCode="0.00">
                  <c:v>5.5667998677214285</c:v>
                </c:pt>
                <c:pt idx="41" formatCode="0.00">
                  <c:v>5.5987889111231208</c:v>
                </c:pt>
                <c:pt idx="42" formatCode="0.00">
                  <c:v>5.6207617245326507</c:v>
                </c:pt>
                <c:pt idx="43" formatCode="0.00">
                  <c:v>5.7456594755950112</c:v>
                </c:pt>
                <c:pt idx="44" formatCode="0.00">
                  <c:v>5.6562902050269734</c:v>
                </c:pt>
                <c:pt idx="45" formatCode="0.00">
                  <c:v>5.5743180305690112</c:v>
                </c:pt>
                <c:pt idx="46" formatCode="0.00">
                  <c:v>5.4528030635082745</c:v>
                </c:pt>
                <c:pt idx="47" formatCode="0.00">
                  <c:v>5.2599125442361023</c:v>
                </c:pt>
                <c:pt idx="48" formatCode="0.00">
                  <c:v>5.1523933200901828</c:v>
                </c:pt>
                <c:pt idx="49" formatCode="0.00">
                  <c:v>4.1619403977845213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C9B-472B-9395-494F2A11A7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4"/>
        <c:axId val="670127296"/>
        <c:axId val="670124552"/>
      </c:barChart>
      <c:lineChart>
        <c:grouping val="standard"/>
        <c:varyColors val="0"/>
        <c:ser>
          <c:idx val="0"/>
          <c:order val="2"/>
          <c:tx>
            <c:strRef>
              <c:f>'2. adat'!$B$5</c:f>
              <c:strCache>
                <c:ptCount val="1"/>
                <c:pt idx="0">
                  <c:v>Balance of goods and services</c:v>
                </c:pt>
              </c:strCache>
            </c:strRef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[0]!_2_külker</c:f>
              <c:numCache>
                <c:formatCode>0.0</c:formatCode>
                <c:ptCount val="50"/>
                <c:pt idx="0">
                  <c:v>0.54099180222798882</c:v>
                </c:pt>
                <c:pt idx="1">
                  <c:v>0.60930334634070626</c:v>
                </c:pt>
                <c:pt idx="2">
                  <c:v>0.27326995865805415</c:v>
                </c:pt>
                <c:pt idx="3">
                  <c:v>0.34656092874656447</c:v>
                </c:pt>
                <c:pt idx="4">
                  <c:v>0.70940193013802588</c:v>
                </c:pt>
                <c:pt idx="5">
                  <c:v>1.6824534235984969</c:v>
                </c:pt>
                <c:pt idx="6">
                  <c:v>3.0385611885561135</c:v>
                </c:pt>
                <c:pt idx="7">
                  <c:v>4.025709446057764</c:v>
                </c:pt>
                <c:pt idx="8">
                  <c:v>4.7261471911561905</c:v>
                </c:pt>
                <c:pt idx="9">
                  <c:v>4.8663536394921287</c:v>
                </c:pt>
                <c:pt idx="10">
                  <c:v>4.9015460060079556</c:v>
                </c:pt>
                <c:pt idx="11">
                  <c:v>5.2969180090838686</c:v>
                </c:pt>
                <c:pt idx="12">
                  <c:v>5.6138646430083368</c:v>
                </c:pt>
                <c:pt idx="13">
                  <c:v>5.7608877884374232</c:v>
                </c:pt>
                <c:pt idx="14">
                  <c:v>6.0787483523316785</c:v>
                </c:pt>
                <c:pt idx="15">
                  <c:v>6.1335191522978398</c:v>
                </c:pt>
                <c:pt idx="16">
                  <c:v>6.023270443137724</c:v>
                </c:pt>
                <c:pt idx="17">
                  <c:v>6.444318053858054</c:v>
                </c:pt>
                <c:pt idx="18">
                  <c:v>6.9768481425466335</c:v>
                </c:pt>
                <c:pt idx="19">
                  <c:v>6.7922845166624652</c:v>
                </c:pt>
                <c:pt idx="20">
                  <c:v>7.0655970575123561</c:v>
                </c:pt>
                <c:pt idx="21">
                  <c:v>6.7368650153983705</c:v>
                </c:pt>
                <c:pt idx="22">
                  <c:v>6.9221850083447567</c:v>
                </c:pt>
                <c:pt idx="23">
                  <c:v>6.9848486133998007</c:v>
                </c:pt>
                <c:pt idx="24">
                  <c:v>7.0410690683614829</c:v>
                </c:pt>
                <c:pt idx="25">
                  <c:v>6.6281024345691471</c:v>
                </c:pt>
                <c:pt idx="26">
                  <c:v>6.3118579932102845</c:v>
                </c:pt>
                <c:pt idx="27">
                  <c:v>6.3370041955760792</c:v>
                </c:pt>
                <c:pt idx="28">
                  <c:v>6.8483113674169651</c:v>
                </c:pt>
                <c:pt idx="29">
                  <c:v>7.3204747119133575</c:v>
                </c:pt>
                <c:pt idx="30">
                  <c:v>7.4936912794073125</c:v>
                </c:pt>
                <c:pt idx="31">
                  <c:v>7.9819352453278158</c:v>
                </c:pt>
                <c:pt idx="32">
                  <c:v>7.8022275108342543</c:v>
                </c:pt>
                <c:pt idx="33">
                  <c:v>8.5587041672840876</c:v>
                </c:pt>
                <c:pt idx="34">
                  <c:v>8.9323658492858868</c:v>
                </c:pt>
                <c:pt idx="35">
                  <c:v>8.7490722393257077</c:v>
                </c:pt>
                <c:pt idx="36">
                  <c:v>8.1522264492819154</c:v>
                </c:pt>
                <c:pt idx="37">
                  <c:v>7.9241022875622651</c:v>
                </c:pt>
                <c:pt idx="38">
                  <c:v>7.2274173706734945</c:v>
                </c:pt>
                <c:pt idx="39" formatCode="0.00">
                  <c:v>6.8962419387583003</c:v>
                </c:pt>
                <c:pt idx="40" formatCode="0.00">
                  <c:v>6.7063248327827383</c:v>
                </c:pt>
                <c:pt idx="41" formatCode="0.00">
                  <c:v>6.0305905262515207</c:v>
                </c:pt>
                <c:pt idx="42" formatCode="0.00">
                  <c:v>4.9314425355430274</c:v>
                </c:pt>
                <c:pt idx="43" formatCode="0.00">
                  <c:v>4.4868033653646204</c:v>
                </c:pt>
                <c:pt idx="44" formatCode="0.00">
                  <c:v>4.1480766949890135</c:v>
                </c:pt>
                <c:pt idx="45" formatCode="0.00">
                  <c:v>3.7869814565271476</c:v>
                </c:pt>
                <c:pt idx="46" formatCode="0.00">
                  <c:v>3.7627603635804503</c:v>
                </c:pt>
                <c:pt idx="47" formatCode="0.00">
                  <c:v>3.1796859193163023</c:v>
                </c:pt>
                <c:pt idx="48" formatCode="0.00">
                  <c:v>3.0848543814239577</c:v>
                </c:pt>
                <c:pt idx="49" formatCode="0.00">
                  <c:v>1.7688730359884532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26-429B-8FDA-807A2A6F0E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65732080"/>
        <c:axId val="330252120"/>
      </c:lineChart>
      <c:catAx>
        <c:axId val="670127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4552"/>
        <c:crosses val="autoZero"/>
        <c:auto val="1"/>
        <c:lblAlgn val="ctr"/>
        <c:lblOffset val="100"/>
        <c:tickLblSkip val="1"/>
        <c:noMultiLvlLbl val="0"/>
      </c:catAx>
      <c:valAx>
        <c:axId val="670124552"/>
        <c:scaling>
          <c:orientation val="minMax"/>
          <c:max val="12"/>
          <c:min val="-4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6.3691161616161604E-2"/>
              <c:y val="1.5156597222222224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7296"/>
        <c:crosses val="autoZero"/>
        <c:crossBetween val="between"/>
      </c:valAx>
      <c:valAx>
        <c:axId val="330252120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658496178229782"/>
              <c:y val="1.104976807449517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65732080"/>
        <c:crosses val="max"/>
        <c:crossBetween val="between"/>
      </c:valAx>
      <c:catAx>
        <c:axId val="6657320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30252120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199002264118029E-2"/>
          <c:y val="0.85868238412443765"/>
          <c:w val="0.8999999251482439"/>
          <c:h val="0.1177006242806821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3.6724243325989676E-2"/>
          <c:y val="5.5214687629524091E-2"/>
          <c:w val="0.92793148982161056"/>
          <c:h val="0.684616319444444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'20. adat'!$B$4</c:f>
              <c:strCache>
                <c:ptCount val="1"/>
                <c:pt idx="0">
                  <c:v>Net lending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 w="25400">
              <a:noFill/>
            </a:ln>
          </c:spPr>
          <c:invertIfNegative val="0"/>
          <c:cat>
            <c:strRef>
              <c:f>'20. adat'!$K$3:$BH$3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'20. adat'!$K$4:$BH$4</c:f>
              <c:numCache>
                <c:formatCode>0.00</c:formatCode>
                <c:ptCount val="50"/>
                <c:pt idx="0">
                  <c:v>-0.17558142983190317</c:v>
                </c:pt>
                <c:pt idx="1">
                  <c:v>-1.0244166039927831</c:v>
                </c:pt>
                <c:pt idx="2">
                  <c:v>-0.72474895700531761</c:v>
                </c:pt>
                <c:pt idx="3">
                  <c:v>2.3261757440443649</c:v>
                </c:pt>
                <c:pt idx="4">
                  <c:v>2.688620940429578</c:v>
                </c:pt>
                <c:pt idx="5">
                  <c:v>0.91614928852327315</c:v>
                </c:pt>
                <c:pt idx="6">
                  <c:v>1.9490062210321155</c:v>
                </c:pt>
                <c:pt idx="7">
                  <c:v>1.7158036397436172</c:v>
                </c:pt>
                <c:pt idx="8">
                  <c:v>1.7080070705737269</c:v>
                </c:pt>
                <c:pt idx="9">
                  <c:v>4.5038608505091773</c:v>
                </c:pt>
                <c:pt idx="10">
                  <c:v>3.3040056500841346</c:v>
                </c:pt>
                <c:pt idx="11">
                  <c:v>2.3423045395767872</c:v>
                </c:pt>
                <c:pt idx="12">
                  <c:v>5.1786009196203135</c:v>
                </c:pt>
                <c:pt idx="13">
                  <c:v>4.0798441438007123</c:v>
                </c:pt>
                <c:pt idx="14">
                  <c:v>4.925954880431509</c:v>
                </c:pt>
                <c:pt idx="15">
                  <c:v>4.6588862507920661</c:v>
                </c:pt>
                <c:pt idx="16">
                  <c:v>2.2356923173648062</c:v>
                </c:pt>
                <c:pt idx="17">
                  <c:v>4.7668837551083136</c:v>
                </c:pt>
                <c:pt idx="18">
                  <c:v>5.6298502559496981</c:v>
                </c:pt>
                <c:pt idx="19">
                  <c:v>5.3628284248124087</c:v>
                </c:pt>
                <c:pt idx="20">
                  <c:v>5.0638052918690581</c:v>
                </c:pt>
                <c:pt idx="21">
                  <c:v>5.0082475615304149</c:v>
                </c:pt>
                <c:pt idx="22">
                  <c:v>4.4141170852343281</c:v>
                </c:pt>
                <c:pt idx="23">
                  <c:v>5.24696718246995</c:v>
                </c:pt>
                <c:pt idx="24">
                  <c:v>5.9072186135393325</c:v>
                </c:pt>
                <c:pt idx="25">
                  <c:v>5.4858570665710289</c:v>
                </c:pt>
                <c:pt idx="26">
                  <c:v>4.9598277154562691</c:v>
                </c:pt>
                <c:pt idx="27">
                  <c:v>4.5203608482211202</c:v>
                </c:pt>
                <c:pt idx="28">
                  <c:v>6.3667093227343523</c:v>
                </c:pt>
                <c:pt idx="29">
                  <c:v>4.9880415269723279</c:v>
                </c:pt>
                <c:pt idx="30">
                  <c:v>6.0173868259968488</c:v>
                </c:pt>
                <c:pt idx="31">
                  <c:v>5.6684801885961109</c:v>
                </c:pt>
                <c:pt idx="32">
                  <c:v>5.0444115723232112</c:v>
                </c:pt>
                <c:pt idx="33">
                  <c:v>4.9829734113854638</c:v>
                </c:pt>
                <c:pt idx="34">
                  <c:v>4.432211448956572</c:v>
                </c:pt>
                <c:pt idx="35">
                  <c:v>4.4663173741732694</c:v>
                </c:pt>
                <c:pt idx="36">
                  <c:v>4.0791084622703657</c:v>
                </c:pt>
                <c:pt idx="37">
                  <c:v>5.0197660694465815</c:v>
                </c:pt>
                <c:pt idx="38">
                  <c:v>4.8752401914796888</c:v>
                </c:pt>
                <c:pt idx="39">
                  <c:v>6.4568904018851514</c:v>
                </c:pt>
                <c:pt idx="40">
                  <c:v>6.72777906720491</c:v>
                </c:pt>
                <c:pt idx="41">
                  <c:v>6.1346981564510203</c:v>
                </c:pt>
                <c:pt idx="42">
                  <c:v>6.313999298812881</c:v>
                </c:pt>
                <c:pt idx="43">
                  <c:v>5.5393886264114052</c:v>
                </c:pt>
                <c:pt idx="44">
                  <c:v>4.6111384187655702</c:v>
                </c:pt>
                <c:pt idx="45">
                  <c:v>4.5320914267359997</c:v>
                </c:pt>
                <c:pt idx="46">
                  <c:v>5.108126188016552</c:v>
                </c:pt>
                <c:pt idx="47">
                  <c:v>5.2623296899272161</c:v>
                </c:pt>
                <c:pt idx="48">
                  <c:v>6.0894200002685306</c:v>
                </c:pt>
                <c:pt idx="49">
                  <c:v>6.6199917615592918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05554472"/>
        <c:axId val="705544672"/>
      </c:barChart>
      <c:lineChart>
        <c:grouping val="standard"/>
        <c:varyColors val="0"/>
        <c:ser>
          <c:idx val="1"/>
          <c:order val="1"/>
          <c:tx>
            <c:strRef>
              <c:f>'20. adat'!$B$5</c:f>
              <c:strCache>
                <c:ptCount val="1"/>
                <c:pt idx="0">
                  <c:v>Assets</c:v>
                </c:pt>
              </c:strCache>
            </c:strRef>
          </c:tx>
          <c:spPr>
            <a:ln w="25400">
              <a:solidFill>
                <a:srgbClr val="0C2148"/>
              </a:solidFill>
            </a:ln>
          </c:spPr>
          <c:marker>
            <c:symbol val="none"/>
          </c:marker>
          <c:cat>
            <c:strRef>
              <c:f>'20. adat'!$K$3:$BG$3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'20. adat'!$K$5:$BH$5</c:f>
              <c:numCache>
                <c:formatCode>0.00</c:formatCode>
                <c:ptCount val="50"/>
                <c:pt idx="0">
                  <c:v>5.687315548194805</c:v>
                </c:pt>
                <c:pt idx="1">
                  <c:v>5.0235757813190194</c:v>
                </c:pt>
                <c:pt idx="2">
                  <c:v>5.329987559074346</c:v>
                </c:pt>
                <c:pt idx="3">
                  <c:v>5.4707537710027436</c:v>
                </c:pt>
                <c:pt idx="4">
                  <c:v>2.7578748096458625</c:v>
                </c:pt>
                <c:pt idx="5">
                  <c:v>0.90547339775996216</c:v>
                </c:pt>
                <c:pt idx="6">
                  <c:v>2.0161641433878517</c:v>
                </c:pt>
                <c:pt idx="7">
                  <c:v>2.3882793092345218</c:v>
                </c:pt>
                <c:pt idx="8">
                  <c:v>1.6011076704448342</c:v>
                </c:pt>
                <c:pt idx="9">
                  <c:v>2.6493836206224559</c:v>
                </c:pt>
                <c:pt idx="10">
                  <c:v>2.5083653338291634</c:v>
                </c:pt>
                <c:pt idx="11">
                  <c:v>1.8783453547336852</c:v>
                </c:pt>
                <c:pt idx="12">
                  <c:v>3.7687198348558582</c:v>
                </c:pt>
                <c:pt idx="13">
                  <c:v>2.4567902493658549</c:v>
                </c:pt>
                <c:pt idx="14">
                  <c:v>3.0546479503227739</c:v>
                </c:pt>
                <c:pt idx="15">
                  <c:v>3.3531270179956705</c:v>
                </c:pt>
                <c:pt idx="16">
                  <c:v>1.9148571956697007</c:v>
                </c:pt>
                <c:pt idx="17">
                  <c:v>3.4432052042914281</c:v>
                </c:pt>
                <c:pt idx="18">
                  <c:v>3.1668295383558034</c:v>
                </c:pt>
                <c:pt idx="19">
                  <c:v>3.4786950063255322</c:v>
                </c:pt>
                <c:pt idx="20">
                  <c:v>3.6306241470552783</c:v>
                </c:pt>
                <c:pt idx="21">
                  <c:v>3.5491963707509315</c:v>
                </c:pt>
                <c:pt idx="22">
                  <c:v>3.5459058255679339</c:v>
                </c:pt>
                <c:pt idx="23">
                  <c:v>3.8494385089132117</c:v>
                </c:pt>
                <c:pt idx="24">
                  <c:v>4.1569106571285461</c:v>
                </c:pt>
                <c:pt idx="25">
                  <c:v>4.2193654296405203</c:v>
                </c:pt>
                <c:pt idx="26">
                  <c:v>4.3969317189155932</c:v>
                </c:pt>
                <c:pt idx="27">
                  <c:v>4.0068444597398996</c:v>
                </c:pt>
                <c:pt idx="28">
                  <c:v>4.7995313095153653</c:v>
                </c:pt>
                <c:pt idx="29">
                  <c:v>3.9247797952342225</c:v>
                </c:pt>
                <c:pt idx="30">
                  <c:v>4.5915498410984545</c:v>
                </c:pt>
                <c:pt idx="31">
                  <c:v>4.5652175688020913</c:v>
                </c:pt>
                <c:pt idx="32">
                  <c:v>4.2898648687644236</c:v>
                </c:pt>
                <c:pt idx="33">
                  <c:v>4.9295027098980428</c:v>
                </c:pt>
                <c:pt idx="34">
                  <c:v>4.534757128245829</c:v>
                </c:pt>
                <c:pt idx="35">
                  <c:v>5.1353959539829859</c:v>
                </c:pt>
                <c:pt idx="36">
                  <c:v>4.9018687114071975</c:v>
                </c:pt>
                <c:pt idx="37">
                  <c:v>5.0443027886833898</c:v>
                </c:pt>
                <c:pt idx="38">
                  <c:v>5.1569609038374331</c:v>
                </c:pt>
                <c:pt idx="39">
                  <c:v>7.1640589102208825</c:v>
                </c:pt>
                <c:pt idx="40">
                  <c:v>7.5579126344873933</c:v>
                </c:pt>
                <c:pt idx="41">
                  <c:v>6.9150942856210138</c:v>
                </c:pt>
                <c:pt idx="42">
                  <c:v>6.921973066696828</c:v>
                </c:pt>
                <c:pt idx="43">
                  <c:v>6.7945357396594366</c:v>
                </c:pt>
                <c:pt idx="44">
                  <c:v>6.2908327266996258</c:v>
                </c:pt>
                <c:pt idx="45">
                  <c:v>6.0169507274935956</c:v>
                </c:pt>
                <c:pt idx="46">
                  <c:v>8.6950593615348133</c:v>
                </c:pt>
                <c:pt idx="47">
                  <c:v>8.7721060726301427</c:v>
                </c:pt>
                <c:pt idx="48">
                  <c:v>9.0480386644442667</c:v>
                </c:pt>
                <c:pt idx="49">
                  <c:v>9.1926460944496178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4472"/>
        <c:axId val="705544672"/>
      </c:lineChart>
      <c:lineChart>
        <c:grouping val="standard"/>
        <c:varyColors val="0"/>
        <c:ser>
          <c:idx val="2"/>
          <c:order val="2"/>
          <c:tx>
            <c:strRef>
              <c:f>'20. adat'!$B$6</c:f>
              <c:strCache>
                <c:ptCount val="1"/>
                <c:pt idx="0">
                  <c:v>Liabilities</c:v>
                </c:pt>
              </c:strCache>
            </c:strRef>
          </c:tx>
          <c:spPr>
            <a:ln w="25400">
              <a:solidFill>
                <a:srgbClr val="DA0000"/>
              </a:solidFill>
            </a:ln>
          </c:spPr>
          <c:marker>
            <c:symbol val="none"/>
          </c:marker>
          <c:cat>
            <c:strRef>
              <c:f>'20. adat'!$K$3:$BG$3</c:f>
              <c:strCache>
                <c:ptCount val="49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</c:strCache>
            </c:strRef>
          </c:cat>
          <c:val>
            <c:numRef>
              <c:f>'20. adat'!$K$6:$BH$6</c:f>
              <c:numCache>
                <c:formatCode>0.00</c:formatCode>
                <c:ptCount val="50"/>
                <c:pt idx="0">
                  <c:v>5.703070748074718</c:v>
                </c:pt>
                <c:pt idx="1">
                  <c:v>5.5900503081313984</c:v>
                </c:pt>
                <c:pt idx="2">
                  <c:v>5.7275285675767051</c:v>
                </c:pt>
                <c:pt idx="3">
                  <c:v>3.4141286586210793</c:v>
                </c:pt>
                <c:pt idx="4">
                  <c:v>0.37780530334278462</c:v>
                </c:pt>
                <c:pt idx="5">
                  <c:v>0.29246834531825439</c:v>
                </c:pt>
                <c:pt idx="6">
                  <c:v>-3.3921887281520388E-2</c:v>
                </c:pt>
                <c:pt idx="7">
                  <c:v>-0.1317386769521772</c:v>
                </c:pt>
                <c:pt idx="8">
                  <c:v>-0.32881583272170684</c:v>
                </c:pt>
                <c:pt idx="9">
                  <c:v>-0.83582163681959665</c:v>
                </c:pt>
                <c:pt idx="10">
                  <c:v>-0.94713477875829832</c:v>
                </c:pt>
                <c:pt idx="11">
                  <c:v>-1.1707206075386765</c:v>
                </c:pt>
                <c:pt idx="12">
                  <c:v>-1.3671953113356652</c:v>
                </c:pt>
                <c:pt idx="13">
                  <c:v>-1.2210074254191345</c:v>
                </c:pt>
                <c:pt idx="14">
                  <c:v>-1.2853623270756238</c:v>
                </c:pt>
                <c:pt idx="15">
                  <c:v>-1.3328025944875281</c:v>
                </c:pt>
                <c:pt idx="16">
                  <c:v>-1.3925995144065804</c:v>
                </c:pt>
                <c:pt idx="17">
                  <c:v>-1.5496431652175306</c:v>
                </c:pt>
                <c:pt idx="18">
                  <c:v>-1.6983870718365526</c:v>
                </c:pt>
                <c:pt idx="19">
                  <c:v>-1.6265149844875475</c:v>
                </c:pt>
                <c:pt idx="20">
                  <c:v>-1.5853604512079293</c:v>
                </c:pt>
                <c:pt idx="21">
                  <c:v>-1.4915154513132609</c:v>
                </c:pt>
                <c:pt idx="22">
                  <c:v>-1.3784503182260521</c:v>
                </c:pt>
                <c:pt idx="23">
                  <c:v>-1.4553896569130853</c:v>
                </c:pt>
                <c:pt idx="24">
                  <c:v>-1.2678633507562904</c:v>
                </c:pt>
                <c:pt idx="25">
                  <c:v>-1.081905837541576</c:v>
                </c:pt>
                <c:pt idx="26">
                  <c:v>-0.79719496377473942</c:v>
                </c:pt>
                <c:pt idx="27">
                  <c:v>-0.53814295753267549</c:v>
                </c:pt>
                <c:pt idx="28">
                  <c:v>-1.4617488381922774</c:v>
                </c:pt>
                <c:pt idx="29">
                  <c:v>-1.3829040454204418</c:v>
                </c:pt>
                <c:pt idx="30">
                  <c:v>-1.2725499510252827</c:v>
                </c:pt>
                <c:pt idx="31">
                  <c:v>-0.92309852887378063</c:v>
                </c:pt>
                <c:pt idx="32">
                  <c:v>-0.74437769824826971</c:v>
                </c:pt>
                <c:pt idx="33">
                  <c:v>-0.30255307378078738</c:v>
                </c:pt>
                <c:pt idx="34">
                  <c:v>0.1540589372300985</c:v>
                </c:pt>
                <c:pt idx="35">
                  <c:v>2.189962119636907</c:v>
                </c:pt>
                <c:pt idx="36">
                  <c:v>0.82996920339393954</c:v>
                </c:pt>
                <c:pt idx="37">
                  <c:v>0.15207715446432671</c:v>
                </c:pt>
                <c:pt idx="38">
                  <c:v>0.38284107434784104</c:v>
                </c:pt>
                <c:pt idx="39">
                  <c:v>0.52141056739776037</c:v>
                </c:pt>
                <c:pt idx="40">
                  <c:v>0.72233674423827954</c:v>
                </c:pt>
                <c:pt idx="41">
                  <c:v>0.87450681248164919</c:v>
                </c:pt>
                <c:pt idx="42">
                  <c:v>1.0228213225204195</c:v>
                </c:pt>
                <c:pt idx="43">
                  <c:v>1.1509129289929445</c:v>
                </c:pt>
                <c:pt idx="44">
                  <c:v>1.3391514937653621</c:v>
                </c:pt>
                <c:pt idx="45">
                  <c:v>1.3689069889202856</c:v>
                </c:pt>
                <c:pt idx="46">
                  <c:v>3.9709655889251612</c:v>
                </c:pt>
                <c:pt idx="47">
                  <c:v>3.334978372568393</c:v>
                </c:pt>
                <c:pt idx="48">
                  <c:v>2.8858430404984272</c:v>
                </c:pt>
                <c:pt idx="49">
                  <c:v>2.6241894694700671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A-4D95-951A-054C412E6E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568"/>
        <c:axId val="705547416"/>
      </c:lineChart>
      <c:catAx>
        <c:axId val="705554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44672"/>
        <c:crosses val="autoZero"/>
        <c:auto val="1"/>
        <c:lblAlgn val="ctr"/>
        <c:lblOffset val="100"/>
        <c:tickLblSkip val="1"/>
        <c:noMultiLvlLbl val="0"/>
      </c:catAx>
      <c:valAx>
        <c:axId val="705544672"/>
        <c:scaling>
          <c:orientation val="minMax"/>
          <c:max val="10"/>
          <c:min val="-2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6902670940170935E-2"/>
              <c:y val="9.10648148148148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4472"/>
        <c:crosses val="autoZero"/>
        <c:crossBetween val="between"/>
        <c:majorUnit val="2"/>
      </c:valAx>
      <c:valAx>
        <c:axId val="705547416"/>
        <c:scaling>
          <c:orientation val="minMax"/>
          <c:max val="10"/>
          <c:min val="-2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 sz="900" b="0" i="0" u="none" strike="noStrike" baseline="0">
                    <a:effectLst/>
                  </a:rPr>
                  <a:t>Percent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5981785962504453"/>
              <c:y val="7.16981132075471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568"/>
        <c:crosses val="max"/>
        <c:crossBetween val="between"/>
        <c:majorUnit val="2"/>
      </c:valAx>
      <c:catAx>
        <c:axId val="705559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4741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.11086470851372436"/>
          <c:y val="0.90407464903495449"/>
          <c:w val="0.78828147486358224"/>
          <c:h val="7.474418442437137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735085271858543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adat'!$A$4</c:f>
              <c:strCache>
                <c:ptCount val="1"/>
                <c:pt idx="0">
                  <c:v>Betét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adat'!$C$4:$AZ$4</c:f>
              <c:numCache>
                <c:formatCode>0</c:formatCode>
                <c:ptCount val="50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03-49E9-98C3-747A6B2E52E0}"/>
            </c:ext>
          </c:extLst>
        </c:ser>
        <c:ser>
          <c:idx val="1"/>
          <c:order val="1"/>
          <c:tx>
            <c:strRef>
              <c:f>'21. adat'!$A$5</c:f>
              <c:strCache>
                <c:ptCount val="1"/>
                <c:pt idx="0">
                  <c:v>Állampapír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adat'!$C$5:$AZ$5</c:f>
              <c:numCache>
                <c:formatCode>0</c:formatCode>
                <c:ptCount val="50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8530.9060000000009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03-49E9-98C3-747A6B2E52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adat'!$A$6</c:f>
              <c:strCache>
                <c:ptCount val="1"/>
                <c:pt idx="0">
                  <c:v>Befektetési jegy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adat'!$C$6:$AZ$6</c:f>
              <c:numCache>
                <c:formatCode>0</c:formatCode>
                <c:ptCount val="50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4144.2860000000001</c:v>
                </c:pt>
                <c:pt idx="48">
                  <c:v>3826.7</c:v>
                </c:pt>
                <c:pt idx="49">
                  <c:v>4022.6930000000002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C03-49E9-98C3-747A6B2E52E0}"/>
            </c:ext>
          </c:extLst>
        </c:ser>
        <c:ser>
          <c:idx val="3"/>
          <c:order val="3"/>
          <c:tx>
            <c:strRef>
              <c:f>'21. adat'!$A$7</c:f>
              <c:strCache>
                <c:ptCount val="1"/>
                <c:pt idx="0">
                  <c:v>Készpénz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adat'!$C$1:$AZ$1</c:f>
              <c:strCache>
                <c:ptCount val="50"/>
                <c:pt idx="0">
                  <c:v>2008. I</c:v>
                </c:pt>
                <c:pt idx="1">
                  <c:v>II</c:v>
                </c:pt>
                <c:pt idx="2">
                  <c:v>III</c:v>
                </c:pt>
                <c:pt idx="3">
                  <c:v>IV</c:v>
                </c:pt>
                <c:pt idx="4">
                  <c:v>2009. I</c:v>
                </c:pt>
                <c:pt idx="5">
                  <c:v>II</c:v>
                </c:pt>
                <c:pt idx="6">
                  <c:v>III</c:v>
                </c:pt>
                <c:pt idx="7">
                  <c:v>IV</c:v>
                </c:pt>
                <c:pt idx="8">
                  <c:v>2010. I</c:v>
                </c:pt>
                <c:pt idx="9">
                  <c:v>II</c:v>
                </c:pt>
                <c:pt idx="10">
                  <c:v>III</c:v>
                </c:pt>
                <c:pt idx="11">
                  <c:v>IV</c:v>
                </c:pt>
                <c:pt idx="12">
                  <c:v>2011. I</c:v>
                </c:pt>
                <c:pt idx="13">
                  <c:v>II</c:v>
                </c:pt>
                <c:pt idx="14">
                  <c:v>III</c:v>
                </c:pt>
                <c:pt idx="15">
                  <c:v>IV</c:v>
                </c:pt>
                <c:pt idx="16">
                  <c:v>2012. I</c:v>
                </c:pt>
                <c:pt idx="17">
                  <c:v>II</c:v>
                </c:pt>
                <c:pt idx="18">
                  <c:v>III</c:v>
                </c:pt>
                <c:pt idx="19">
                  <c:v>IV</c:v>
                </c:pt>
                <c:pt idx="20">
                  <c:v>2013. I</c:v>
                </c:pt>
                <c:pt idx="21">
                  <c:v>II</c:v>
                </c:pt>
                <c:pt idx="22">
                  <c:v>III</c:v>
                </c:pt>
                <c:pt idx="23">
                  <c:v>IV</c:v>
                </c:pt>
                <c:pt idx="24">
                  <c:v>2014. I</c:v>
                </c:pt>
                <c:pt idx="25">
                  <c:v>II</c:v>
                </c:pt>
                <c:pt idx="26">
                  <c:v>III</c:v>
                </c:pt>
                <c:pt idx="27">
                  <c:v>IV</c:v>
                </c:pt>
                <c:pt idx="28">
                  <c:v>2015. I</c:v>
                </c:pt>
                <c:pt idx="29">
                  <c:v>II</c:v>
                </c:pt>
                <c:pt idx="30">
                  <c:v>III</c:v>
                </c:pt>
                <c:pt idx="31">
                  <c:v>IV</c:v>
                </c:pt>
                <c:pt idx="32">
                  <c:v>2016. I</c:v>
                </c:pt>
                <c:pt idx="33">
                  <c:v>II</c:v>
                </c:pt>
                <c:pt idx="34">
                  <c:v>III</c:v>
                </c:pt>
                <c:pt idx="35">
                  <c:v>IV</c:v>
                </c:pt>
                <c:pt idx="36">
                  <c:v>2017. I</c:v>
                </c:pt>
                <c:pt idx="37">
                  <c:v>II</c:v>
                </c:pt>
                <c:pt idx="38">
                  <c:v>III</c:v>
                </c:pt>
                <c:pt idx="39">
                  <c:v>IV</c:v>
                </c:pt>
                <c:pt idx="40">
                  <c:v>2018. I</c:v>
                </c:pt>
                <c:pt idx="41">
                  <c:v>II</c:v>
                </c:pt>
                <c:pt idx="42">
                  <c:v>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III</c:v>
                </c:pt>
                <c:pt idx="47">
                  <c:v>IV.</c:v>
                </c:pt>
                <c:pt idx="48">
                  <c:v>2020 I.</c:v>
                </c:pt>
                <c:pt idx="49">
                  <c:v>II</c:v>
                </c:pt>
              </c:strCache>
            </c:strRef>
          </c:cat>
          <c:val>
            <c:numRef>
              <c:f>'21. adat'!$C$7:$AZ$7</c:f>
              <c:numCache>
                <c:formatCode>0</c:formatCode>
                <c:ptCount val="50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4465.1850000000004</c:v>
                </c:pt>
                <c:pt idx="45">
                  <c:v>4602.8629999999994</c:v>
                </c:pt>
                <c:pt idx="46">
                  <c:v>4731.4629999999997</c:v>
                </c:pt>
                <c:pt idx="47">
                  <c:v>4870.4250000000002</c:v>
                </c:pt>
                <c:pt idx="48">
                  <c:v>5027.45</c:v>
                </c:pt>
                <c:pt idx="49">
                  <c:v>5237.6389999999992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85-41D8-9D53-7CB790E0BF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1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73126307692307702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8725897055758301E-4"/>
          <c:y val="0.89039479649844799"/>
          <c:w val="0.99773296648195287"/>
          <c:h val="0.10960520350155198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571701219332452E-2"/>
          <c:y val="6.3835277777777782E-2"/>
          <c:w val="0.90147288578071905"/>
          <c:h val="0.66555833333333336"/>
        </c:manualLayout>
      </c:layout>
      <c:lineChart>
        <c:grouping val="standard"/>
        <c:varyColors val="0"/>
        <c:ser>
          <c:idx val="0"/>
          <c:order val="0"/>
          <c:tx>
            <c:strRef>
              <c:f>'21. adat'!$B$4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adat'!$C$4:$AZ$4</c:f>
              <c:numCache>
                <c:formatCode>0</c:formatCode>
                <c:ptCount val="50"/>
                <c:pt idx="0">
                  <c:v>6369.0784530000001</c:v>
                </c:pt>
                <c:pt idx="1">
                  <c:v>6353.1179579999998</c:v>
                </c:pt>
                <c:pt idx="2">
                  <c:v>6545.8654049999996</c:v>
                </c:pt>
                <c:pt idx="3">
                  <c:v>7195.7507120000009</c:v>
                </c:pt>
                <c:pt idx="4">
                  <c:v>7279.0392679999986</c:v>
                </c:pt>
                <c:pt idx="5">
                  <c:v>7280.7389279999998</c:v>
                </c:pt>
                <c:pt idx="6">
                  <c:v>7401.9804849999982</c:v>
                </c:pt>
                <c:pt idx="7">
                  <c:v>7581.4623729999994</c:v>
                </c:pt>
                <c:pt idx="8">
                  <c:v>7344.5557409234043</c:v>
                </c:pt>
                <c:pt idx="9">
                  <c:v>7309.2840959038358</c:v>
                </c:pt>
                <c:pt idx="10">
                  <c:v>7151.4337899232196</c:v>
                </c:pt>
                <c:pt idx="11">
                  <c:v>7376.1273019202818</c:v>
                </c:pt>
                <c:pt idx="12">
                  <c:v>7331.2358419032262</c:v>
                </c:pt>
                <c:pt idx="13">
                  <c:v>7357.4873778894735</c:v>
                </c:pt>
                <c:pt idx="14">
                  <c:v>7620.9501468916005</c:v>
                </c:pt>
                <c:pt idx="15">
                  <c:v>7792.492971898746</c:v>
                </c:pt>
                <c:pt idx="16">
                  <c:v>7541.7557068955057</c:v>
                </c:pt>
                <c:pt idx="17">
                  <c:v>7538.7295829126897</c:v>
                </c:pt>
                <c:pt idx="18">
                  <c:v>7518.3981508849411</c:v>
                </c:pt>
                <c:pt idx="19">
                  <c:v>7697.3789988866383</c:v>
                </c:pt>
                <c:pt idx="20">
                  <c:v>7631.3412989038798</c:v>
                </c:pt>
                <c:pt idx="21">
                  <c:v>7325.0339378894678</c:v>
                </c:pt>
                <c:pt idx="22">
                  <c:v>6907.4301089004366</c:v>
                </c:pt>
                <c:pt idx="23">
                  <c:v>6946.2775148865294</c:v>
                </c:pt>
                <c:pt idx="24">
                  <c:v>6748.188402889924</c:v>
                </c:pt>
                <c:pt idx="25">
                  <c:v>6694.4510218848618</c:v>
                </c:pt>
                <c:pt idx="26">
                  <c:v>6621.6927099017812</c:v>
                </c:pt>
                <c:pt idx="27">
                  <c:v>6892.2365128777146</c:v>
                </c:pt>
                <c:pt idx="28">
                  <c:v>6818.0082488779999</c:v>
                </c:pt>
                <c:pt idx="29">
                  <c:v>6826.452268858</c:v>
                </c:pt>
                <c:pt idx="30">
                  <c:v>6754.5163638479999</c:v>
                </c:pt>
                <c:pt idx="31">
                  <c:v>7051.5126978850003</c:v>
                </c:pt>
                <c:pt idx="32">
                  <c:v>6930.9317748180001</c:v>
                </c:pt>
                <c:pt idx="33">
                  <c:v>6991.0369688430001</c:v>
                </c:pt>
                <c:pt idx="34">
                  <c:v>6994.030600823</c:v>
                </c:pt>
                <c:pt idx="35">
                  <c:v>7424.7896502499998</c:v>
                </c:pt>
                <c:pt idx="36">
                  <c:v>7377.1570929219997</c:v>
                </c:pt>
                <c:pt idx="37">
                  <c:v>7541.0265258569998</c:v>
                </c:pt>
                <c:pt idx="38">
                  <c:v>7554.2344255099997</c:v>
                </c:pt>
                <c:pt idx="39">
                  <c:v>7791.0658245189998</c:v>
                </c:pt>
                <c:pt idx="40">
                  <c:v>8012.7008012859997</c:v>
                </c:pt>
                <c:pt idx="41">
                  <c:v>8341.8263806329996</c:v>
                </c:pt>
                <c:pt idx="42">
                  <c:v>8458.3592740570002</c:v>
                </c:pt>
                <c:pt idx="43">
                  <c:v>8868.9534722799999</c:v>
                </c:pt>
                <c:pt idx="44">
                  <c:v>8934.0142517380009</c:v>
                </c:pt>
                <c:pt idx="45">
                  <c:v>9008.2783110010005</c:v>
                </c:pt>
                <c:pt idx="46">
                  <c:v>9125.5260363550005</c:v>
                </c:pt>
                <c:pt idx="47">
                  <c:v>9499.6287627590009</c:v>
                </c:pt>
                <c:pt idx="48">
                  <c:v>9772.1968492560009</c:v>
                </c:pt>
                <c:pt idx="49">
                  <c:v>10235.749109447001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9-4CDF-933D-B675FA69B9DE}"/>
            </c:ext>
          </c:extLst>
        </c:ser>
        <c:ser>
          <c:idx val="1"/>
          <c:order val="1"/>
          <c:tx>
            <c:strRef>
              <c:f>'21. adat'!$B$5</c:f>
              <c:strCache>
                <c:ptCount val="1"/>
                <c:pt idx="0">
                  <c:v>Goverment securities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adat'!$C$5:$AZ$5</c:f>
              <c:numCache>
                <c:formatCode>0</c:formatCode>
                <c:ptCount val="50"/>
                <c:pt idx="0">
                  <c:v>923.09699999999998</c:v>
                </c:pt>
                <c:pt idx="1">
                  <c:v>931.3900000000001</c:v>
                </c:pt>
                <c:pt idx="2">
                  <c:v>906.50400000000013</c:v>
                </c:pt>
                <c:pt idx="3">
                  <c:v>962.14899999999989</c:v>
                </c:pt>
                <c:pt idx="4">
                  <c:v>905.83799999999997</c:v>
                </c:pt>
                <c:pt idx="5">
                  <c:v>850.70799999999997</c:v>
                </c:pt>
                <c:pt idx="6">
                  <c:v>786.90499999999997</c:v>
                </c:pt>
                <c:pt idx="7">
                  <c:v>746.74399999999991</c:v>
                </c:pt>
                <c:pt idx="8">
                  <c:v>729.78099999999995</c:v>
                </c:pt>
                <c:pt idx="9">
                  <c:v>723.67100000000005</c:v>
                </c:pt>
                <c:pt idx="10">
                  <c:v>720.54700000000003</c:v>
                </c:pt>
                <c:pt idx="11">
                  <c:v>729.84899999999993</c:v>
                </c:pt>
                <c:pt idx="12">
                  <c:v>741.0809999999999</c:v>
                </c:pt>
                <c:pt idx="13">
                  <c:v>735.56</c:v>
                </c:pt>
                <c:pt idx="14">
                  <c:v>738.71100000000001</c:v>
                </c:pt>
                <c:pt idx="15">
                  <c:v>748.23199999999997</c:v>
                </c:pt>
                <c:pt idx="16">
                  <c:v>802.88699999999994</c:v>
                </c:pt>
                <c:pt idx="17">
                  <c:v>915.51300000000003</c:v>
                </c:pt>
                <c:pt idx="18">
                  <c:v>1061.912</c:v>
                </c:pt>
                <c:pt idx="19">
                  <c:v>1245.713</c:v>
                </c:pt>
                <c:pt idx="20">
                  <c:v>1436.1179999999999</c:v>
                </c:pt>
                <c:pt idx="21">
                  <c:v>1579.732</c:v>
                </c:pt>
                <c:pt idx="22">
                  <c:v>1871.7730000000001</c:v>
                </c:pt>
                <c:pt idx="23">
                  <c:v>1990.5149999999999</c:v>
                </c:pt>
                <c:pt idx="24">
                  <c:v>2148.9230000000002</c:v>
                </c:pt>
                <c:pt idx="25">
                  <c:v>2301.9499999999998</c:v>
                </c:pt>
                <c:pt idx="26">
                  <c:v>2270.877</c:v>
                </c:pt>
                <c:pt idx="27">
                  <c:v>2329.7730000000001</c:v>
                </c:pt>
                <c:pt idx="28">
                  <c:v>2449.915</c:v>
                </c:pt>
                <c:pt idx="29">
                  <c:v>2691.5029999999997</c:v>
                </c:pt>
                <c:pt idx="30">
                  <c:v>2910.5439999999999</c:v>
                </c:pt>
                <c:pt idx="31">
                  <c:v>3159.8</c:v>
                </c:pt>
                <c:pt idx="32">
                  <c:v>3506.2129999999997</c:v>
                </c:pt>
                <c:pt idx="33">
                  <c:v>3726.482</c:v>
                </c:pt>
                <c:pt idx="34">
                  <c:v>3888.1329999999998</c:v>
                </c:pt>
                <c:pt idx="35">
                  <c:v>4178.84</c:v>
                </c:pt>
                <c:pt idx="36">
                  <c:v>4451.3440000000001</c:v>
                </c:pt>
                <c:pt idx="37">
                  <c:v>4565.6080000000002</c:v>
                </c:pt>
                <c:pt idx="38">
                  <c:v>4767.4290000000001</c:v>
                </c:pt>
                <c:pt idx="39">
                  <c:v>5024.9220000000005</c:v>
                </c:pt>
                <c:pt idx="40">
                  <c:v>5131.9290000000001</c:v>
                </c:pt>
                <c:pt idx="41">
                  <c:v>5281.6530000000002</c:v>
                </c:pt>
                <c:pt idx="42">
                  <c:v>5484.1229999999996</c:v>
                </c:pt>
                <c:pt idx="43">
                  <c:v>5778.7289999999994</c:v>
                </c:pt>
                <c:pt idx="44">
                  <c:v>6017.98</c:v>
                </c:pt>
                <c:pt idx="45">
                  <c:v>6572.2160000000003</c:v>
                </c:pt>
                <c:pt idx="46">
                  <c:v>7407.4380000000001</c:v>
                </c:pt>
                <c:pt idx="47">
                  <c:v>8047.0860000000002</c:v>
                </c:pt>
                <c:pt idx="48">
                  <c:v>8369.14</c:v>
                </c:pt>
                <c:pt idx="49">
                  <c:v>8530.9060000000009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59-4CDF-933D-B675FA69B9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59960"/>
        <c:axId val="705560352"/>
      </c:lineChart>
      <c:lineChart>
        <c:grouping val="standard"/>
        <c:varyColors val="0"/>
        <c:ser>
          <c:idx val="2"/>
          <c:order val="2"/>
          <c:tx>
            <c:strRef>
              <c:f>'21. adat'!$B$6</c:f>
              <c:strCache>
                <c:ptCount val="1"/>
                <c:pt idx="0">
                  <c:v>Mutual funds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adat'!$C$6:$AZ$6</c:f>
              <c:numCache>
                <c:formatCode>0</c:formatCode>
                <c:ptCount val="50"/>
                <c:pt idx="0">
                  <c:v>2350.7269999999999</c:v>
                </c:pt>
                <c:pt idx="1">
                  <c:v>2271.922</c:v>
                </c:pt>
                <c:pt idx="2">
                  <c:v>2220.846</c:v>
                </c:pt>
                <c:pt idx="3">
                  <c:v>1800.557</c:v>
                </c:pt>
                <c:pt idx="4">
                  <c:v>1674.4</c:v>
                </c:pt>
                <c:pt idx="5">
                  <c:v>1665.636</c:v>
                </c:pt>
                <c:pt idx="6">
                  <c:v>1736.9259999999999</c:v>
                </c:pt>
                <c:pt idx="7">
                  <c:v>1900.527</c:v>
                </c:pt>
                <c:pt idx="8">
                  <c:v>2112.1869999999999</c:v>
                </c:pt>
                <c:pt idx="9">
                  <c:v>2259.8159999999998</c:v>
                </c:pt>
                <c:pt idx="10">
                  <c:v>2339.268</c:v>
                </c:pt>
                <c:pt idx="11">
                  <c:v>2358.9630000000002</c:v>
                </c:pt>
                <c:pt idx="12">
                  <c:v>2335.297</c:v>
                </c:pt>
                <c:pt idx="13">
                  <c:v>2353.0349999999999</c:v>
                </c:pt>
                <c:pt idx="14">
                  <c:v>2309.9789999999998</c:v>
                </c:pt>
                <c:pt idx="15">
                  <c:v>2249.9319999999998</c:v>
                </c:pt>
                <c:pt idx="16">
                  <c:v>2149.4850000000001</c:v>
                </c:pt>
                <c:pt idx="17">
                  <c:v>2170.3229999999999</c:v>
                </c:pt>
                <c:pt idx="18">
                  <c:v>2274.2570000000001</c:v>
                </c:pt>
                <c:pt idx="19">
                  <c:v>2395.4059999999999</c:v>
                </c:pt>
                <c:pt idx="20">
                  <c:v>2704.056</c:v>
                </c:pt>
                <c:pt idx="21">
                  <c:v>2938.15</c:v>
                </c:pt>
                <c:pt idx="22">
                  <c:v>3072.8359999999998</c:v>
                </c:pt>
                <c:pt idx="23">
                  <c:v>3354.2280000000001</c:v>
                </c:pt>
                <c:pt idx="24">
                  <c:v>3603.9349999999999</c:v>
                </c:pt>
                <c:pt idx="25">
                  <c:v>3764.5169999999998</c:v>
                </c:pt>
                <c:pt idx="26">
                  <c:v>3966.6979999999999</c:v>
                </c:pt>
                <c:pt idx="27">
                  <c:v>4075.0250000000001</c:v>
                </c:pt>
                <c:pt idx="28">
                  <c:v>4134.9610000000002</c:v>
                </c:pt>
                <c:pt idx="29">
                  <c:v>4139.37</c:v>
                </c:pt>
                <c:pt idx="30">
                  <c:v>4067.26</c:v>
                </c:pt>
                <c:pt idx="31">
                  <c:v>4117.9679999999998</c:v>
                </c:pt>
                <c:pt idx="32">
                  <c:v>4029.5619999999999</c:v>
                </c:pt>
                <c:pt idx="33">
                  <c:v>3990.3939999999998</c:v>
                </c:pt>
                <c:pt idx="34">
                  <c:v>4018.8760000000002</c:v>
                </c:pt>
                <c:pt idx="35">
                  <c:v>4055.3420000000001</c:v>
                </c:pt>
                <c:pt idx="36">
                  <c:v>4055.61</c:v>
                </c:pt>
                <c:pt idx="37">
                  <c:v>4096.6570000000002</c:v>
                </c:pt>
                <c:pt idx="38">
                  <c:v>4131.7129999999997</c:v>
                </c:pt>
                <c:pt idx="39">
                  <c:v>4217.9459999999999</c:v>
                </c:pt>
                <c:pt idx="40">
                  <c:v>4276.7759999999998</c:v>
                </c:pt>
                <c:pt idx="41">
                  <c:v>4316.1120000000001</c:v>
                </c:pt>
                <c:pt idx="42">
                  <c:v>4309.3919999999998</c:v>
                </c:pt>
                <c:pt idx="43">
                  <c:v>4224.2309999999998</c:v>
                </c:pt>
                <c:pt idx="44">
                  <c:v>4294.46</c:v>
                </c:pt>
                <c:pt idx="45">
                  <c:v>4166.3180000000002</c:v>
                </c:pt>
                <c:pt idx="46">
                  <c:v>4084.0189999999998</c:v>
                </c:pt>
                <c:pt idx="47">
                  <c:v>4144.2860000000001</c:v>
                </c:pt>
                <c:pt idx="48">
                  <c:v>3826.7</c:v>
                </c:pt>
                <c:pt idx="49">
                  <c:v>4022.6930000000002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59-4CDF-933D-B675FA69B9DE}"/>
            </c:ext>
          </c:extLst>
        </c:ser>
        <c:ser>
          <c:idx val="3"/>
          <c:order val="3"/>
          <c:tx>
            <c:strRef>
              <c:f>'21. adat'!$B$7</c:f>
              <c:strCache>
                <c:ptCount val="1"/>
                <c:pt idx="0">
                  <c:v>Currency in circulation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strRef>
              <c:f>'21. adat'!$C$2:$AZ$2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'21. adat'!$C$7:$AZ$7</c:f>
              <c:numCache>
                <c:formatCode>0</c:formatCode>
                <c:ptCount val="50"/>
                <c:pt idx="0">
                  <c:v>1725.356</c:v>
                </c:pt>
                <c:pt idx="1">
                  <c:v>1672.6190000000001</c:v>
                </c:pt>
                <c:pt idx="2">
                  <c:v>1661.337</c:v>
                </c:pt>
                <c:pt idx="3">
                  <c:v>1782.7829999999999</c:v>
                </c:pt>
                <c:pt idx="4">
                  <c:v>1867.9870000000001</c:v>
                </c:pt>
                <c:pt idx="5">
                  <c:v>1768.79</c:v>
                </c:pt>
                <c:pt idx="6">
                  <c:v>1698.922</c:v>
                </c:pt>
                <c:pt idx="7">
                  <c:v>1755.518</c:v>
                </c:pt>
                <c:pt idx="8">
                  <c:v>1616.02</c:v>
                </c:pt>
                <c:pt idx="9">
                  <c:v>1774.8470000000002</c:v>
                </c:pt>
                <c:pt idx="10">
                  <c:v>1800.6280000000002</c:v>
                </c:pt>
                <c:pt idx="11">
                  <c:v>1849.758</c:v>
                </c:pt>
                <c:pt idx="12">
                  <c:v>1752.8540000000003</c:v>
                </c:pt>
                <c:pt idx="13">
                  <c:v>1799.1360000000002</c:v>
                </c:pt>
                <c:pt idx="14">
                  <c:v>1961.5449999999998</c:v>
                </c:pt>
                <c:pt idx="15">
                  <c:v>2130.42</c:v>
                </c:pt>
                <c:pt idx="16">
                  <c:v>2042.78</c:v>
                </c:pt>
                <c:pt idx="17">
                  <c:v>2034.6079999999999</c:v>
                </c:pt>
                <c:pt idx="18">
                  <c:v>1922.1220000000001</c:v>
                </c:pt>
                <c:pt idx="19">
                  <c:v>2028.7419999999997</c:v>
                </c:pt>
                <c:pt idx="20">
                  <c:v>2074.4650000000001</c:v>
                </c:pt>
                <c:pt idx="21">
                  <c:v>2142.6210000000001</c:v>
                </c:pt>
                <c:pt idx="22">
                  <c:v>2276.297</c:v>
                </c:pt>
                <c:pt idx="23">
                  <c:v>2405.491</c:v>
                </c:pt>
                <c:pt idx="24">
                  <c:v>2517.2860000000001</c:v>
                </c:pt>
                <c:pt idx="25">
                  <c:v>2599.87</c:v>
                </c:pt>
                <c:pt idx="26">
                  <c:v>2723.9049999999997</c:v>
                </c:pt>
                <c:pt idx="27">
                  <c:v>2848.3820000000001</c:v>
                </c:pt>
                <c:pt idx="28">
                  <c:v>2870.806</c:v>
                </c:pt>
                <c:pt idx="29">
                  <c:v>3035.692</c:v>
                </c:pt>
                <c:pt idx="30">
                  <c:v>3160.0729999999999</c:v>
                </c:pt>
                <c:pt idx="31">
                  <c:v>3296.9160000000002</c:v>
                </c:pt>
                <c:pt idx="32">
                  <c:v>3169.4569999999999</c:v>
                </c:pt>
                <c:pt idx="33">
                  <c:v>3298.0659999999998</c:v>
                </c:pt>
                <c:pt idx="34">
                  <c:v>3309.096</c:v>
                </c:pt>
                <c:pt idx="35">
                  <c:v>3425.5119999999997</c:v>
                </c:pt>
                <c:pt idx="36">
                  <c:v>3395.3040000000001</c:v>
                </c:pt>
                <c:pt idx="37">
                  <c:v>3505.9250000000002</c:v>
                </c:pt>
                <c:pt idx="38">
                  <c:v>3587.3719999999998</c:v>
                </c:pt>
                <c:pt idx="39">
                  <c:v>3795.08</c:v>
                </c:pt>
                <c:pt idx="40">
                  <c:v>3876.614</c:v>
                </c:pt>
                <c:pt idx="41">
                  <c:v>4195.8939999999993</c:v>
                </c:pt>
                <c:pt idx="42">
                  <c:v>4323.2629999999999</c:v>
                </c:pt>
                <c:pt idx="43">
                  <c:v>4489.2129999999997</c:v>
                </c:pt>
                <c:pt idx="44">
                  <c:v>4465.1850000000004</c:v>
                </c:pt>
                <c:pt idx="45">
                  <c:v>4602.8629999999994</c:v>
                </c:pt>
                <c:pt idx="46">
                  <c:v>4731.4629999999997</c:v>
                </c:pt>
                <c:pt idx="47">
                  <c:v>4870.4250000000002</c:v>
                </c:pt>
                <c:pt idx="48">
                  <c:v>5027.45</c:v>
                </c:pt>
                <c:pt idx="49">
                  <c:v>5237.6389999999992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EE8-44DD-AB79-A4A85C2934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5561136"/>
        <c:axId val="705560744"/>
      </c:lineChart>
      <c:catAx>
        <c:axId val="7055599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0352"/>
        <c:crosses val="autoZero"/>
        <c:auto val="1"/>
        <c:lblAlgn val="ctr"/>
        <c:lblOffset val="100"/>
        <c:tickLblSkip val="1"/>
        <c:noMultiLvlLbl val="0"/>
      </c:catAx>
      <c:valAx>
        <c:axId val="705560352"/>
        <c:scaling>
          <c:orientation val="minMax"/>
          <c:max val="11000"/>
          <c:min val="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10483192307692307"/>
              <c:y val="1.756944444444444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59960"/>
        <c:crosses val="autoZero"/>
        <c:crossBetween val="between"/>
        <c:majorUnit val="1000"/>
      </c:valAx>
      <c:valAx>
        <c:axId val="705560744"/>
        <c:scaling>
          <c:orientation val="minMax"/>
          <c:max val="1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billions</a:t>
                </a:r>
              </a:p>
            </c:rich>
          </c:tx>
          <c:layout>
            <c:manualLayout>
              <c:xMode val="edge"/>
              <c:yMode val="edge"/>
              <c:x val="0.75513533834586466"/>
              <c:y val="1.7571059431524547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705561136"/>
        <c:crosses val="max"/>
        <c:crossBetween val="between"/>
        <c:majorUnit val="1000"/>
      </c:valAx>
      <c:catAx>
        <c:axId val="7055611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70556074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069442307692307E-2"/>
          <c:y val="0.89031666666666665"/>
          <c:w val="0.98930555555555555"/>
          <c:h val="0.10968333333333333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112208369787110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'22. adat'!$B$4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adat'!$C$4:$V$4</c:f>
              <c:numCache>
                <c:formatCode>0.0</c:formatCode>
                <c:ptCount val="20"/>
                <c:pt idx="0">
                  <c:v>1.9577903178402487</c:v>
                </c:pt>
                <c:pt idx="1">
                  <c:v>1.8278465065232781</c:v>
                </c:pt>
                <c:pt idx="2">
                  <c:v>1.8169029587769412</c:v>
                </c:pt>
                <c:pt idx="3">
                  <c:v>1.6544513792887363</c:v>
                </c:pt>
                <c:pt idx="4">
                  <c:v>2.1954508079413944</c:v>
                </c:pt>
                <c:pt idx="5">
                  <c:v>2.6305307281646826</c:v>
                </c:pt>
                <c:pt idx="6">
                  <c:v>4.135104194927032</c:v>
                </c:pt>
                <c:pt idx="7">
                  <c:v>4.071076914229744</c:v>
                </c:pt>
                <c:pt idx="8">
                  <c:v>3.6795679736458689</c:v>
                </c:pt>
                <c:pt idx="9">
                  <c:v>3.8561120171070176</c:v>
                </c:pt>
                <c:pt idx="10">
                  <c:v>4.0870863389498098</c:v>
                </c:pt>
                <c:pt idx="11">
                  <c:v>3.2163048982841183</c:v>
                </c:pt>
                <c:pt idx="12">
                  <c:v>3.3085469960899458</c:v>
                </c:pt>
                <c:pt idx="13">
                  <c:v>2.8762261523706889</c:v>
                </c:pt>
                <c:pt idx="14">
                  <c:v>2.5797756866641328</c:v>
                </c:pt>
                <c:pt idx="15">
                  <c:v>3.0014757645722012</c:v>
                </c:pt>
                <c:pt idx="16">
                  <c:v>2.48750216288399</c:v>
                </c:pt>
                <c:pt idx="17">
                  <c:v>2.3483994984703638</c:v>
                </c:pt>
                <c:pt idx="18">
                  <c:v>2.4242445631052032</c:v>
                </c:pt>
                <c:pt idx="19">
                  <c:v>2.5069608670573715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D6-4ED9-A4B6-DA5FCB282AEF}"/>
            </c:ext>
          </c:extLst>
        </c:ser>
        <c:ser>
          <c:idx val="2"/>
          <c:order val="2"/>
          <c:tx>
            <c:strRef>
              <c:f>'22. adat'!$B$5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adat'!$C$5:$V$5</c:f>
              <c:numCache>
                <c:formatCode>0.0</c:formatCode>
                <c:ptCount val="20"/>
                <c:pt idx="0">
                  <c:v>2.2314915912967015</c:v>
                </c:pt>
                <c:pt idx="1">
                  <c:v>2.4203062596193186</c:v>
                </c:pt>
                <c:pt idx="2">
                  <c:v>2.6554034881204447</c:v>
                </c:pt>
                <c:pt idx="3">
                  <c:v>2.4250150688746741</c:v>
                </c:pt>
                <c:pt idx="4">
                  <c:v>2.6388022046492603</c:v>
                </c:pt>
                <c:pt idx="5">
                  <c:v>2.0922731896995961</c:v>
                </c:pt>
                <c:pt idx="6">
                  <c:v>1.5137936903967177</c:v>
                </c:pt>
                <c:pt idx="7">
                  <c:v>2.2616289428006735</c:v>
                </c:pt>
                <c:pt idx="8">
                  <c:v>0.89168553355143776</c:v>
                </c:pt>
                <c:pt idx="9">
                  <c:v>-0.33606687473259056</c:v>
                </c:pt>
                <c:pt idx="10">
                  <c:v>-0.1754855435449427</c:v>
                </c:pt>
                <c:pt idx="11">
                  <c:v>1.3320800325483433</c:v>
                </c:pt>
                <c:pt idx="12">
                  <c:v>1.4039615709085222</c:v>
                </c:pt>
                <c:pt idx="13">
                  <c:v>1.5069116579816739</c:v>
                </c:pt>
                <c:pt idx="14">
                  <c:v>3.6070212678262306</c:v>
                </c:pt>
                <c:pt idx="15">
                  <c:v>3.5608286410481931</c:v>
                </c:pt>
                <c:pt idx="16">
                  <c:v>3.5199061294726879</c:v>
                </c:pt>
                <c:pt idx="17">
                  <c:v>4.8890604862220712</c:v>
                </c:pt>
                <c:pt idx="18">
                  <c:v>4.1716834971615118</c:v>
                </c:pt>
                <c:pt idx="19">
                  <c:v>3.3250531220673452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D6-4ED9-A4B6-DA5FCB282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'22. adat'!$B$3</c:f>
              <c:strCache>
                <c:ptCount val="1"/>
                <c:pt idx="0">
                  <c:v>Nyereség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adat'!$C$3:$V$3</c:f>
              <c:numCache>
                <c:formatCode>0.0</c:formatCode>
                <c:ptCount val="20"/>
                <c:pt idx="0">
                  <c:v>4.18928190913695</c:v>
                </c:pt>
                <c:pt idx="1">
                  <c:v>4.2481527661425966</c:v>
                </c:pt>
                <c:pt idx="2">
                  <c:v>4.4723064468973863</c:v>
                </c:pt>
                <c:pt idx="3">
                  <c:v>4.0794664481634113</c:v>
                </c:pt>
                <c:pt idx="4">
                  <c:v>4.8342530125906551</c:v>
                </c:pt>
                <c:pt idx="5">
                  <c:v>4.7228039178642787</c:v>
                </c:pt>
                <c:pt idx="6">
                  <c:v>5.6488978853237493</c:v>
                </c:pt>
                <c:pt idx="7">
                  <c:v>6.3327058570304171</c:v>
                </c:pt>
                <c:pt idx="8">
                  <c:v>4.5712535071973068</c:v>
                </c:pt>
                <c:pt idx="9">
                  <c:v>3.520045142374427</c:v>
                </c:pt>
                <c:pt idx="10">
                  <c:v>3.9116007954048673</c:v>
                </c:pt>
                <c:pt idx="11">
                  <c:v>4.5483849308324604</c:v>
                </c:pt>
                <c:pt idx="12">
                  <c:v>4.7125085669984674</c:v>
                </c:pt>
                <c:pt idx="13">
                  <c:v>4.3831378103523635</c:v>
                </c:pt>
                <c:pt idx="14">
                  <c:v>6.1867969544903634</c:v>
                </c:pt>
                <c:pt idx="15">
                  <c:v>6.5623044056203952</c:v>
                </c:pt>
                <c:pt idx="16">
                  <c:v>6.0074082923566783</c:v>
                </c:pt>
                <c:pt idx="17">
                  <c:v>7.2374599846924346</c:v>
                </c:pt>
                <c:pt idx="18">
                  <c:v>6.595928060266715</c:v>
                </c:pt>
                <c:pt idx="19">
                  <c:v>5.8320139891247162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D6-4ED9-A4B6-DA5FCB282A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0841294838145237"/>
              <c:y val="2.2346165062700496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118521330923133E-2"/>
          <c:y val="5.3958197633672753E-2"/>
          <c:w val="0.91976295733815372"/>
          <c:h val="0.73436898512685922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'22. adat'!$A$4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adat'!$C$4:$V$4</c:f>
              <c:numCache>
                <c:formatCode>0.0</c:formatCode>
                <c:ptCount val="20"/>
                <c:pt idx="0">
                  <c:v>1.9577903178402487</c:v>
                </c:pt>
                <c:pt idx="1">
                  <c:v>1.8278465065232781</c:v>
                </c:pt>
                <c:pt idx="2">
                  <c:v>1.8169029587769412</c:v>
                </c:pt>
                <c:pt idx="3">
                  <c:v>1.6544513792887363</c:v>
                </c:pt>
                <c:pt idx="4">
                  <c:v>2.1954508079413944</c:v>
                </c:pt>
                <c:pt idx="5">
                  <c:v>2.6305307281646826</c:v>
                </c:pt>
                <c:pt idx="6">
                  <c:v>4.135104194927032</c:v>
                </c:pt>
                <c:pt idx="7">
                  <c:v>4.071076914229744</c:v>
                </c:pt>
                <c:pt idx="8">
                  <c:v>3.6795679736458689</c:v>
                </c:pt>
                <c:pt idx="9">
                  <c:v>3.8561120171070176</c:v>
                </c:pt>
                <c:pt idx="10">
                  <c:v>4.0870863389498098</c:v>
                </c:pt>
                <c:pt idx="11">
                  <c:v>3.2163048982841183</c:v>
                </c:pt>
                <c:pt idx="12">
                  <c:v>3.3085469960899458</c:v>
                </c:pt>
                <c:pt idx="13">
                  <c:v>2.8762261523706889</c:v>
                </c:pt>
                <c:pt idx="14">
                  <c:v>2.5797756866641328</c:v>
                </c:pt>
                <c:pt idx="15">
                  <c:v>3.0014757645722012</c:v>
                </c:pt>
                <c:pt idx="16">
                  <c:v>2.48750216288399</c:v>
                </c:pt>
                <c:pt idx="17">
                  <c:v>2.3483994984703638</c:v>
                </c:pt>
                <c:pt idx="18">
                  <c:v>2.4242445631052032</c:v>
                </c:pt>
                <c:pt idx="19">
                  <c:v>2.5069608670573715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2-442F-BF5B-F81F15153CF8}"/>
            </c:ext>
          </c:extLst>
        </c:ser>
        <c:ser>
          <c:idx val="2"/>
          <c:order val="2"/>
          <c:tx>
            <c:strRef>
              <c:f>'22. adat'!$A$5</c:f>
              <c:strCache>
                <c:ptCount val="1"/>
                <c:pt idx="0">
                  <c:v>Reinvested earnings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adat'!$C$5:$V$5</c:f>
              <c:numCache>
                <c:formatCode>0.0</c:formatCode>
                <c:ptCount val="20"/>
                <c:pt idx="0">
                  <c:v>2.2314915912967015</c:v>
                </c:pt>
                <c:pt idx="1">
                  <c:v>2.4203062596193186</c:v>
                </c:pt>
                <c:pt idx="2">
                  <c:v>2.6554034881204447</c:v>
                </c:pt>
                <c:pt idx="3">
                  <c:v>2.4250150688746741</c:v>
                </c:pt>
                <c:pt idx="4">
                  <c:v>2.6388022046492603</c:v>
                </c:pt>
                <c:pt idx="5">
                  <c:v>2.0922731896995961</c:v>
                </c:pt>
                <c:pt idx="6">
                  <c:v>1.5137936903967177</c:v>
                </c:pt>
                <c:pt idx="7">
                  <c:v>2.2616289428006735</c:v>
                </c:pt>
                <c:pt idx="8">
                  <c:v>0.89168553355143776</c:v>
                </c:pt>
                <c:pt idx="9">
                  <c:v>-0.33606687473259056</c:v>
                </c:pt>
                <c:pt idx="10">
                  <c:v>-0.1754855435449427</c:v>
                </c:pt>
                <c:pt idx="11">
                  <c:v>1.3320800325483433</c:v>
                </c:pt>
                <c:pt idx="12">
                  <c:v>1.4039615709085222</c:v>
                </c:pt>
                <c:pt idx="13">
                  <c:v>1.5069116579816739</c:v>
                </c:pt>
                <c:pt idx="14">
                  <c:v>3.6070212678262306</c:v>
                </c:pt>
                <c:pt idx="15">
                  <c:v>3.5608286410481931</c:v>
                </c:pt>
                <c:pt idx="16">
                  <c:v>3.5199061294726879</c:v>
                </c:pt>
                <c:pt idx="17">
                  <c:v>4.8890604862220712</c:v>
                </c:pt>
                <c:pt idx="18">
                  <c:v>4.1716834971615118</c:v>
                </c:pt>
                <c:pt idx="19">
                  <c:v>3.3250531220673452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2-442F-BF5B-F81F1515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973760"/>
        <c:axId val="265975296"/>
      </c:barChart>
      <c:lineChart>
        <c:grouping val="standard"/>
        <c:varyColors val="0"/>
        <c:ser>
          <c:idx val="0"/>
          <c:order val="0"/>
          <c:tx>
            <c:strRef>
              <c:f>'22. adat'!$A$3</c:f>
              <c:strCache>
                <c:ptCount val="1"/>
                <c:pt idx="0">
                  <c:v>Profit</c:v>
                </c:pt>
              </c:strCache>
            </c:strRef>
          </c:tx>
          <c:spPr>
            <a:ln w="31750">
              <a:solidFill>
                <a:schemeClr val="tx2"/>
              </a:solidFill>
            </a:ln>
          </c:spPr>
          <c:marker>
            <c:symbol val="none"/>
          </c:marker>
          <c:cat>
            <c:numRef>
              <c:f>'22. adat'!$C$2:$V$2</c:f>
              <c:numCache>
                <c:formatCode>General</c:formatCode>
                <c:ptCount val="20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</c:numCache>
            </c:numRef>
          </c:cat>
          <c:val>
            <c:numRef>
              <c:f>'22. adat'!$C$3:$V$3</c:f>
              <c:numCache>
                <c:formatCode>0.0</c:formatCode>
                <c:ptCount val="20"/>
                <c:pt idx="0">
                  <c:v>4.18928190913695</c:v>
                </c:pt>
                <c:pt idx="1">
                  <c:v>4.2481527661425966</c:v>
                </c:pt>
                <c:pt idx="2">
                  <c:v>4.4723064468973863</c:v>
                </c:pt>
                <c:pt idx="3">
                  <c:v>4.0794664481634113</c:v>
                </c:pt>
                <c:pt idx="4">
                  <c:v>4.8342530125906551</c:v>
                </c:pt>
                <c:pt idx="5">
                  <c:v>4.7228039178642787</c:v>
                </c:pt>
                <c:pt idx="6">
                  <c:v>5.6488978853237493</c:v>
                </c:pt>
                <c:pt idx="7">
                  <c:v>6.3327058570304171</c:v>
                </c:pt>
                <c:pt idx="8">
                  <c:v>4.5712535071973068</c:v>
                </c:pt>
                <c:pt idx="9">
                  <c:v>3.520045142374427</c:v>
                </c:pt>
                <c:pt idx="10">
                  <c:v>3.9116007954048673</c:v>
                </c:pt>
                <c:pt idx="11">
                  <c:v>4.5483849308324604</c:v>
                </c:pt>
                <c:pt idx="12">
                  <c:v>4.7125085669984674</c:v>
                </c:pt>
                <c:pt idx="13">
                  <c:v>4.3831378103523635</c:v>
                </c:pt>
                <c:pt idx="14">
                  <c:v>6.1867969544903634</c:v>
                </c:pt>
                <c:pt idx="15">
                  <c:v>6.5623044056203952</c:v>
                </c:pt>
                <c:pt idx="16">
                  <c:v>6.0074082923566783</c:v>
                </c:pt>
                <c:pt idx="17">
                  <c:v>7.2374599846924346</c:v>
                </c:pt>
                <c:pt idx="18">
                  <c:v>6.595928060266715</c:v>
                </c:pt>
                <c:pt idx="19">
                  <c:v>5.8320139891247162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02-442F-BF5B-F81F15153C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5987584"/>
        <c:axId val="265977216"/>
      </c:lineChart>
      <c:catAx>
        <c:axId val="265973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65975296"/>
        <c:crosses val="autoZero"/>
        <c:auto val="1"/>
        <c:lblAlgn val="ctr"/>
        <c:lblOffset val="100"/>
        <c:noMultiLvlLbl val="0"/>
      </c:catAx>
      <c:valAx>
        <c:axId val="265975296"/>
        <c:scaling>
          <c:orientation val="minMax"/>
          <c:max val="8"/>
          <c:min val="-1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4.3735761529038381E-2"/>
              <c:y val="2.3178463948551184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73760"/>
        <c:crosses val="autoZero"/>
        <c:crossBetween val="between"/>
        <c:majorUnit val="1"/>
      </c:valAx>
      <c:valAx>
        <c:axId val="265977216"/>
        <c:scaling>
          <c:orientation val="minMax"/>
          <c:max val="8"/>
          <c:min val="-1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6952397648471014"/>
              <c:y val="2.236055571587836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5987584"/>
        <c:crosses val="max"/>
        <c:crossBetween val="between"/>
        <c:majorUnit val="1"/>
      </c:valAx>
      <c:catAx>
        <c:axId val="265987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59772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90003701429220273"/>
          <c:h val="0.63421413539523774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adat'!$B$3</c:f>
              <c:strCache>
                <c:ptCount val="1"/>
                <c:pt idx="0">
                  <c:v>FDI arányos jövedelem - bankok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adat'!$C$3:$R$3</c:f>
              <c:numCache>
                <c:formatCode>0.0</c:formatCode>
                <c:ptCount val="16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5.9005269548256951</c:v>
                </c:pt>
                <c:pt idx="13">
                  <c:v>8.7889984115202573</c:v>
                </c:pt>
                <c:pt idx="14">
                  <c:v>9.0052606133634594</c:v>
                </c:pt>
                <c:pt idx="15">
                  <c:v>8.6904918125263819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26-41C9-A10B-770232389EB5}"/>
            </c:ext>
          </c:extLst>
        </c:ser>
        <c:ser>
          <c:idx val="1"/>
          <c:order val="1"/>
          <c:tx>
            <c:strRef>
              <c:f>'23. adat'!$B$4</c:f>
              <c:strCache>
                <c:ptCount val="1"/>
                <c:pt idx="0">
                  <c:v>FDI arányos jövedelem - nem pénzügyi vállalatok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adat'!$C$4:$R$4</c:f>
              <c:numCache>
                <c:formatCode>0.0</c:formatCode>
                <c:ptCount val="16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9.704728195289464</c:v>
                </c:pt>
                <c:pt idx="13">
                  <c:v>11.916185788281556</c:v>
                </c:pt>
                <c:pt idx="14">
                  <c:v>10.453552746531937</c:v>
                </c:pt>
                <c:pt idx="15">
                  <c:v>9.2473644500366081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26-41C9-A10B-77023238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'23. adat'!$B$5</c:f>
              <c:strCache>
                <c:ptCount val="1"/>
                <c:pt idx="0">
                  <c:v>Osztalékhányad - bankok (j.t.)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adat'!$C$5:$R$5</c:f>
              <c:numCache>
                <c:formatCode>0.0</c:formatCode>
                <c:ptCount val="16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34.868517063467458</c:v>
                </c:pt>
                <c:pt idx="13">
                  <c:v>25.690938023687288</c:v>
                </c:pt>
                <c:pt idx="14">
                  <c:v>56.85812247862453</c:v>
                </c:pt>
                <c:pt idx="15">
                  <c:v>46.058098229919523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26-41C9-A10B-770232389EB5}"/>
            </c:ext>
          </c:extLst>
        </c:ser>
        <c:ser>
          <c:idx val="3"/>
          <c:order val="3"/>
          <c:tx>
            <c:strRef>
              <c:f>'23. adat'!$B$6</c:f>
              <c:strCache>
                <c:ptCount val="1"/>
                <c:pt idx="0">
                  <c:v>Osztalékhányad - nem pénzügyi vállalatok (j.t.)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adat'!$C$6:$R$6</c:f>
              <c:numCache>
                <c:formatCode>0.0</c:formatCode>
                <c:ptCount val="16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41.67986197202849</c:v>
                </c:pt>
                <c:pt idx="13">
                  <c:v>32.807350438483425</c:v>
                </c:pt>
                <c:pt idx="14">
                  <c:v>35.588123665363462</c:v>
                </c:pt>
                <c:pt idx="15">
                  <c:v>42.793829891149912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26-41C9-A10B-770232389E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9601421697287831"/>
              <c:y val="4.7754447360746575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8606251921212555"/>
          <c:w val="1"/>
          <c:h val="0.213937480787874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446706190135236E-2"/>
          <c:y val="5.3770514000930421E-2"/>
          <c:w val="0.90003701429220273"/>
          <c:h val="0.65856335666375032"/>
        </c:manualLayout>
      </c:layout>
      <c:lineChart>
        <c:grouping val="standard"/>
        <c:varyColors val="0"/>
        <c:ser>
          <c:idx val="0"/>
          <c:order val="0"/>
          <c:tx>
            <c:strRef>
              <c:f>'23. adat'!$A$5</c:f>
              <c:strCache>
                <c:ptCount val="1"/>
                <c:pt idx="0">
                  <c:v>Dividend ratio (banks, r.h.s.)</c:v>
                </c:pt>
              </c:strCache>
            </c:strRef>
          </c:tx>
          <c:spPr>
            <a:ln w="31750">
              <a:solidFill>
                <a:srgbClr val="C00000"/>
              </a:solidFill>
            </a:ln>
          </c:spPr>
          <c:marker>
            <c:symbol val="none"/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adat'!$C$3:$R$3</c:f>
              <c:numCache>
                <c:formatCode>0.0</c:formatCode>
                <c:ptCount val="16"/>
                <c:pt idx="0">
                  <c:v>15.897389571002444</c:v>
                </c:pt>
                <c:pt idx="1">
                  <c:v>15.100096851416463</c:v>
                </c:pt>
                <c:pt idx="2">
                  <c:v>12.567211411165655</c:v>
                </c:pt>
                <c:pt idx="3">
                  <c:v>13.207265958192693</c:v>
                </c:pt>
                <c:pt idx="4">
                  <c:v>9.4488186768716176</c:v>
                </c:pt>
                <c:pt idx="5">
                  <c:v>12.111669486790751</c:v>
                </c:pt>
                <c:pt idx="6">
                  <c:v>13.48201822734271</c:v>
                </c:pt>
                <c:pt idx="7">
                  <c:v>16.454509887987683</c:v>
                </c:pt>
                <c:pt idx="8">
                  <c:v>6.4333020686802893</c:v>
                </c:pt>
                <c:pt idx="9">
                  <c:v>3.8912250279195164</c:v>
                </c:pt>
                <c:pt idx="10">
                  <c:v>11.053894153833683</c:v>
                </c:pt>
                <c:pt idx="11">
                  <c:v>6.9671702346986883</c:v>
                </c:pt>
                <c:pt idx="12">
                  <c:v>5.9005269548256951</c:v>
                </c:pt>
                <c:pt idx="13">
                  <c:v>8.7889984115202573</c:v>
                </c:pt>
                <c:pt idx="14">
                  <c:v>9.0052606133634594</c:v>
                </c:pt>
                <c:pt idx="15">
                  <c:v>8.6904918125263819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58-4D1B-BB6F-B37B2F75DE58}"/>
            </c:ext>
          </c:extLst>
        </c:ser>
        <c:ser>
          <c:idx val="1"/>
          <c:order val="1"/>
          <c:tx>
            <c:strRef>
              <c:f>'23. adat'!$A$4</c:f>
              <c:strCache>
                <c:ptCount val="1"/>
                <c:pt idx="0">
                  <c:v>FDI proportionate profits (non-financial corporations)</c:v>
                </c:pt>
              </c:strCache>
            </c:strRef>
          </c:tx>
          <c:spPr>
            <a:ln w="31750">
              <a:solidFill>
                <a:schemeClr val="accent1"/>
              </a:solidFill>
            </a:ln>
          </c:spPr>
          <c:marker>
            <c:symbol val="none"/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adat'!$C$4:$R$4</c:f>
              <c:numCache>
                <c:formatCode>0.0</c:formatCode>
                <c:ptCount val="16"/>
                <c:pt idx="0">
                  <c:v>9.7267127336837031</c:v>
                </c:pt>
                <c:pt idx="1">
                  <c:v>8.4982440363017382</c:v>
                </c:pt>
                <c:pt idx="2">
                  <c:v>9.853579698201262</c:v>
                </c:pt>
                <c:pt idx="3">
                  <c:v>10.739056696879217</c:v>
                </c:pt>
                <c:pt idx="4">
                  <c:v>8.1612380616504563</c:v>
                </c:pt>
                <c:pt idx="5">
                  <c:v>5.2215447333440013</c:v>
                </c:pt>
                <c:pt idx="6">
                  <c:v>5.7979336878549796</c:v>
                </c:pt>
                <c:pt idx="7">
                  <c:v>6.5968759094272649</c:v>
                </c:pt>
                <c:pt idx="8">
                  <c:v>7.4288031067201361</c:v>
                </c:pt>
                <c:pt idx="9">
                  <c:v>6.8873361963075519</c:v>
                </c:pt>
                <c:pt idx="10">
                  <c:v>9.1420928973428008</c:v>
                </c:pt>
                <c:pt idx="11">
                  <c:v>8.8826324079567929</c:v>
                </c:pt>
                <c:pt idx="12">
                  <c:v>9.704728195289464</c:v>
                </c:pt>
                <c:pt idx="13">
                  <c:v>11.916185788281556</c:v>
                </c:pt>
                <c:pt idx="14">
                  <c:v>10.453552746531937</c:v>
                </c:pt>
                <c:pt idx="15">
                  <c:v>9.2473644500366081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58-4D1B-BB6F-B37B2F75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7978624"/>
        <c:axId val="267988992"/>
      </c:lineChart>
      <c:lineChart>
        <c:grouping val="standard"/>
        <c:varyColors val="0"/>
        <c:ser>
          <c:idx val="2"/>
          <c:order val="2"/>
          <c:tx>
            <c:strRef>
              <c:f>'23. adat'!$A$5</c:f>
              <c:strCache>
                <c:ptCount val="1"/>
                <c:pt idx="0">
                  <c:v>Dividend ratio (banks, r.h.s.)</c:v>
                </c:pt>
              </c:strCache>
            </c:strRef>
          </c:tx>
          <c:spPr>
            <a:ln w="31750">
              <a:solidFill>
                <a:srgbClr val="C00000"/>
              </a:solidFill>
              <a:prstDash val="sysDash"/>
            </a:ln>
          </c:spPr>
          <c:marker>
            <c:symbol val="square"/>
            <c:size val="6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adat'!$C$5:$R$5</c:f>
              <c:numCache>
                <c:formatCode>0.0</c:formatCode>
                <c:ptCount val="16"/>
                <c:pt idx="0">
                  <c:v>12.766954902818433</c:v>
                </c:pt>
                <c:pt idx="1">
                  <c:v>29.197594817414174</c:v>
                </c:pt>
                <c:pt idx="2">
                  <c:v>50.018548207366074</c:v>
                </c:pt>
                <c:pt idx="3">
                  <c:v>43.099855850367945</c:v>
                </c:pt>
                <c:pt idx="4">
                  <c:v>45.701063411891433</c:v>
                </c:pt>
                <c:pt idx="5">
                  <c:v>31.979900323489808</c:v>
                </c:pt>
                <c:pt idx="6">
                  <c:v>32.048666076813674</c:v>
                </c:pt>
                <c:pt idx="7">
                  <c:v>29.048799033346235</c:v>
                </c:pt>
                <c:pt idx="8">
                  <c:v>49.821260036421272</c:v>
                </c:pt>
                <c:pt idx="9">
                  <c:v>56.268164965575792</c:v>
                </c:pt>
                <c:pt idx="10">
                  <c:v>19.36535788965168</c:v>
                </c:pt>
                <c:pt idx="11">
                  <c:v>37.487715836398536</c:v>
                </c:pt>
                <c:pt idx="12">
                  <c:v>34.868517063467458</c:v>
                </c:pt>
                <c:pt idx="13">
                  <c:v>25.690938023687288</c:v>
                </c:pt>
                <c:pt idx="14">
                  <c:v>56.85812247862453</c:v>
                </c:pt>
                <c:pt idx="15">
                  <c:v>46.058098229919523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58-4D1B-BB6F-B37B2F75DE58}"/>
            </c:ext>
          </c:extLst>
        </c:ser>
        <c:ser>
          <c:idx val="3"/>
          <c:order val="3"/>
          <c:tx>
            <c:strRef>
              <c:f>'23. adat'!$A$6</c:f>
              <c:strCache>
                <c:ptCount val="1"/>
                <c:pt idx="0">
                  <c:v>Dividend ratio (non-financial corporations, r.h.s.)</c:v>
                </c:pt>
              </c:strCache>
            </c:strRef>
          </c:tx>
          <c:spPr>
            <a:ln w="31750">
              <a:solidFill>
                <a:schemeClr val="accent1"/>
              </a:solidFill>
              <a:prstDash val="sysDash"/>
            </a:ln>
          </c:spPr>
          <c:marker>
            <c:symbol val="diamond"/>
            <c:size val="8"/>
            <c:spPr>
              <a:solidFill>
                <a:schemeClr val="accent1"/>
              </a:solidFill>
              <a:ln>
                <a:noFill/>
              </a:ln>
            </c:spPr>
          </c:marker>
          <c:cat>
            <c:numRef>
              <c:f>'23. adat'!$C$2:$R$2</c:f>
              <c:numCache>
                <c:formatCode>General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'23. adat'!$C$6:$R$6</c:f>
              <c:numCache>
                <c:formatCode>0.0</c:formatCode>
                <c:ptCount val="16"/>
                <c:pt idx="0">
                  <c:v>50.347218025084018</c:v>
                </c:pt>
                <c:pt idx="1">
                  <c:v>59.813641734028153</c:v>
                </c:pt>
                <c:pt idx="2">
                  <c:v>75.814137461797458</c:v>
                </c:pt>
                <c:pt idx="3">
                  <c:v>67.233244976546942</c:v>
                </c:pt>
                <c:pt idx="4">
                  <c:v>84.816066663689455</c:v>
                </c:pt>
                <c:pt idx="5">
                  <c:v>128.08578811397012</c:v>
                </c:pt>
                <c:pt idx="6">
                  <c:v>120.26457133608916</c:v>
                </c:pt>
                <c:pt idx="7">
                  <c:v>77.127949634495323</c:v>
                </c:pt>
                <c:pt idx="8">
                  <c:v>70.548984140670086</c:v>
                </c:pt>
                <c:pt idx="9">
                  <c:v>65.268023953123773</c:v>
                </c:pt>
                <c:pt idx="10">
                  <c:v>43.066624874558414</c:v>
                </c:pt>
                <c:pt idx="11">
                  <c:v>45.781106221476804</c:v>
                </c:pt>
                <c:pt idx="12">
                  <c:v>41.67986197202849</c:v>
                </c:pt>
                <c:pt idx="13">
                  <c:v>32.807350438483425</c:v>
                </c:pt>
                <c:pt idx="14">
                  <c:v>35.588123665363462</c:v>
                </c:pt>
                <c:pt idx="15">
                  <c:v>42.793829891149912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E58-4D1B-BB6F-B37B2F75D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038144"/>
        <c:axId val="267990912"/>
      </c:lineChart>
      <c:catAx>
        <c:axId val="267978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7988992"/>
        <c:crosses val="autoZero"/>
        <c:auto val="1"/>
        <c:lblAlgn val="ctr"/>
        <c:lblOffset val="100"/>
        <c:noMultiLvlLbl val="0"/>
      </c:catAx>
      <c:valAx>
        <c:axId val="267988992"/>
        <c:scaling>
          <c:orientation val="minMax"/>
          <c:max val="18"/>
          <c:min val="0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3.9582937915940586E-2"/>
              <c:y val="4.7654910090796779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7978624"/>
        <c:crosses val="autoZero"/>
        <c:crossBetween val="between"/>
        <c:majorUnit val="2"/>
      </c:valAx>
      <c:valAx>
        <c:axId val="267990912"/>
        <c:scaling>
          <c:orientation val="minMax"/>
          <c:max val="18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0927579067279343"/>
              <c:y val="4.7764299732803666E-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68038144"/>
        <c:crosses val="max"/>
        <c:crossBetween val="between"/>
        <c:majorUnit val="20"/>
      </c:valAx>
      <c:catAx>
        <c:axId val="2680381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6799091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79364501312335956"/>
          <c:w val="1"/>
          <c:h val="0.2063549868766404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46692236768206E-2"/>
          <c:y val="8.7430843695377972E-2"/>
          <c:w val="0.88390661552646355"/>
          <c:h val="0.69789807524059499"/>
        </c:manualLayout>
      </c:layout>
      <c:lineChart>
        <c:grouping val="standard"/>
        <c:varyColors val="0"/>
        <c:ser>
          <c:idx val="0"/>
          <c:order val="0"/>
          <c:tx>
            <c:strRef>
              <c:f>'24. adat'!$B$3</c:f>
              <c:strCache>
                <c:ptCount val="1"/>
                <c:pt idx="0">
                  <c:v>Export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'24. adat'!$C$2:$Q$2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'24. adat'!$C$3:$Q$3</c:f>
              <c:numCache>
                <c:formatCode>0.0</c:formatCode>
                <c:ptCount val="15"/>
                <c:pt idx="0">
                  <c:v>12.340583004364376</c:v>
                </c:pt>
                <c:pt idx="1">
                  <c:v>27.163334805161838</c:v>
                </c:pt>
                <c:pt idx="2">
                  <c:v>11.524471464664714</c:v>
                </c:pt>
                <c:pt idx="3">
                  <c:v>7.710188874101064</c:v>
                </c:pt>
                <c:pt idx="4">
                  <c:v>-8.768268964991762</c:v>
                </c:pt>
                <c:pt idx="5">
                  <c:v>13.246584377994679</c:v>
                </c:pt>
                <c:pt idx="6">
                  <c:v>10.194537891762096</c:v>
                </c:pt>
                <c:pt idx="7">
                  <c:v>1.3723005474408865</c:v>
                </c:pt>
                <c:pt idx="8">
                  <c:v>4.102769027857974</c:v>
                </c:pt>
                <c:pt idx="9">
                  <c:v>10.248447276847045</c:v>
                </c:pt>
                <c:pt idx="10">
                  <c:v>7.0789701461110042</c:v>
                </c:pt>
                <c:pt idx="11">
                  <c:v>2.2234649868758254</c:v>
                </c:pt>
                <c:pt idx="12">
                  <c:v>8.1764368840256054</c:v>
                </c:pt>
                <c:pt idx="13">
                  <c:v>7.0747735357976467</c:v>
                </c:pt>
                <c:pt idx="14">
                  <c:v>7.5890027269209526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C3-455D-9C96-3F0548D8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51600"/>
        <c:axId val="979250288"/>
      </c:lineChart>
      <c:lineChart>
        <c:grouping val="standard"/>
        <c:varyColors val="0"/>
        <c:ser>
          <c:idx val="1"/>
          <c:order val="1"/>
          <c:tx>
            <c:strRef>
              <c:f>'24. adat'!$B$4</c:f>
              <c:strCache>
                <c:ptCount val="1"/>
                <c:pt idx="0">
                  <c:v>Külföldi tulajdonú vállalatok nyeresége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'24. adat'!$C$2:$Q$2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'24. adat'!$C$4:$Q$4</c:f>
              <c:numCache>
                <c:formatCode>0.0</c:formatCode>
                <c:ptCount val="15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30.339115606439805</c:v>
                </c:pt>
                <c:pt idx="13">
                  <c:v>0.11592863717437751</c:v>
                </c:pt>
                <c:pt idx="14">
                  <c:v>-3.0325522871436732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5C3-455D-9C96-3F0548D8A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77840"/>
        <c:axId val="979277184"/>
      </c:lineChart>
      <c:catAx>
        <c:axId val="97925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1106968573272136E-2"/>
              <c:y val="2.75200495771361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out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50288"/>
        <c:crosses val="autoZero"/>
        <c:auto val="1"/>
        <c:lblAlgn val="ctr"/>
        <c:lblOffset val="100"/>
        <c:noMultiLvlLbl val="0"/>
      </c:catAx>
      <c:valAx>
        <c:axId val="979250288"/>
        <c:scaling>
          <c:orientation val="minMax"/>
          <c:max val="6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51600"/>
        <c:crosses val="autoZero"/>
        <c:crossBetween val="between"/>
      </c:valAx>
      <c:valAx>
        <c:axId val="979277184"/>
        <c:scaling>
          <c:orientation val="minMax"/>
        </c:scaling>
        <c:delete val="0"/>
        <c:axPos val="r"/>
        <c:numFmt formatCode="0" sourceLinked="0"/>
        <c:majorTickMark val="none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77840"/>
        <c:crosses val="max"/>
        <c:crossBetween val="between"/>
        <c:minorUnit val="10"/>
      </c:valAx>
      <c:catAx>
        <c:axId val="979277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90389452885229093"/>
              <c:y val="2.961358996792067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927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72855559989138"/>
          <c:y val="0.90335593467483233"/>
          <c:w val="0.71097307340703175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046692236768206E-2"/>
          <c:y val="8.7430843695377972E-2"/>
          <c:w val="0.88390661552646355"/>
          <c:h val="0.69326844561096534"/>
        </c:manualLayout>
      </c:layout>
      <c:lineChart>
        <c:grouping val="standard"/>
        <c:varyColors val="0"/>
        <c:ser>
          <c:idx val="0"/>
          <c:order val="0"/>
          <c:tx>
            <c:strRef>
              <c:f>'24.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'24. adat'!$C$2:$Q$2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'24. adat'!$C$3:$Q$3</c:f>
              <c:numCache>
                <c:formatCode>0.0</c:formatCode>
                <c:ptCount val="15"/>
                <c:pt idx="0">
                  <c:v>12.340583004364376</c:v>
                </c:pt>
                <c:pt idx="1">
                  <c:v>27.163334805161838</c:v>
                </c:pt>
                <c:pt idx="2">
                  <c:v>11.524471464664714</c:v>
                </c:pt>
                <c:pt idx="3">
                  <c:v>7.710188874101064</c:v>
                </c:pt>
                <c:pt idx="4">
                  <c:v>-8.768268964991762</c:v>
                </c:pt>
                <c:pt idx="5">
                  <c:v>13.246584377994679</c:v>
                </c:pt>
                <c:pt idx="6">
                  <c:v>10.194537891762096</c:v>
                </c:pt>
                <c:pt idx="7">
                  <c:v>1.3723005474408865</c:v>
                </c:pt>
                <c:pt idx="8">
                  <c:v>4.102769027857974</c:v>
                </c:pt>
                <c:pt idx="9">
                  <c:v>10.248447276847045</c:v>
                </c:pt>
                <c:pt idx="10">
                  <c:v>7.0789701461110042</c:v>
                </c:pt>
                <c:pt idx="11">
                  <c:v>2.2234649868758254</c:v>
                </c:pt>
                <c:pt idx="12">
                  <c:v>8.1764368840256054</c:v>
                </c:pt>
                <c:pt idx="13">
                  <c:v>7.0747735357976467</c:v>
                </c:pt>
                <c:pt idx="14">
                  <c:v>7.5890027269209526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C4-4E2F-B29B-903113FE7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51600"/>
        <c:axId val="979250288"/>
      </c:lineChart>
      <c:lineChart>
        <c:grouping val="standard"/>
        <c:varyColors val="0"/>
        <c:ser>
          <c:idx val="1"/>
          <c:order val="1"/>
          <c:tx>
            <c:strRef>
              <c:f>'24. adat'!$A$4</c:f>
              <c:strCache>
                <c:ptCount val="1"/>
                <c:pt idx="0">
                  <c:v>Profit of foreign owned companies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'24. adat'!$C$2:$Q$2</c:f>
              <c:numCache>
                <c:formatCode>General</c:formatCode>
                <c:ptCount val="15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  <c:pt idx="12">
                  <c:v>2017</c:v>
                </c:pt>
                <c:pt idx="13">
                  <c:v>2018</c:v>
                </c:pt>
                <c:pt idx="14">
                  <c:v>2019</c:v>
                </c:pt>
              </c:numCache>
            </c:numRef>
          </c:cat>
          <c:val>
            <c:numRef>
              <c:f>'24. adat'!$C$4:$Q$4</c:f>
              <c:numCache>
                <c:formatCode>0.0</c:formatCode>
                <c:ptCount val="15"/>
                <c:pt idx="0">
                  <c:v>4.5153304775483747</c:v>
                </c:pt>
                <c:pt idx="1">
                  <c:v>28.983338122308567</c:v>
                </c:pt>
                <c:pt idx="2">
                  <c:v>18.490729744382463</c:v>
                </c:pt>
                <c:pt idx="3">
                  <c:v>-23.557336501621492</c:v>
                </c:pt>
                <c:pt idx="4">
                  <c:v>-25.143727993614405</c:v>
                </c:pt>
                <c:pt idx="5">
                  <c:v>14.528129640255912</c:v>
                </c:pt>
                <c:pt idx="6">
                  <c:v>20.987992054195331</c:v>
                </c:pt>
                <c:pt idx="7">
                  <c:v>5.4992283057808038</c:v>
                </c:pt>
                <c:pt idx="8">
                  <c:v>-2.4840202779496963</c:v>
                </c:pt>
                <c:pt idx="9">
                  <c:v>52.351802574836057</c:v>
                </c:pt>
                <c:pt idx="10">
                  <c:v>12.853294652003555</c:v>
                </c:pt>
                <c:pt idx="11">
                  <c:v>-5.531665243811787</c:v>
                </c:pt>
                <c:pt idx="12">
                  <c:v>30.339115606439805</c:v>
                </c:pt>
                <c:pt idx="13">
                  <c:v>0.11592863717437751</c:v>
                </c:pt>
                <c:pt idx="14">
                  <c:v>-3.0325522871436732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C4-4E2F-B29B-903113FE78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77840"/>
        <c:axId val="979277184"/>
      </c:lineChart>
      <c:catAx>
        <c:axId val="9792516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8334744371070481E-2"/>
              <c:y val="2.289041994750656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bg1">
                <a:lumMod val="50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50288"/>
        <c:crosses val="autoZero"/>
        <c:auto val="1"/>
        <c:lblAlgn val="ctr"/>
        <c:lblOffset val="100"/>
        <c:noMultiLvlLbl val="0"/>
      </c:catAx>
      <c:valAx>
        <c:axId val="979250288"/>
        <c:scaling>
          <c:orientation val="minMax"/>
          <c:max val="60"/>
          <c:min val="-3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51600"/>
        <c:crosses val="autoZero"/>
        <c:crossBetween val="between"/>
      </c:valAx>
      <c:valAx>
        <c:axId val="979277184"/>
        <c:scaling>
          <c:orientation val="minMax"/>
        </c:scaling>
        <c:delete val="0"/>
        <c:axPos val="r"/>
        <c:numFmt formatCode="0" sourceLinked="0"/>
        <c:majorTickMark val="out"/>
        <c:minorTickMark val="out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77840"/>
        <c:crosses val="max"/>
        <c:crossBetween val="between"/>
        <c:minorUnit val="10"/>
      </c:valAx>
      <c:catAx>
        <c:axId val="9792778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4744482175815761"/>
              <c:y val="1.529855643044619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92771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628801968964277"/>
          <c:y val="0.90798556430446198"/>
          <c:w val="0.67306788935864226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4.3430151278279136E-2"/>
          <c:w val="0.89747761777274415"/>
          <c:h val="0.44315372464536307"/>
        </c:manualLayout>
      </c:layout>
      <c:barChart>
        <c:barDir val="col"/>
        <c:grouping val="clustered"/>
        <c:varyColors val="0"/>
        <c:ser>
          <c:idx val="0"/>
          <c:order val="0"/>
          <c:tx>
            <c:v>Nyereséghányad növekedése (2018-ról 2019-re)</c:v>
          </c:tx>
          <c:spPr>
            <a:solidFill>
              <a:schemeClr val="accent1"/>
            </a:solidFill>
          </c:spPr>
          <c:invertIfNegative val="0"/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Ref>
              <c:f>'25. adat'!$B$3:$B$35</c:f>
              <c:numCache>
                <c:formatCode>0.0</c:formatCode>
                <c:ptCount val="33"/>
                <c:pt idx="0">
                  <c:v>-15.268661966392937</c:v>
                </c:pt>
                <c:pt idx="1">
                  <c:v>-13.819239102960289</c:v>
                </c:pt>
                <c:pt idx="2">
                  <c:v>-13.230127465542605</c:v>
                </c:pt>
                <c:pt idx="3">
                  <c:v>-11.733812382142368</c:v>
                </c:pt>
                <c:pt idx="4">
                  <c:v>-9.3534330818241447</c:v>
                </c:pt>
                <c:pt idx="5">
                  <c:v>-9.2474184234330039</c:v>
                </c:pt>
                <c:pt idx="6">
                  <c:v>-7.4273317016671756</c:v>
                </c:pt>
                <c:pt idx="7">
                  <c:v>-4.6960419313884065</c:v>
                </c:pt>
                <c:pt idx="8">
                  <c:v>-3.8290186174979617</c:v>
                </c:pt>
                <c:pt idx="9">
                  <c:v>-3.3552130306779766</c:v>
                </c:pt>
                <c:pt idx="10">
                  <c:v>-2.5144639701822449</c:v>
                </c:pt>
                <c:pt idx="11">
                  <c:v>-2.0619513043066924</c:v>
                </c:pt>
                <c:pt idx="12">
                  <c:v>-1.8471420071068412</c:v>
                </c:pt>
                <c:pt idx="13">
                  <c:v>-1.8323368001436506</c:v>
                </c:pt>
                <c:pt idx="14">
                  <c:v>-1.8251623490075426</c:v>
                </c:pt>
                <c:pt idx="15">
                  <c:v>-1.6585448627838044</c:v>
                </c:pt>
                <c:pt idx="16">
                  <c:v>-1.6445114480237777</c:v>
                </c:pt>
                <c:pt idx="17">
                  <c:v>-1.470263747771531</c:v>
                </c:pt>
                <c:pt idx="18">
                  <c:v>-0.94952556964295987</c:v>
                </c:pt>
                <c:pt idx="19">
                  <c:v>-0.5121461613644982</c:v>
                </c:pt>
                <c:pt idx="20">
                  <c:v>-0.35175304873540547</c:v>
                </c:pt>
                <c:pt idx="21">
                  <c:v>-0.32761022690949204</c:v>
                </c:pt>
                <c:pt idx="22">
                  <c:v>0.13475163825137493</c:v>
                </c:pt>
                <c:pt idx="23">
                  <c:v>0.42356262834607783</c:v>
                </c:pt>
                <c:pt idx="24">
                  <c:v>0.53880252011226304</c:v>
                </c:pt>
                <c:pt idx="25">
                  <c:v>1.5959158977433745</c:v>
                </c:pt>
                <c:pt idx="26">
                  <c:v>2.3084287317439109</c:v>
                </c:pt>
                <c:pt idx="27">
                  <c:v>2.6947644659931758</c:v>
                </c:pt>
                <c:pt idx="28">
                  <c:v>3.022016043534606</c:v>
                </c:pt>
                <c:pt idx="29">
                  <c:v>3.0537561305602452</c:v>
                </c:pt>
                <c:pt idx="30">
                  <c:v>5.0611221773376442</c:v>
                </c:pt>
                <c:pt idx="31">
                  <c:v>6.3330747735009059</c:v>
                </c:pt>
                <c:pt idx="32">
                  <c:v>9.4109127076312866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89-4D8E-9226-EAE8A4BC4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B89-4D8E-9226-EAE8A4BC409C}"/>
            </c:ext>
          </c:extLst>
        </c:ser>
        <c:ser>
          <c:idx val="2"/>
          <c:order val="2"/>
          <c:tx>
            <c:v>Nyereséghányad átlagos növekedése</c:v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Ref>
              <c:f>'25. adat'!$A$3:$A$35</c:f>
              <c:numCache>
                <c:formatCode>0.0</c:formatCode>
                <c:ptCount val="33"/>
                <c:pt idx="0">
                  <c:v>-1.4422106080662793</c:v>
                </c:pt>
                <c:pt idx="1">
                  <c:v>-1.4422106080662793</c:v>
                </c:pt>
                <c:pt idx="2">
                  <c:v>-1.4422106080662793</c:v>
                </c:pt>
                <c:pt idx="3">
                  <c:v>-1.4422106080662793</c:v>
                </c:pt>
                <c:pt idx="4">
                  <c:v>-1.4422106080662793</c:v>
                </c:pt>
                <c:pt idx="5">
                  <c:v>-1.4422106080662793</c:v>
                </c:pt>
                <c:pt idx="6">
                  <c:v>-1.4422106080662793</c:v>
                </c:pt>
                <c:pt idx="7">
                  <c:v>-1.4422106080662793</c:v>
                </c:pt>
                <c:pt idx="8">
                  <c:v>-1.4422106080662793</c:v>
                </c:pt>
                <c:pt idx="9">
                  <c:v>-1.4422106080662793</c:v>
                </c:pt>
                <c:pt idx="10">
                  <c:v>-1.4422106080662793</c:v>
                </c:pt>
                <c:pt idx="11">
                  <c:v>-1.4422106080662793</c:v>
                </c:pt>
                <c:pt idx="12">
                  <c:v>-1.4422106080662793</c:v>
                </c:pt>
                <c:pt idx="13">
                  <c:v>-1.4422106080662793</c:v>
                </c:pt>
                <c:pt idx="14">
                  <c:v>-1.4422106080662793</c:v>
                </c:pt>
                <c:pt idx="15">
                  <c:v>-1.4422106080662793</c:v>
                </c:pt>
                <c:pt idx="16">
                  <c:v>-1.4422106080662793</c:v>
                </c:pt>
                <c:pt idx="17">
                  <c:v>-1.4422106080662793</c:v>
                </c:pt>
                <c:pt idx="18">
                  <c:v>-1.4422106080662793</c:v>
                </c:pt>
                <c:pt idx="19">
                  <c:v>-1.4422106080662793</c:v>
                </c:pt>
                <c:pt idx="20">
                  <c:v>-1.4422106080662793</c:v>
                </c:pt>
                <c:pt idx="21">
                  <c:v>-1.4422106080662793</c:v>
                </c:pt>
                <c:pt idx="22">
                  <c:v>-1.4422106080662793</c:v>
                </c:pt>
                <c:pt idx="23">
                  <c:v>-1.4422106080662793</c:v>
                </c:pt>
                <c:pt idx="24">
                  <c:v>-1.4422106080662793</c:v>
                </c:pt>
                <c:pt idx="25">
                  <c:v>-1.4422106080662793</c:v>
                </c:pt>
                <c:pt idx="26">
                  <c:v>-1.4422106080662793</c:v>
                </c:pt>
                <c:pt idx="27">
                  <c:v>-1.4422106080662793</c:v>
                </c:pt>
                <c:pt idx="28">
                  <c:v>-1.4422106080662793</c:v>
                </c:pt>
                <c:pt idx="29">
                  <c:v>-1.4422106080662793</c:v>
                </c:pt>
                <c:pt idx="30">
                  <c:v>-1.4422106080662793</c:v>
                </c:pt>
                <c:pt idx="31">
                  <c:v>-1.4422106080662793</c:v>
                </c:pt>
                <c:pt idx="32">
                  <c:v>-1.4422106080662793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89-4D8E-9226-EAE8A4BC409C}"/>
            </c:ext>
          </c:extLst>
        </c:ser>
        <c:ser>
          <c:idx val="3"/>
          <c:order val="3"/>
          <c:tx>
            <c:strRef>
              <c:f>'25. adat'!$C$2</c:f>
              <c:strCache>
                <c:ptCount val="1"/>
                <c:pt idx="0">
                  <c:v>Nyereséghányad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Ref>
              <c:f>'25. adat'!$C$3:$C$35</c:f>
              <c:numCache>
                <c:formatCode>0.0</c:formatCode>
                <c:ptCount val="33"/>
                <c:pt idx="0">
                  <c:v>16.260864816898547</c:v>
                </c:pt>
                <c:pt idx="7">
                  <c:v>1.8931946309270209</c:v>
                </c:pt>
                <c:pt idx="8">
                  <c:v>7.1272946474624845</c:v>
                </c:pt>
                <c:pt idx="10">
                  <c:v>9.6507371420152506</c:v>
                </c:pt>
                <c:pt idx="12">
                  <c:v>2.93725865393895</c:v>
                </c:pt>
                <c:pt idx="13">
                  <c:v>21.542599235652006</c:v>
                </c:pt>
                <c:pt idx="14">
                  <c:v>6.8805545001207227</c:v>
                </c:pt>
                <c:pt idx="17">
                  <c:v>8.2880153069159448</c:v>
                </c:pt>
                <c:pt idx="18">
                  <c:v>4.7738615680683933</c:v>
                </c:pt>
                <c:pt idx="20">
                  <c:v>8.6522900303283485</c:v>
                </c:pt>
                <c:pt idx="22">
                  <c:v>11.476167760496001</c:v>
                </c:pt>
                <c:pt idx="24">
                  <c:v>16.933291104147941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B89-4D8E-9226-EAE8A4BC40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92779904"/>
        <c:crosses val="autoZero"/>
        <c:auto val="1"/>
        <c:lblAlgn val="ctr"/>
        <c:lblOffset val="100"/>
        <c:noMultiLvlLbl val="0"/>
      </c:catAx>
      <c:valAx>
        <c:axId val="292779904"/>
        <c:scaling>
          <c:orientation val="minMax"/>
          <c:max val="2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8.7401844000269194E-2"/>
              <c:y val="5.006303345940025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82866489477064409"/>
              <c:y val="5.0057230721471148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8694217782758149"/>
          <c:w val="1"/>
          <c:h val="0.1305782217241850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adat'!$A$7</c:f>
              <c:strCache>
                <c:ptCount val="1"/>
                <c:pt idx="0">
                  <c:v>Különbség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0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-1.7654131363538568</c:v>
                </c:pt>
                <c:pt idx="37">
                  <c:v>-1.2610917244892192</c:v>
                </c:pt>
                <c:pt idx="38">
                  <c:v>-1.9316685196337318</c:v>
                </c:pt>
                <c:pt idx="39">
                  <c:v>-0.39366352053272635</c:v>
                </c:pt>
                <c:pt idx="40">
                  <c:v>-0.90437215830391438</c:v>
                </c:pt>
                <c:pt idx="41">
                  <c:v>-1.739862917045869</c:v>
                </c:pt>
                <c:pt idx="42">
                  <c:v>-4.9217653513000243</c:v>
                </c:pt>
                <c:pt idx="43">
                  <c:v>-2.2457703294527676</c:v>
                </c:pt>
                <c:pt idx="44">
                  <c:v>0.15615375375934093</c:v>
                </c:pt>
                <c:pt idx="45">
                  <c:v>-0.84364316096015557</c:v>
                </c:pt>
                <c:pt idx="46">
                  <c:v>-1.1152201221364066E-2</c:v>
                </c:pt>
                <c:pt idx="47">
                  <c:v>-2.6545736501722104</c:v>
                </c:pt>
                <c:pt idx="48">
                  <c:v>-1.8644139941259397</c:v>
                </c:pt>
                <c:pt idx="49">
                  <c:v>-8.1354782062375648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adat'!$A$3</c:f>
              <c:strCache>
                <c:ptCount val="1"/>
                <c:pt idx="0">
                  <c:v>Export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0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9.1884195589161806</c:v>
                </c:pt>
                <c:pt idx="37">
                  <c:v>4.3716369184681412</c:v>
                </c:pt>
                <c:pt idx="38">
                  <c:v>6.0872564171057206</c:v>
                </c:pt>
                <c:pt idx="39">
                  <c:v>7.9576863437768992</c:v>
                </c:pt>
                <c:pt idx="40">
                  <c:v>4.1636402579553504</c:v>
                </c:pt>
                <c:pt idx="41">
                  <c:v>7.1068886867043659</c:v>
                </c:pt>
                <c:pt idx="42">
                  <c:v>1.1660359488687675</c:v>
                </c:pt>
                <c:pt idx="43">
                  <c:v>4.8696300109955786</c:v>
                </c:pt>
                <c:pt idx="44">
                  <c:v>7.2570319363272517</c:v>
                </c:pt>
                <c:pt idx="45">
                  <c:v>3.7250760826287745</c:v>
                </c:pt>
                <c:pt idx="46">
                  <c:v>10.171836204203061</c:v>
                </c:pt>
                <c:pt idx="47">
                  <c:v>3.2942899861914299</c:v>
                </c:pt>
                <c:pt idx="48">
                  <c:v>-0.53465019348986687</c:v>
                </c:pt>
                <c:pt idx="49">
                  <c:v>-23.980566152444311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EC-462E-9D7C-48EA7C3D6945}"/>
            </c:ext>
          </c:extLst>
        </c:ser>
        <c:ser>
          <c:idx val="1"/>
          <c:order val="1"/>
          <c:tx>
            <c:strRef>
              <c:f>'3. adat'!$A$4</c:f>
              <c:strCache>
                <c:ptCount val="1"/>
                <c:pt idx="0">
                  <c:v>Import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0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10.953832695270037</c:v>
                </c:pt>
                <c:pt idx="37">
                  <c:v>5.6327286429573604</c:v>
                </c:pt>
                <c:pt idx="38">
                  <c:v>8.0189249367394524</c:v>
                </c:pt>
                <c:pt idx="39">
                  <c:v>8.3513498643096256</c:v>
                </c:pt>
                <c:pt idx="40">
                  <c:v>5.0680124162592648</c:v>
                </c:pt>
                <c:pt idx="41">
                  <c:v>8.8467516037502349</c:v>
                </c:pt>
                <c:pt idx="42">
                  <c:v>6.0878013001687918</c:v>
                </c:pt>
                <c:pt idx="43">
                  <c:v>7.1154003404483461</c:v>
                </c:pt>
                <c:pt idx="44">
                  <c:v>7.1008781825679108</c:v>
                </c:pt>
                <c:pt idx="45">
                  <c:v>4.5687192435889301</c:v>
                </c:pt>
                <c:pt idx="46">
                  <c:v>10.182988405424425</c:v>
                </c:pt>
                <c:pt idx="47">
                  <c:v>5.9488636363636402</c:v>
                </c:pt>
                <c:pt idx="48">
                  <c:v>1.3297638006360728</c:v>
                </c:pt>
                <c:pt idx="49">
                  <c:v>-15.845087946206746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EC-462E-9D7C-48EA7C3D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1643853826678603E-2"/>
              <c:y val="2.5865177316546821E-3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5992457879310158"/>
              <c:y val="4.967200396518381E-4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6.1562121212121228E-2"/>
          <c:y val="0.89164208231063236"/>
          <c:w val="0.87046161616161633"/>
          <c:h val="6.6809197316345256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1261201241111429E-2"/>
          <c:y val="4.7693524590069453E-2"/>
          <c:w val="0.89747761777274415"/>
          <c:h val="0.432811732425199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'25. adat'!$B$1</c:f>
              <c:strCache>
                <c:ptCount val="1"/>
                <c:pt idx="0">
                  <c:v>Growth rate of profit ratio (from 2018 to 2019)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'25. adat'!$E$3:$E$35</c:f>
              <c:strCache>
                <c:ptCount val="25"/>
                <c:pt idx="0">
                  <c:v>Chemical products</c:v>
                </c:pt>
                <c:pt idx="7">
                  <c:v>Other business services</c:v>
                </c:pt>
                <c:pt idx="8">
                  <c:v>Electricity supply</c:v>
                </c:pt>
                <c:pt idx="10">
                  <c:v>Plastic products</c:v>
                </c:pt>
                <c:pt idx="12">
                  <c:v>Real estate activities</c:v>
                </c:pt>
                <c:pt idx="13">
                  <c:v>Transportation, storage </c:v>
                </c:pt>
                <c:pt idx="14">
                  <c:v>Financial intermediation</c:v>
                </c:pt>
                <c:pt idx="17">
                  <c:v>Management consultancy</c:v>
                </c:pt>
                <c:pt idx="18">
                  <c:v>Total vehicle</c:v>
                </c:pt>
                <c:pt idx="20">
                  <c:v>Monetary intermadiation</c:v>
                </c:pt>
                <c:pt idx="22">
                  <c:v>Pharmaceutical products</c:v>
                </c:pt>
                <c:pt idx="24">
                  <c:v>Wholesale and repair</c:v>
                </c:pt>
              </c:strCache>
            </c:strRef>
          </c:cat>
          <c:val>
            <c:numRef>
              <c:f>'25. adat'!$B$3:$B$35</c:f>
              <c:numCache>
                <c:formatCode>0.0</c:formatCode>
                <c:ptCount val="33"/>
                <c:pt idx="0">
                  <c:v>-15.268661966392937</c:v>
                </c:pt>
                <c:pt idx="1">
                  <c:v>-13.819239102960289</c:v>
                </c:pt>
                <c:pt idx="2">
                  <c:v>-13.230127465542605</c:v>
                </c:pt>
                <c:pt idx="3">
                  <c:v>-11.733812382142368</c:v>
                </c:pt>
                <c:pt idx="4">
                  <c:v>-9.3534330818241447</c:v>
                </c:pt>
                <c:pt idx="5">
                  <c:v>-9.2474184234330039</c:v>
                </c:pt>
                <c:pt idx="6">
                  <c:v>-7.4273317016671756</c:v>
                </c:pt>
                <c:pt idx="7">
                  <c:v>-4.6960419313884065</c:v>
                </c:pt>
                <c:pt idx="8">
                  <c:v>-3.8290186174979617</c:v>
                </c:pt>
                <c:pt idx="9">
                  <c:v>-3.3552130306779766</c:v>
                </c:pt>
                <c:pt idx="10">
                  <c:v>-2.5144639701822449</c:v>
                </c:pt>
                <c:pt idx="11">
                  <c:v>-2.0619513043066924</c:v>
                </c:pt>
                <c:pt idx="12">
                  <c:v>-1.8471420071068412</c:v>
                </c:pt>
                <c:pt idx="13">
                  <c:v>-1.8323368001436506</c:v>
                </c:pt>
                <c:pt idx="14">
                  <c:v>-1.8251623490075426</c:v>
                </c:pt>
                <c:pt idx="15">
                  <c:v>-1.6585448627838044</c:v>
                </c:pt>
                <c:pt idx="16">
                  <c:v>-1.6445114480237777</c:v>
                </c:pt>
                <c:pt idx="17">
                  <c:v>-1.470263747771531</c:v>
                </c:pt>
                <c:pt idx="18">
                  <c:v>-0.94952556964295987</c:v>
                </c:pt>
                <c:pt idx="19">
                  <c:v>-0.5121461613644982</c:v>
                </c:pt>
                <c:pt idx="20">
                  <c:v>-0.35175304873540547</c:v>
                </c:pt>
                <c:pt idx="21">
                  <c:v>-0.32761022690949204</c:v>
                </c:pt>
                <c:pt idx="22">
                  <c:v>0.13475163825137493</c:v>
                </c:pt>
                <c:pt idx="23">
                  <c:v>0.42356262834607783</c:v>
                </c:pt>
                <c:pt idx="24">
                  <c:v>0.53880252011226304</c:v>
                </c:pt>
                <c:pt idx="25">
                  <c:v>1.5959158977433745</c:v>
                </c:pt>
                <c:pt idx="26">
                  <c:v>2.3084287317439109</c:v>
                </c:pt>
                <c:pt idx="27">
                  <c:v>2.6947644659931758</c:v>
                </c:pt>
                <c:pt idx="28">
                  <c:v>3.022016043534606</c:v>
                </c:pt>
                <c:pt idx="29">
                  <c:v>3.0537561305602452</c:v>
                </c:pt>
                <c:pt idx="30">
                  <c:v>5.0611221773376442</c:v>
                </c:pt>
                <c:pt idx="31">
                  <c:v>6.3330747735009059</c:v>
                </c:pt>
                <c:pt idx="32">
                  <c:v>9.4109127076312866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B5-4EA6-8E4E-16777BF7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2778368"/>
        <c:axId val="292779904"/>
      </c:barChart>
      <c:lineChart>
        <c:grouping val="standard"/>
        <c:varyColors val="0"/>
        <c:ser>
          <c:idx val="1"/>
          <c:order val="1"/>
          <c:marker>
            <c:symbol val="none"/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100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DB5-4EA6-8E4E-16777BF71168}"/>
            </c:ext>
          </c:extLst>
        </c:ser>
        <c:ser>
          <c:idx val="2"/>
          <c:order val="2"/>
          <c:tx>
            <c:strRef>
              <c:f>'25. adat'!$A$1</c:f>
              <c:strCache>
                <c:ptCount val="1"/>
                <c:pt idx="0">
                  <c:v>Average growth of profit ratio</c:v>
                </c:pt>
              </c:strCache>
            </c:strRef>
          </c:tx>
          <c:spPr>
            <a:ln w="25400">
              <a:solidFill>
                <a:schemeClr val="tx2"/>
              </a:solidFill>
            </a:ln>
          </c:spPr>
          <c:marker>
            <c:symbol val="none"/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Ref>
              <c:f>'25. adat'!$A$3:$A$35</c:f>
              <c:numCache>
                <c:formatCode>0.0</c:formatCode>
                <c:ptCount val="33"/>
                <c:pt idx="0">
                  <c:v>-1.4422106080662793</c:v>
                </c:pt>
                <c:pt idx="1">
                  <c:v>-1.4422106080662793</c:v>
                </c:pt>
                <c:pt idx="2">
                  <c:v>-1.4422106080662793</c:v>
                </c:pt>
                <c:pt idx="3">
                  <c:v>-1.4422106080662793</c:v>
                </c:pt>
                <c:pt idx="4">
                  <c:v>-1.4422106080662793</c:v>
                </c:pt>
                <c:pt idx="5">
                  <c:v>-1.4422106080662793</c:v>
                </c:pt>
                <c:pt idx="6">
                  <c:v>-1.4422106080662793</c:v>
                </c:pt>
                <c:pt idx="7">
                  <c:v>-1.4422106080662793</c:v>
                </c:pt>
                <c:pt idx="8">
                  <c:v>-1.4422106080662793</c:v>
                </c:pt>
                <c:pt idx="9">
                  <c:v>-1.4422106080662793</c:v>
                </c:pt>
                <c:pt idx="10">
                  <c:v>-1.4422106080662793</c:v>
                </c:pt>
                <c:pt idx="11">
                  <c:v>-1.4422106080662793</c:v>
                </c:pt>
                <c:pt idx="12">
                  <c:v>-1.4422106080662793</c:v>
                </c:pt>
                <c:pt idx="13">
                  <c:v>-1.4422106080662793</c:v>
                </c:pt>
                <c:pt idx="14">
                  <c:v>-1.4422106080662793</c:v>
                </c:pt>
                <c:pt idx="15">
                  <c:v>-1.4422106080662793</c:v>
                </c:pt>
                <c:pt idx="16">
                  <c:v>-1.4422106080662793</c:v>
                </c:pt>
                <c:pt idx="17">
                  <c:v>-1.4422106080662793</c:v>
                </c:pt>
                <c:pt idx="18">
                  <c:v>-1.4422106080662793</c:v>
                </c:pt>
                <c:pt idx="19">
                  <c:v>-1.4422106080662793</c:v>
                </c:pt>
                <c:pt idx="20">
                  <c:v>-1.4422106080662793</c:v>
                </c:pt>
                <c:pt idx="21">
                  <c:v>-1.4422106080662793</c:v>
                </c:pt>
                <c:pt idx="22">
                  <c:v>-1.4422106080662793</c:v>
                </c:pt>
                <c:pt idx="23">
                  <c:v>-1.4422106080662793</c:v>
                </c:pt>
                <c:pt idx="24">
                  <c:v>-1.4422106080662793</c:v>
                </c:pt>
                <c:pt idx="25">
                  <c:v>-1.4422106080662793</c:v>
                </c:pt>
                <c:pt idx="26">
                  <c:v>-1.4422106080662793</c:v>
                </c:pt>
                <c:pt idx="27">
                  <c:v>-1.4422106080662793</c:v>
                </c:pt>
                <c:pt idx="28">
                  <c:v>-1.4422106080662793</c:v>
                </c:pt>
                <c:pt idx="29">
                  <c:v>-1.4422106080662793</c:v>
                </c:pt>
                <c:pt idx="30">
                  <c:v>-1.4422106080662793</c:v>
                </c:pt>
                <c:pt idx="31">
                  <c:v>-1.4422106080662793</c:v>
                </c:pt>
                <c:pt idx="32">
                  <c:v>-1.4422106080662793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DB5-4EA6-8E4E-16777BF71168}"/>
            </c:ext>
          </c:extLst>
        </c:ser>
        <c:ser>
          <c:idx val="3"/>
          <c:order val="3"/>
          <c:tx>
            <c:strRef>
              <c:f>'25. adat'!$C$1</c:f>
              <c:strCache>
                <c:ptCount val="1"/>
                <c:pt idx="0">
                  <c:v>Profit ratio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9"/>
            <c:spPr>
              <a:solidFill>
                <a:srgbClr val="002060"/>
              </a:solidFill>
              <a:ln>
                <a:noFill/>
              </a:ln>
            </c:spPr>
          </c:marker>
          <c:cat>
            <c:strRef>
              <c:f>'25. adat'!$D$3:$D$35</c:f>
              <c:strCache>
                <c:ptCount val="25"/>
                <c:pt idx="0">
                  <c:v>Vegyi anyag gyártása</c:v>
                </c:pt>
                <c:pt idx="7">
                  <c:v>Egyéb üzleti szolgáltatás</c:v>
                </c:pt>
                <c:pt idx="8">
                  <c:v>Elektron. termék gyártása</c:v>
                </c:pt>
                <c:pt idx="10">
                  <c:v>Műanyag termék gyártása</c:v>
                </c:pt>
                <c:pt idx="12">
                  <c:v>Ingatlanügyletek</c:v>
                </c:pt>
                <c:pt idx="13">
                  <c:v>Szállítás, raktározás</c:v>
                </c:pt>
                <c:pt idx="14">
                  <c:v>Pénzügyi közvetítés</c:v>
                </c:pt>
                <c:pt idx="17">
                  <c:v>Vezetői tanácsadás</c:v>
                </c:pt>
                <c:pt idx="18">
                  <c:v>Járműgyártás</c:v>
                </c:pt>
                <c:pt idx="20">
                  <c:v>Egyéb monetáris közvetít.</c:v>
                </c:pt>
                <c:pt idx="22">
                  <c:v>Gyógyszergyártás</c:v>
                </c:pt>
                <c:pt idx="24">
                  <c:v>Kereskedelem, javítás</c:v>
                </c:pt>
              </c:strCache>
            </c:strRef>
          </c:cat>
          <c:val>
            <c:numRef>
              <c:f>'25. adat'!$C$3:$C$35</c:f>
              <c:numCache>
                <c:formatCode>0.0</c:formatCode>
                <c:ptCount val="33"/>
                <c:pt idx="0">
                  <c:v>16.260864816898547</c:v>
                </c:pt>
                <c:pt idx="7">
                  <c:v>1.8931946309270209</c:v>
                </c:pt>
                <c:pt idx="8">
                  <c:v>7.1272946474624845</c:v>
                </c:pt>
                <c:pt idx="10">
                  <c:v>9.6507371420152506</c:v>
                </c:pt>
                <c:pt idx="12">
                  <c:v>2.93725865393895</c:v>
                </c:pt>
                <c:pt idx="13">
                  <c:v>21.542599235652006</c:v>
                </c:pt>
                <c:pt idx="14">
                  <c:v>6.8805545001207227</c:v>
                </c:pt>
                <c:pt idx="17">
                  <c:v>8.2880153069159448</c:v>
                </c:pt>
                <c:pt idx="18">
                  <c:v>4.7738615680683933</c:v>
                </c:pt>
                <c:pt idx="20">
                  <c:v>8.6522900303283485</c:v>
                </c:pt>
                <c:pt idx="22">
                  <c:v>11.476167760496001</c:v>
                </c:pt>
                <c:pt idx="24">
                  <c:v>16.933291104147941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DB5-4EA6-8E4E-16777BF711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2792192"/>
        <c:axId val="292790272"/>
      </c:lineChart>
      <c:catAx>
        <c:axId val="2927783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n-US"/>
          </a:p>
        </c:txPr>
        <c:crossAx val="292779904"/>
        <c:crosses val="autoZero"/>
        <c:auto val="1"/>
        <c:lblAlgn val="ctr"/>
        <c:lblOffset val="100"/>
        <c:noMultiLvlLbl val="0"/>
      </c:catAx>
      <c:valAx>
        <c:axId val="292779904"/>
        <c:scaling>
          <c:orientation val="minMax"/>
          <c:max val="20"/>
          <c:min val="-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5.7316373914799101E-2"/>
              <c:y val="5.0063033459400252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2778368"/>
        <c:crosses val="autoZero"/>
        <c:crossBetween val="between"/>
        <c:majorUnit val="5"/>
      </c:valAx>
      <c:valAx>
        <c:axId val="292790272"/>
        <c:scaling>
          <c:orientation val="minMax"/>
          <c:max val="20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Percentage points</a:t>
                </a:r>
              </a:p>
            </c:rich>
          </c:tx>
          <c:layout>
            <c:manualLayout>
              <c:xMode val="edge"/>
              <c:yMode val="edge"/>
              <c:x val="0.77035335944868566"/>
              <c:y val="2.600466608340624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92792192"/>
        <c:crosses val="max"/>
        <c:crossBetween val="between"/>
        <c:majorUnit val="5"/>
      </c:valAx>
      <c:catAx>
        <c:axId val="2927921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9279027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1"/>
        <c:delete val="1"/>
      </c:legendEntry>
      <c:layout>
        <c:manualLayout>
          <c:xMode val="edge"/>
          <c:yMode val="edge"/>
          <c:x val="0"/>
          <c:y val="0.8614726318136473"/>
          <c:w val="1"/>
          <c:h val="0.1364276309707311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20930650087218E-2"/>
          <c:y val="8.5337445843632745E-2"/>
          <c:w val="0.85295813869982562"/>
          <c:h val="0.64151114968896605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'26. adat'!$B$10</c:f>
              <c:strCache>
                <c:ptCount val="1"/>
                <c:pt idx="0">
                  <c:v>Egyéb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adat'!$C$10:$N$10</c:f>
              <c:numCache>
                <c:formatCode>0.0</c:formatCode>
                <c:ptCount val="12"/>
                <c:pt idx="0">
                  <c:v>503.51341642944431</c:v>
                </c:pt>
                <c:pt idx="1">
                  <c:v>377.10007710758975</c:v>
                </c:pt>
                <c:pt idx="2">
                  <c:v>378.80045169402206</c:v>
                </c:pt>
                <c:pt idx="3">
                  <c:v>532.11547557899326</c:v>
                </c:pt>
                <c:pt idx="4">
                  <c:v>859.01707711931158</c:v>
                </c:pt>
                <c:pt idx="5">
                  <c:v>733.41794545519156</c:v>
                </c:pt>
                <c:pt idx="6">
                  <c:v>1150.1300529237506</c:v>
                </c:pt>
                <c:pt idx="7">
                  <c:v>1377.8143460998695</c:v>
                </c:pt>
                <c:pt idx="8">
                  <c:v>1118.4708917947328</c:v>
                </c:pt>
                <c:pt idx="9">
                  <c:v>1308.3016140907305</c:v>
                </c:pt>
                <c:pt idx="10">
                  <c:v>1351.2334620344723</c:v>
                </c:pt>
                <c:pt idx="11">
                  <c:v>1268.125677782366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0-4D01-9BA8-7AD6908766AF}"/>
            </c:ext>
          </c:extLst>
        </c:ser>
        <c:ser>
          <c:idx val="1"/>
          <c:order val="1"/>
          <c:tx>
            <c:strRef>
              <c:f>'26. adat'!$B$5</c:f>
              <c:strCache>
                <c:ptCount val="1"/>
                <c:pt idx="0">
                  <c:v>Gyógyszergyártás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adat'!$C$5:$N$5</c:f>
              <c:numCache>
                <c:formatCode>0.0</c:formatCode>
                <c:ptCount val="12"/>
                <c:pt idx="0">
                  <c:v>17.426404089200002</c:v>
                </c:pt>
                <c:pt idx="1">
                  <c:v>34.162811737299997</c:v>
                </c:pt>
                <c:pt idx="2">
                  <c:v>59.587333501600298</c:v>
                </c:pt>
                <c:pt idx="3">
                  <c:v>57.408943716833498</c:v>
                </c:pt>
                <c:pt idx="4">
                  <c:v>61.471590429271394</c:v>
                </c:pt>
                <c:pt idx="5">
                  <c:v>80.418883038559201</c:v>
                </c:pt>
                <c:pt idx="6">
                  <c:v>161.66952260198201</c:v>
                </c:pt>
                <c:pt idx="7">
                  <c:v>184.000345447086</c:v>
                </c:pt>
                <c:pt idx="8">
                  <c:v>228.012641113086</c:v>
                </c:pt>
                <c:pt idx="9">
                  <c:v>268.56842324775801</c:v>
                </c:pt>
                <c:pt idx="10">
                  <c:v>176.14831031798002</c:v>
                </c:pt>
                <c:pt idx="11">
                  <c:v>202.28374546674101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20-4D01-9BA8-7AD6908766AF}"/>
            </c:ext>
          </c:extLst>
        </c:ser>
        <c:ser>
          <c:idx val="2"/>
          <c:order val="2"/>
          <c:tx>
            <c:strRef>
              <c:f>'26. adat'!$B$6</c:f>
              <c:strCache>
                <c:ptCount val="1"/>
                <c:pt idx="0">
                  <c:v>Járműgyártás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adat'!$C$6:$N$6</c:f>
              <c:numCache>
                <c:formatCode>0.0</c:formatCode>
                <c:ptCount val="12"/>
                <c:pt idx="0">
                  <c:v>209.540723964416</c:v>
                </c:pt>
                <c:pt idx="1">
                  <c:v>129.80916247791899</c:v>
                </c:pt>
                <c:pt idx="2">
                  <c:v>251.12012335306301</c:v>
                </c:pt>
                <c:pt idx="3">
                  <c:v>297.03448052785598</c:v>
                </c:pt>
                <c:pt idx="4">
                  <c:v>60.303059685344905</c:v>
                </c:pt>
                <c:pt idx="5">
                  <c:v>110.992149132538</c:v>
                </c:pt>
                <c:pt idx="6">
                  <c:v>163.46573955320801</c:v>
                </c:pt>
                <c:pt idx="7">
                  <c:v>192.18358704702098</c:v>
                </c:pt>
                <c:pt idx="8">
                  <c:v>204.59937303041499</c:v>
                </c:pt>
                <c:pt idx="9">
                  <c:v>274.15641133404</c:v>
                </c:pt>
                <c:pt idx="10">
                  <c:v>243.50870974558001</c:v>
                </c:pt>
                <c:pt idx="11">
                  <c:v>244.656211012093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A20-4D01-9BA8-7AD6908766AF}"/>
            </c:ext>
          </c:extLst>
        </c:ser>
        <c:ser>
          <c:idx val="3"/>
          <c:order val="3"/>
          <c:tx>
            <c:strRef>
              <c:f>'26. adat'!$B$7</c:f>
              <c:strCache>
                <c:ptCount val="1"/>
                <c:pt idx="0">
                  <c:v>Kereskedelem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adat'!$C$7:$N$7</c:f>
              <c:numCache>
                <c:formatCode>0.0</c:formatCode>
                <c:ptCount val="12"/>
                <c:pt idx="0">
                  <c:v>131.93274738499798</c:v>
                </c:pt>
                <c:pt idx="1">
                  <c:v>31.824477080919003</c:v>
                </c:pt>
                <c:pt idx="2">
                  <c:v>11.407217446767399</c:v>
                </c:pt>
                <c:pt idx="3">
                  <c:v>25.513866753304502</c:v>
                </c:pt>
                <c:pt idx="4">
                  <c:v>59.294564581622502</c:v>
                </c:pt>
                <c:pt idx="5">
                  <c:v>119.661597476452</c:v>
                </c:pt>
                <c:pt idx="6">
                  <c:v>163.024005671456</c:v>
                </c:pt>
                <c:pt idx="7">
                  <c:v>261.48286371027899</c:v>
                </c:pt>
                <c:pt idx="8">
                  <c:v>295.27009297794598</c:v>
                </c:pt>
                <c:pt idx="9">
                  <c:v>368.70736517006799</c:v>
                </c:pt>
                <c:pt idx="10">
                  <c:v>404.61314922221402</c:v>
                </c:pt>
                <c:pt idx="11">
                  <c:v>458.352427202439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A20-4D01-9BA8-7AD6908766AF}"/>
            </c:ext>
          </c:extLst>
        </c:ser>
        <c:ser>
          <c:idx val="4"/>
          <c:order val="4"/>
          <c:tx>
            <c:strRef>
              <c:f>'26. adat'!$B$8</c:f>
              <c:strCache>
                <c:ptCount val="1"/>
                <c:pt idx="0">
                  <c:v>Pénzügy, biztosítás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adat'!$C$8:$N$8</c:f>
              <c:numCache>
                <c:formatCode>0.0</c:formatCode>
                <c:ptCount val="12"/>
                <c:pt idx="0">
                  <c:v>222.42909313246801</c:v>
                </c:pt>
                <c:pt idx="1">
                  <c:v>265.79794273940996</c:v>
                </c:pt>
                <c:pt idx="2">
                  <c:v>236.43343922302199</c:v>
                </c:pt>
                <c:pt idx="3">
                  <c:v>251.37297606925898</c:v>
                </c:pt>
                <c:pt idx="4">
                  <c:v>195.84911607791901</c:v>
                </c:pt>
                <c:pt idx="5">
                  <c:v>149.650872438866</c:v>
                </c:pt>
                <c:pt idx="6">
                  <c:v>218.20993188686401</c:v>
                </c:pt>
                <c:pt idx="7">
                  <c:v>126.38398612208699</c:v>
                </c:pt>
                <c:pt idx="8">
                  <c:v>157.92061941690301</c:v>
                </c:pt>
                <c:pt idx="9">
                  <c:v>296.88029730896795</c:v>
                </c:pt>
                <c:pt idx="10">
                  <c:v>302.86414404051601</c:v>
                </c:pt>
                <c:pt idx="11">
                  <c:v>266.28801176398497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A20-4D01-9BA8-7AD6908766AF}"/>
            </c:ext>
          </c:extLst>
        </c:ser>
        <c:ser>
          <c:idx val="5"/>
          <c:order val="5"/>
          <c:tx>
            <c:strRef>
              <c:f>'26. adat'!$B$9</c:f>
              <c:strCache>
                <c:ptCount val="1"/>
                <c:pt idx="0">
                  <c:v>Információ és kommunikáció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adat'!$C$9:$N$9</c:f>
              <c:numCache>
                <c:formatCode>0.0</c:formatCode>
                <c:ptCount val="12"/>
                <c:pt idx="0">
                  <c:v>147.035767749179</c:v>
                </c:pt>
                <c:pt idx="1">
                  <c:v>75.338057674669699</c:v>
                </c:pt>
                <c:pt idx="2">
                  <c:v>115.58175902665499</c:v>
                </c:pt>
                <c:pt idx="3">
                  <c:v>115.027393989274</c:v>
                </c:pt>
                <c:pt idx="4">
                  <c:v>117.30718237141801</c:v>
                </c:pt>
                <c:pt idx="5">
                  <c:v>116.989878894494</c:v>
                </c:pt>
                <c:pt idx="6">
                  <c:v>135.33252509214199</c:v>
                </c:pt>
                <c:pt idx="7">
                  <c:v>114.78615571486399</c:v>
                </c:pt>
                <c:pt idx="8">
                  <c:v>111.35853863481</c:v>
                </c:pt>
                <c:pt idx="9">
                  <c:v>113.79602106603001</c:v>
                </c:pt>
                <c:pt idx="10">
                  <c:v>150.877911992332</c:v>
                </c:pt>
                <c:pt idx="11">
                  <c:v>176.01904806182199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A20-4D01-9BA8-7AD6908766AF}"/>
            </c:ext>
          </c:extLst>
        </c:ser>
        <c:ser>
          <c:idx val="0"/>
          <c:order val="6"/>
          <c:tx>
            <c:strRef>
              <c:f>'26. adat'!$B$4</c:f>
              <c:strCache>
                <c:ptCount val="1"/>
                <c:pt idx="0">
                  <c:v>Vegyi anyag, termék gyártása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adat'!$C$4:$N$4</c:f>
              <c:numCache>
                <c:formatCode>0.0</c:formatCode>
                <c:ptCount val="12"/>
                <c:pt idx="0">
                  <c:v>12.2965993794848</c:v>
                </c:pt>
                <c:pt idx="1">
                  <c:v>17.310307870794599</c:v>
                </c:pt>
                <c:pt idx="2">
                  <c:v>13.719207152830201</c:v>
                </c:pt>
                <c:pt idx="3">
                  <c:v>26.529999263509701</c:v>
                </c:pt>
                <c:pt idx="4">
                  <c:v>26.479638410742702</c:v>
                </c:pt>
                <c:pt idx="5">
                  <c:v>31.095843247999099</c:v>
                </c:pt>
                <c:pt idx="6">
                  <c:v>35.3030558913973</c:v>
                </c:pt>
                <c:pt idx="7">
                  <c:v>38.322767139543302</c:v>
                </c:pt>
                <c:pt idx="8">
                  <c:v>40.8068880297471</c:v>
                </c:pt>
                <c:pt idx="9">
                  <c:v>180.27344762427501</c:v>
                </c:pt>
                <c:pt idx="10">
                  <c:v>184.696279658176</c:v>
                </c:pt>
                <c:pt idx="11">
                  <c:v>112.882584242324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20-4D01-9BA8-7AD690876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382888"/>
        <c:axId val="872387152"/>
      </c:barChart>
      <c:barChart>
        <c:barDir val="col"/>
        <c:grouping val="stacked"/>
        <c:varyColors val="0"/>
        <c:ser>
          <c:idx val="7"/>
          <c:order val="7"/>
          <c:tx>
            <c:v>dummy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adat'!$C$11:$N$11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5A20-4D01-9BA8-7AD6908766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347464"/>
        <c:axId val="872348448"/>
      </c:barChart>
      <c:catAx>
        <c:axId val="872382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8.4658052358839761E-2"/>
              <c:y val="2.91706450079566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87152"/>
        <c:crosses val="autoZero"/>
        <c:auto val="1"/>
        <c:lblAlgn val="ctr"/>
        <c:lblOffset val="100"/>
        <c:noMultiLvlLbl val="0"/>
      </c:catAx>
      <c:valAx>
        <c:axId val="8723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82888"/>
        <c:crosses val="autoZero"/>
        <c:crossBetween val="between"/>
      </c:valAx>
      <c:valAx>
        <c:axId val="872348448"/>
        <c:scaling>
          <c:orientation val="minMax"/>
          <c:max val="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47464"/>
        <c:crosses val="max"/>
        <c:crossBetween val="between"/>
      </c:valAx>
      <c:catAx>
        <c:axId val="872347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mrd HUF</a:t>
                </a:r>
              </a:p>
            </c:rich>
          </c:tx>
          <c:layout>
            <c:manualLayout>
              <c:xMode val="edge"/>
              <c:yMode val="edge"/>
              <c:x val="0.74488081297530118"/>
              <c:y val="2.810796288259242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7234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7.2181169661484608E-3"/>
          <c:y val="0.80619794572922476"/>
          <c:w val="0.98556376606770324"/>
          <c:h val="0.1911773823547647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20930650087218E-2"/>
          <c:y val="8.5337445843632745E-2"/>
          <c:w val="0.85295813869982562"/>
          <c:h val="0.68890310586176717"/>
        </c:manualLayout>
      </c:layout>
      <c:barChart>
        <c:barDir val="col"/>
        <c:grouping val="stacked"/>
        <c:varyColors val="0"/>
        <c:ser>
          <c:idx val="6"/>
          <c:order val="0"/>
          <c:tx>
            <c:strRef>
              <c:f>'26. adat'!$A$10</c:f>
              <c:strCache>
                <c:ptCount val="1"/>
                <c:pt idx="0">
                  <c:v>Other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adat'!$C$10:$N$10</c:f>
              <c:numCache>
                <c:formatCode>0.0</c:formatCode>
                <c:ptCount val="12"/>
                <c:pt idx="0">
                  <c:v>503.51341642944431</c:v>
                </c:pt>
                <c:pt idx="1">
                  <c:v>377.10007710758975</c:v>
                </c:pt>
                <c:pt idx="2">
                  <c:v>378.80045169402206</c:v>
                </c:pt>
                <c:pt idx="3">
                  <c:v>532.11547557899326</c:v>
                </c:pt>
                <c:pt idx="4">
                  <c:v>859.01707711931158</c:v>
                </c:pt>
                <c:pt idx="5">
                  <c:v>733.41794545519156</c:v>
                </c:pt>
                <c:pt idx="6">
                  <c:v>1150.1300529237506</c:v>
                </c:pt>
                <c:pt idx="7">
                  <c:v>1377.8143460998695</c:v>
                </c:pt>
                <c:pt idx="8">
                  <c:v>1118.4708917947328</c:v>
                </c:pt>
                <c:pt idx="9">
                  <c:v>1308.3016140907305</c:v>
                </c:pt>
                <c:pt idx="10">
                  <c:v>1351.2334620344723</c:v>
                </c:pt>
                <c:pt idx="11">
                  <c:v>1268.125677782366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21-4793-B60E-5FBDA23ABFB5}"/>
            </c:ext>
          </c:extLst>
        </c:ser>
        <c:ser>
          <c:idx val="1"/>
          <c:order val="1"/>
          <c:tx>
            <c:strRef>
              <c:f>'26. adat'!$A$5</c:f>
              <c:strCache>
                <c:ptCount val="1"/>
                <c:pt idx="0">
                  <c:v>Pharmaceutical production</c:v>
                </c:pt>
              </c:strCache>
            </c:strRef>
          </c:tx>
          <c:spPr>
            <a:solidFill>
              <a:srgbClr val="BFBFBF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adat'!$C$5:$N$5</c:f>
              <c:numCache>
                <c:formatCode>0.0</c:formatCode>
                <c:ptCount val="12"/>
                <c:pt idx="0">
                  <c:v>17.426404089200002</c:v>
                </c:pt>
                <c:pt idx="1">
                  <c:v>34.162811737299997</c:v>
                </c:pt>
                <c:pt idx="2">
                  <c:v>59.587333501600298</c:v>
                </c:pt>
                <c:pt idx="3">
                  <c:v>57.408943716833498</c:v>
                </c:pt>
                <c:pt idx="4">
                  <c:v>61.471590429271394</c:v>
                </c:pt>
                <c:pt idx="5">
                  <c:v>80.418883038559201</c:v>
                </c:pt>
                <c:pt idx="6">
                  <c:v>161.66952260198201</c:v>
                </c:pt>
                <c:pt idx="7">
                  <c:v>184.000345447086</c:v>
                </c:pt>
                <c:pt idx="8">
                  <c:v>228.012641113086</c:v>
                </c:pt>
                <c:pt idx="9">
                  <c:v>268.56842324775801</c:v>
                </c:pt>
                <c:pt idx="10">
                  <c:v>176.14831031798002</c:v>
                </c:pt>
                <c:pt idx="11">
                  <c:v>202.28374546674101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21-4793-B60E-5FBDA23ABFB5}"/>
            </c:ext>
          </c:extLst>
        </c:ser>
        <c:ser>
          <c:idx val="2"/>
          <c:order val="2"/>
          <c:tx>
            <c:strRef>
              <c:f>'26. adat'!$A$6</c:f>
              <c:strCache>
                <c:ptCount val="1"/>
                <c:pt idx="0">
                  <c:v>Vehicle production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adat'!$C$6:$N$6</c:f>
              <c:numCache>
                <c:formatCode>0.0</c:formatCode>
                <c:ptCount val="12"/>
                <c:pt idx="0">
                  <c:v>209.540723964416</c:v>
                </c:pt>
                <c:pt idx="1">
                  <c:v>129.80916247791899</c:v>
                </c:pt>
                <c:pt idx="2">
                  <c:v>251.12012335306301</c:v>
                </c:pt>
                <c:pt idx="3">
                  <c:v>297.03448052785598</c:v>
                </c:pt>
                <c:pt idx="4">
                  <c:v>60.303059685344905</c:v>
                </c:pt>
                <c:pt idx="5">
                  <c:v>110.992149132538</c:v>
                </c:pt>
                <c:pt idx="6">
                  <c:v>163.46573955320801</c:v>
                </c:pt>
                <c:pt idx="7">
                  <c:v>192.18358704702098</c:v>
                </c:pt>
                <c:pt idx="8">
                  <c:v>204.59937303041499</c:v>
                </c:pt>
                <c:pt idx="9">
                  <c:v>274.15641133404</c:v>
                </c:pt>
                <c:pt idx="10">
                  <c:v>243.50870974558001</c:v>
                </c:pt>
                <c:pt idx="11">
                  <c:v>244.656211012093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521-4793-B60E-5FBDA23ABFB5}"/>
            </c:ext>
          </c:extLst>
        </c:ser>
        <c:ser>
          <c:idx val="3"/>
          <c:order val="3"/>
          <c:tx>
            <c:strRef>
              <c:f>'26. adat'!$A$7</c:f>
              <c:strCache>
                <c:ptCount val="1"/>
                <c:pt idx="0">
                  <c:v>Wholesale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adat'!$C$7:$N$7</c:f>
              <c:numCache>
                <c:formatCode>0.0</c:formatCode>
                <c:ptCount val="12"/>
                <c:pt idx="0">
                  <c:v>131.93274738499798</c:v>
                </c:pt>
                <c:pt idx="1">
                  <c:v>31.824477080919003</c:v>
                </c:pt>
                <c:pt idx="2">
                  <c:v>11.407217446767399</c:v>
                </c:pt>
                <c:pt idx="3">
                  <c:v>25.513866753304502</c:v>
                </c:pt>
                <c:pt idx="4">
                  <c:v>59.294564581622502</c:v>
                </c:pt>
                <c:pt idx="5">
                  <c:v>119.661597476452</c:v>
                </c:pt>
                <c:pt idx="6">
                  <c:v>163.024005671456</c:v>
                </c:pt>
                <c:pt idx="7">
                  <c:v>261.48286371027899</c:v>
                </c:pt>
                <c:pt idx="8">
                  <c:v>295.27009297794598</c:v>
                </c:pt>
                <c:pt idx="9">
                  <c:v>368.70736517006799</c:v>
                </c:pt>
                <c:pt idx="10">
                  <c:v>404.61314922221402</c:v>
                </c:pt>
                <c:pt idx="11">
                  <c:v>458.352427202439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521-4793-B60E-5FBDA23ABFB5}"/>
            </c:ext>
          </c:extLst>
        </c:ser>
        <c:ser>
          <c:idx val="4"/>
          <c:order val="4"/>
          <c:tx>
            <c:strRef>
              <c:f>'26. adat'!$A$8</c:f>
              <c:strCache>
                <c:ptCount val="1"/>
                <c:pt idx="0">
                  <c:v>Finance, insurance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adat'!$C$8:$N$8</c:f>
              <c:numCache>
                <c:formatCode>0.0</c:formatCode>
                <c:ptCount val="12"/>
                <c:pt idx="0">
                  <c:v>222.42909313246801</c:v>
                </c:pt>
                <c:pt idx="1">
                  <c:v>265.79794273940996</c:v>
                </c:pt>
                <c:pt idx="2">
                  <c:v>236.43343922302199</c:v>
                </c:pt>
                <c:pt idx="3">
                  <c:v>251.37297606925898</c:v>
                </c:pt>
                <c:pt idx="4">
                  <c:v>195.84911607791901</c:v>
                </c:pt>
                <c:pt idx="5">
                  <c:v>149.650872438866</c:v>
                </c:pt>
                <c:pt idx="6">
                  <c:v>218.20993188686401</c:v>
                </c:pt>
                <c:pt idx="7">
                  <c:v>126.38398612208699</c:v>
                </c:pt>
                <c:pt idx="8">
                  <c:v>157.92061941690301</c:v>
                </c:pt>
                <c:pt idx="9">
                  <c:v>296.88029730896795</c:v>
                </c:pt>
                <c:pt idx="10">
                  <c:v>302.86414404051601</c:v>
                </c:pt>
                <c:pt idx="11">
                  <c:v>266.28801176398497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21-4793-B60E-5FBDA23ABFB5}"/>
            </c:ext>
          </c:extLst>
        </c:ser>
        <c:ser>
          <c:idx val="5"/>
          <c:order val="5"/>
          <c:tx>
            <c:strRef>
              <c:f>'26. adat'!$A$9</c:f>
              <c:strCache>
                <c:ptCount val="1"/>
                <c:pt idx="0">
                  <c:v>Infocommunication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adat'!$C$9:$N$9</c:f>
              <c:numCache>
                <c:formatCode>0.0</c:formatCode>
                <c:ptCount val="12"/>
                <c:pt idx="0">
                  <c:v>147.035767749179</c:v>
                </c:pt>
                <c:pt idx="1">
                  <c:v>75.338057674669699</c:v>
                </c:pt>
                <c:pt idx="2">
                  <c:v>115.58175902665499</c:v>
                </c:pt>
                <c:pt idx="3">
                  <c:v>115.027393989274</c:v>
                </c:pt>
                <c:pt idx="4">
                  <c:v>117.30718237141801</c:v>
                </c:pt>
                <c:pt idx="5">
                  <c:v>116.989878894494</c:v>
                </c:pt>
                <c:pt idx="6">
                  <c:v>135.33252509214199</c:v>
                </c:pt>
                <c:pt idx="7">
                  <c:v>114.78615571486399</c:v>
                </c:pt>
                <c:pt idx="8">
                  <c:v>111.35853863481</c:v>
                </c:pt>
                <c:pt idx="9">
                  <c:v>113.79602106603001</c:v>
                </c:pt>
                <c:pt idx="10">
                  <c:v>150.877911992332</c:v>
                </c:pt>
                <c:pt idx="11">
                  <c:v>176.01904806182199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521-4793-B60E-5FBDA23ABFB5}"/>
            </c:ext>
          </c:extLst>
        </c:ser>
        <c:ser>
          <c:idx val="0"/>
          <c:order val="6"/>
          <c:tx>
            <c:strRef>
              <c:f>'26. adat'!$A$4</c:f>
              <c:strCache>
                <c:ptCount val="1"/>
                <c:pt idx="0">
                  <c:v>Chemical products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adat'!$C$4:$N$4</c:f>
              <c:numCache>
                <c:formatCode>0.0</c:formatCode>
                <c:ptCount val="12"/>
                <c:pt idx="0">
                  <c:v>12.2965993794848</c:v>
                </c:pt>
                <c:pt idx="1">
                  <c:v>17.310307870794599</c:v>
                </c:pt>
                <c:pt idx="2">
                  <c:v>13.719207152830201</c:v>
                </c:pt>
                <c:pt idx="3">
                  <c:v>26.529999263509701</c:v>
                </c:pt>
                <c:pt idx="4">
                  <c:v>26.479638410742702</c:v>
                </c:pt>
                <c:pt idx="5">
                  <c:v>31.095843247999099</c:v>
                </c:pt>
                <c:pt idx="6">
                  <c:v>35.3030558913973</c:v>
                </c:pt>
                <c:pt idx="7">
                  <c:v>38.322767139543302</c:v>
                </c:pt>
                <c:pt idx="8">
                  <c:v>40.8068880297471</c:v>
                </c:pt>
                <c:pt idx="9">
                  <c:v>180.27344762427501</c:v>
                </c:pt>
                <c:pt idx="10">
                  <c:v>184.696279658176</c:v>
                </c:pt>
                <c:pt idx="11">
                  <c:v>112.882584242324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521-4793-B60E-5FBDA23AB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382888"/>
        <c:axId val="872387152"/>
      </c:barChart>
      <c:barChart>
        <c:barDir val="col"/>
        <c:grouping val="stacked"/>
        <c:varyColors val="0"/>
        <c:ser>
          <c:idx val="7"/>
          <c:order val="7"/>
          <c:tx>
            <c:v>dummy</c:v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numRef>
              <c:f>'26. adat'!$C$3:$N$3</c:f>
              <c:numCache>
                <c:formatCode>General</c:formatCode>
                <c:ptCount val="12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</c:numCache>
            </c:numRef>
          </c:cat>
          <c:val>
            <c:numRef>
              <c:f>'26. adat'!$C$11:$N$11</c:f>
              <c:numCache>
                <c:formatCode>0.0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7-A521-4793-B60E-5FBDA23ABF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2347464"/>
        <c:axId val="872348448"/>
      </c:barChart>
      <c:catAx>
        <c:axId val="872382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8.4658052358839761E-2"/>
              <c:y val="2.917064500795668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87152"/>
        <c:crosses val="autoZero"/>
        <c:auto val="1"/>
        <c:lblAlgn val="ctr"/>
        <c:lblOffset val="100"/>
        <c:noMultiLvlLbl val="0"/>
      </c:catAx>
      <c:valAx>
        <c:axId val="87238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82888"/>
        <c:crosses val="autoZero"/>
        <c:crossBetween val="between"/>
      </c:valAx>
      <c:valAx>
        <c:axId val="872348448"/>
        <c:scaling>
          <c:orientation val="minMax"/>
          <c:max val="300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2347464"/>
        <c:crosses val="max"/>
        <c:crossBetween val="between"/>
      </c:valAx>
      <c:catAx>
        <c:axId val="872347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billion HUF</a:t>
                </a:r>
              </a:p>
            </c:rich>
          </c:tx>
          <c:layout>
            <c:manualLayout>
              <c:xMode val="edge"/>
              <c:yMode val="edge"/>
              <c:x val="0.80364116298830623"/>
              <c:y val="2.392257693713371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723484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7"/>
        <c:delete val="1"/>
      </c:legendEntry>
      <c:layout>
        <c:manualLayout>
          <c:xMode val="edge"/>
          <c:yMode val="edge"/>
          <c:x val="7.2181169661484608E-3"/>
          <c:y val="0.86383785360163312"/>
          <c:w val="0.98556376606770324"/>
          <c:h val="0.13353747448235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6885618355297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adat'!$B$3</c:f>
              <c:strCache>
                <c:ptCount val="1"/>
                <c:pt idx="0">
                  <c:v>Külföldön működő magyar vállalatok nyeresége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'27. adat'!$C$2:$R$2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'27. adat'!$C$3:$R$3</c:f>
              <c:numCache>
                <c:formatCode>0.00</c:formatCode>
                <c:ptCount val="16"/>
                <c:pt idx="0">
                  <c:v>0.70244748958567427</c:v>
                </c:pt>
                <c:pt idx="1">
                  <c:v>0.58547532113590739</c:v>
                </c:pt>
                <c:pt idx="2">
                  <c:v>1.1909156399828773</c:v>
                </c:pt>
                <c:pt idx="3">
                  <c:v>1.1425867075407539</c:v>
                </c:pt>
                <c:pt idx="4">
                  <c:v>0.41875641091633964</c:v>
                </c:pt>
                <c:pt idx="5">
                  <c:v>0.60879933438565736</c:v>
                </c:pt>
                <c:pt idx="6">
                  <c:v>0.64156020951909443</c:v>
                </c:pt>
                <c:pt idx="7">
                  <c:v>0.85285858624194799</c:v>
                </c:pt>
                <c:pt idx="8">
                  <c:v>1.2935763295597698</c:v>
                </c:pt>
                <c:pt idx="9">
                  <c:v>1.0615496256245982</c:v>
                </c:pt>
                <c:pt idx="10">
                  <c:v>1.2164719115607574</c:v>
                </c:pt>
                <c:pt idx="11">
                  <c:v>0.80153371812347607</c:v>
                </c:pt>
                <c:pt idx="12">
                  <c:v>1.4532149008634521</c:v>
                </c:pt>
                <c:pt idx="13">
                  <c:v>1.5391276558708382</c:v>
                </c:pt>
                <c:pt idx="14">
                  <c:v>1.2550461683687917</c:v>
                </c:pt>
                <c:pt idx="15">
                  <c:v>1.3071707782953346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D6-464A-AAA5-EB9DDC69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'27. adat'!$B$4</c:f>
              <c:strCache>
                <c:ptCount val="1"/>
                <c:pt idx="0">
                  <c:v>Külföldön működő magyar bankok nyeresége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'27. adat'!$C$4:$R$4</c:f>
              <c:numCache>
                <c:formatCode>General</c:formatCode>
                <c:ptCount val="16"/>
                <c:pt idx="7" formatCode="0.00">
                  <c:v>0.10415255228955411</c:v>
                </c:pt>
                <c:pt idx="8" formatCode="0.00">
                  <c:v>0.16077203106572813</c:v>
                </c:pt>
                <c:pt idx="9" formatCode="0.00">
                  <c:v>6.8736963151998995E-2</c:v>
                </c:pt>
                <c:pt idx="10" formatCode="0.00">
                  <c:v>0.22946276811019245</c:v>
                </c:pt>
                <c:pt idx="11" formatCode="0.00">
                  <c:v>0.18342775767300978</c:v>
                </c:pt>
                <c:pt idx="12" formatCode="0.00">
                  <c:v>0.20809953441968007</c:v>
                </c:pt>
                <c:pt idx="13" formatCode="0.00">
                  <c:v>0.27747890769172112</c:v>
                </c:pt>
                <c:pt idx="14" formatCode="0.00">
                  <c:v>0.20499518435177669</c:v>
                </c:pt>
                <c:pt idx="15" formatCode="0.00">
                  <c:v>0.40892861268907715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D6-464A-AAA5-EB9DDC699BE9}"/>
            </c:ext>
          </c:extLst>
        </c:ser>
        <c:ser>
          <c:idx val="3"/>
          <c:order val="3"/>
          <c:tx>
            <c:strRef>
              <c:f>'27. adat'!$B$5</c:f>
              <c:strCache>
                <c:ptCount val="1"/>
                <c:pt idx="0">
                  <c:v>Külföldön működő magyar nem pénzügyi vállalatok nyeresége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'27. adat'!$C$5:$R$5</c:f>
              <c:numCache>
                <c:formatCode>General</c:formatCode>
                <c:ptCount val="16"/>
                <c:pt idx="7" formatCode="0.00">
                  <c:v>0.74870603395231006</c:v>
                </c:pt>
                <c:pt idx="8" formatCode="0.00">
                  <c:v>1.13280429849416</c:v>
                </c:pt>
                <c:pt idx="9" formatCode="0.00">
                  <c:v>0.99281342687504404</c:v>
                </c:pt>
                <c:pt idx="10" formatCode="0.00">
                  <c:v>0.9870091434505649</c:v>
                </c:pt>
                <c:pt idx="11" formatCode="0.00">
                  <c:v>0.61810596045046629</c:v>
                </c:pt>
                <c:pt idx="12" formatCode="0.00">
                  <c:v>1.2451153664437717</c:v>
                </c:pt>
                <c:pt idx="13" formatCode="0.00">
                  <c:v>1.2616487481791172</c:v>
                </c:pt>
                <c:pt idx="14" formatCode="0.00">
                  <c:v>1.0500509840170151</c:v>
                </c:pt>
                <c:pt idx="15" formatCode="0.00">
                  <c:v>0.89824216560625736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D6-464A-AAA5-EB9DDC69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BD6-464A-AAA5-EB9DDC699B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4813157458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06015596300888E-2"/>
          <c:y val="6.0495607778398755E-2"/>
          <c:w val="0.8745879688073982"/>
          <c:h val="0.668856183552972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'27. adat'!$A$3</c:f>
              <c:strCache>
                <c:ptCount val="1"/>
                <c:pt idx="0">
                  <c:v>Profit of Hungarian companies abroad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'27. adat'!$C$2:$R$2</c:f>
              <c:numCache>
                <c:formatCode>0</c:formatCod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</c:numCache>
            </c:numRef>
          </c:cat>
          <c:val>
            <c:numRef>
              <c:f>'27. adat'!$C$3:$R$3</c:f>
              <c:numCache>
                <c:formatCode>0.00</c:formatCode>
                <c:ptCount val="16"/>
                <c:pt idx="0">
                  <c:v>0.70244748958567427</c:v>
                </c:pt>
                <c:pt idx="1">
                  <c:v>0.58547532113590739</c:v>
                </c:pt>
                <c:pt idx="2">
                  <c:v>1.1909156399828773</c:v>
                </c:pt>
                <c:pt idx="3">
                  <c:v>1.1425867075407539</c:v>
                </c:pt>
                <c:pt idx="4">
                  <c:v>0.41875641091633964</c:v>
                </c:pt>
                <c:pt idx="5">
                  <c:v>0.60879933438565736</c:v>
                </c:pt>
                <c:pt idx="6">
                  <c:v>0.64156020951909443</c:v>
                </c:pt>
                <c:pt idx="7">
                  <c:v>0.85285858624194799</c:v>
                </c:pt>
                <c:pt idx="8">
                  <c:v>1.2935763295597698</c:v>
                </c:pt>
                <c:pt idx="9">
                  <c:v>1.0615496256245982</c:v>
                </c:pt>
                <c:pt idx="10">
                  <c:v>1.2164719115607574</c:v>
                </c:pt>
                <c:pt idx="11">
                  <c:v>0.80153371812347607</c:v>
                </c:pt>
                <c:pt idx="12">
                  <c:v>1.4532149008634521</c:v>
                </c:pt>
                <c:pt idx="13">
                  <c:v>1.5391276558708382</c:v>
                </c:pt>
                <c:pt idx="14">
                  <c:v>1.2550461683687917</c:v>
                </c:pt>
                <c:pt idx="15">
                  <c:v>1.3071707782953346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15-4595-BC48-C7EDBBC8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0518528"/>
        <c:axId val="290520064"/>
      </c:barChart>
      <c:barChart>
        <c:barDir val="col"/>
        <c:grouping val="stacked"/>
        <c:varyColors val="0"/>
        <c:ser>
          <c:idx val="2"/>
          <c:order val="2"/>
          <c:tx>
            <c:strRef>
              <c:f>'27. adat'!$A$4</c:f>
              <c:strCache>
                <c:ptCount val="1"/>
                <c:pt idx="0">
                  <c:v>Profit of Hungarian banks abroad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val>
            <c:numRef>
              <c:f>'27. adat'!$C$4:$R$4</c:f>
              <c:numCache>
                <c:formatCode>General</c:formatCode>
                <c:ptCount val="16"/>
                <c:pt idx="7" formatCode="0.00">
                  <c:v>0.10415255228955411</c:v>
                </c:pt>
                <c:pt idx="8" formatCode="0.00">
                  <c:v>0.16077203106572813</c:v>
                </c:pt>
                <c:pt idx="9" formatCode="0.00">
                  <c:v>6.8736963151998995E-2</c:v>
                </c:pt>
                <c:pt idx="10" formatCode="0.00">
                  <c:v>0.22946276811019245</c:v>
                </c:pt>
                <c:pt idx="11" formatCode="0.00">
                  <c:v>0.18342775767300978</c:v>
                </c:pt>
                <c:pt idx="12" formatCode="0.00">
                  <c:v>0.20809953441968007</c:v>
                </c:pt>
                <c:pt idx="13" formatCode="0.00">
                  <c:v>0.27747890769172112</c:v>
                </c:pt>
                <c:pt idx="14" formatCode="0.00">
                  <c:v>0.20499518435177669</c:v>
                </c:pt>
                <c:pt idx="15" formatCode="0.00">
                  <c:v>0.40892861268907715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15-4595-BC48-C7EDBBC86C7D}"/>
            </c:ext>
          </c:extLst>
        </c:ser>
        <c:ser>
          <c:idx val="3"/>
          <c:order val="3"/>
          <c:tx>
            <c:strRef>
              <c:f>'27. adat'!$A$5</c:f>
              <c:strCache>
                <c:ptCount val="1"/>
                <c:pt idx="0">
                  <c:v>Profit of Hungarian non-financial corporations abroad</c:v>
                </c:pt>
              </c:strCache>
            </c:strRef>
          </c:tx>
          <c:spPr>
            <a:solidFill>
              <a:schemeClr val="tx2"/>
            </a:solidFill>
          </c:spPr>
          <c:invertIfNegative val="0"/>
          <c:val>
            <c:numRef>
              <c:f>'27. adat'!$C$5:$R$5</c:f>
              <c:numCache>
                <c:formatCode>General</c:formatCode>
                <c:ptCount val="16"/>
                <c:pt idx="7" formatCode="0.00">
                  <c:v>0.74870603395231006</c:v>
                </c:pt>
                <c:pt idx="8" formatCode="0.00">
                  <c:v>1.13280429849416</c:v>
                </c:pt>
                <c:pt idx="9" formatCode="0.00">
                  <c:v>0.99281342687504404</c:v>
                </c:pt>
                <c:pt idx="10" formatCode="0.00">
                  <c:v>0.9870091434505649</c:v>
                </c:pt>
                <c:pt idx="11" formatCode="0.00">
                  <c:v>0.61810596045046629</c:v>
                </c:pt>
                <c:pt idx="12" formatCode="0.00">
                  <c:v>1.2451153664437717</c:v>
                </c:pt>
                <c:pt idx="13" formatCode="0.00">
                  <c:v>1.2616487481791172</c:v>
                </c:pt>
                <c:pt idx="14" formatCode="0.00">
                  <c:v>1.0500509840170151</c:v>
                </c:pt>
                <c:pt idx="15" formatCode="0.00">
                  <c:v>0.89824216560625736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15-4595-BC48-C7EDBBC8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1507200"/>
        <c:axId val="291505280"/>
      </c:barChart>
      <c:lineChart>
        <c:grouping val="standard"/>
        <c:varyColors val="0"/>
        <c:ser>
          <c:idx val="1"/>
          <c:order val="1"/>
          <c:marker>
            <c:symbol val="none"/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A15-4595-BC48-C7EDBBC86C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1507200"/>
        <c:axId val="291505280"/>
      </c:lineChart>
      <c:catAx>
        <c:axId val="29051852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290520064"/>
        <c:crosses val="autoZero"/>
        <c:auto val="1"/>
        <c:lblAlgn val="ctr"/>
        <c:lblOffset val="100"/>
        <c:noMultiLvlLbl val="0"/>
      </c:catAx>
      <c:valAx>
        <c:axId val="290520064"/>
        <c:scaling>
          <c:orientation val="minMax"/>
          <c:max val="1.8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5516586895349935E-2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90518528"/>
        <c:crosses val="autoZero"/>
        <c:crossBetween val="between"/>
        <c:majorUnit val="0.2"/>
      </c:valAx>
      <c:valAx>
        <c:axId val="291505280"/>
        <c:scaling>
          <c:orientation val="minMax"/>
          <c:max val="1.8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4984417240921983"/>
              <c:y val="1.5883874515090744E-3"/>
            </c:manualLayout>
          </c:layout>
          <c:overlay val="0"/>
        </c:title>
        <c:numFmt formatCode="#,##0.0" sourceLinked="0"/>
        <c:majorTickMark val="out"/>
        <c:minorTickMark val="none"/>
        <c:tickLblPos val="nextTo"/>
        <c:spPr>
          <a:ln>
            <a:solidFill>
              <a:schemeClr val="bg1">
                <a:lumMod val="75000"/>
              </a:schemeClr>
            </a:solidFill>
          </a:ln>
        </c:spPr>
        <c:crossAx val="291507200"/>
        <c:crosses val="max"/>
        <c:crossBetween val="between"/>
        <c:majorUnit val="0.2"/>
      </c:valAx>
      <c:catAx>
        <c:axId val="291507200"/>
        <c:scaling>
          <c:orientation val="minMax"/>
        </c:scaling>
        <c:delete val="1"/>
        <c:axPos val="b"/>
        <c:majorTickMark val="out"/>
        <c:minorTickMark val="none"/>
        <c:tickLblPos val="nextTo"/>
        <c:crossAx val="2915052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5836434813157458"/>
          <c:w val="0.99063564342072385"/>
          <c:h val="0.1416356518684254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233814523184602E-2"/>
          <c:y val="0.1111111111111111"/>
          <c:w val="0.85153237095363077"/>
          <c:h val="0.647696635992069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adat'!$B$4</c:f>
              <c:strCache>
                <c:ptCount val="1"/>
                <c:pt idx="0">
                  <c:v>Fizetési mérleg szerinti eredmény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adat'!$C$4:$O$4</c:f>
              <c:numCache>
                <c:formatCode>0.0</c:formatCode>
                <c:ptCount val="13"/>
                <c:pt idx="0">
                  <c:v>6.3327058570304171</c:v>
                </c:pt>
                <c:pt idx="1">
                  <c:v>4.5712535071973068</c:v>
                </c:pt>
                <c:pt idx="2">
                  <c:v>3.520045142374427</c:v>
                </c:pt>
                <c:pt idx="3">
                  <c:v>3.9116007954048673</c:v>
                </c:pt>
                <c:pt idx="4">
                  <c:v>4.5483849308324604</c:v>
                </c:pt>
                <c:pt idx="5">
                  <c:v>4.7125085669984674</c:v>
                </c:pt>
                <c:pt idx="6">
                  <c:v>4.3831378103523635</c:v>
                </c:pt>
                <c:pt idx="7">
                  <c:v>6.1867969544903634</c:v>
                </c:pt>
                <c:pt idx="8">
                  <c:v>6.5623044056203952</c:v>
                </c:pt>
                <c:pt idx="9">
                  <c:v>6.0074082923566783</c:v>
                </c:pt>
                <c:pt idx="10">
                  <c:v>7.2374599846924346</c:v>
                </c:pt>
                <c:pt idx="11">
                  <c:v>6.595928060266715</c:v>
                </c:pt>
                <c:pt idx="12">
                  <c:v>5.8320139891247162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C-4761-A592-80FBD367F6CE}"/>
            </c:ext>
          </c:extLst>
        </c:ser>
        <c:ser>
          <c:idx val="1"/>
          <c:order val="1"/>
          <c:tx>
            <c:strRef>
              <c:f>'28. adat'!$B$5</c:f>
              <c:strCache>
                <c:ptCount val="1"/>
                <c:pt idx="0">
                  <c:v>Adózott eredmény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adat'!$C$5:$O$5</c:f>
              <c:numCache>
                <c:formatCode>0.0</c:formatCode>
                <c:ptCount val="13"/>
                <c:pt idx="0">
                  <c:v>6.3327058570304171</c:v>
                </c:pt>
                <c:pt idx="1">
                  <c:v>3.4104718504796896</c:v>
                </c:pt>
                <c:pt idx="2">
                  <c:v>1.5509676300312745</c:v>
                </c:pt>
                <c:pt idx="3">
                  <c:v>1.5599231914779916</c:v>
                </c:pt>
                <c:pt idx="4">
                  <c:v>-0.32873491467903909</c:v>
                </c:pt>
                <c:pt idx="5">
                  <c:v>2.675984200642513</c:v>
                </c:pt>
                <c:pt idx="6">
                  <c:v>2.8835333339925469</c:v>
                </c:pt>
                <c:pt idx="7">
                  <c:v>3.1386298193589623</c:v>
                </c:pt>
                <c:pt idx="8">
                  <c:v>12.704148284372588</c:v>
                </c:pt>
                <c:pt idx="9">
                  <c:v>-2.5688332040025372</c:v>
                </c:pt>
                <c:pt idx="10">
                  <c:v>5.1621245239650246</c:v>
                </c:pt>
                <c:pt idx="11">
                  <c:v>7.0101344740397549</c:v>
                </c:pt>
                <c:pt idx="12">
                  <c:v>5.1549819491153688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1C-4761-A592-80FBD367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884816"/>
        <c:axId val="400887440"/>
      </c:barChart>
      <c:lineChart>
        <c:grouping val="standard"/>
        <c:varyColors val="0"/>
        <c:ser>
          <c:idx val="2"/>
          <c:order val="2"/>
          <c:tx>
            <c:strRef>
              <c:f>'28. adat'!$B$6</c:f>
              <c:strCache>
                <c:ptCount val="1"/>
                <c:pt idx="0">
                  <c:v>Nem normál üzletmenethez tartozó tételek eredménye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adat'!$C$6:$O$6</c:f>
              <c:numCache>
                <c:formatCode>0.0</c:formatCode>
                <c:ptCount val="13"/>
                <c:pt idx="0">
                  <c:v>0</c:v>
                </c:pt>
                <c:pt idx="1">
                  <c:v>-1.1607816567176172</c:v>
                </c:pt>
                <c:pt idx="2">
                  <c:v>-1.9690775123431525</c:v>
                </c:pt>
                <c:pt idx="3">
                  <c:v>-2.3516776039268756</c:v>
                </c:pt>
                <c:pt idx="4">
                  <c:v>-4.8771198455114995</c:v>
                </c:pt>
                <c:pt idx="5">
                  <c:v>-2.0365243663559545</c:v>
                </c:pt>
                <c:pt idx="6">
                  <c:v>-1.4996044763598166</c:v>
                </c:pt>
                <c:pt idx="7">
                  <c:v>-3.048167135131401</c:v>
                </c:pt>
                <c:pt idx="8">
                  <c:v>6.1418438787521925</c:v>
                </c:pt>
                <c:pt idx="9">
                  <c:v>-8.5762414963592164</c:v>
                </c:pt>
                <c:pt idx="10">
                  <c:v>-2.0753354607274099</c:v>
                </c:pt>
                <c:pt idx="11">
                  <c:v>0.41420641377303991</c:v>
                </c:pt>
                <c:pt idx="12">
                  <c:v>-0.67703204000934747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1C-4761-A592-80FBD367F6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890944"/>
        <c:axId val="400886456"/>
      </c:lineChart>
      <c:catAx>
        <c:axId val="40088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7.883956774085632E-2"/>
              <c:y val="3.48830960925658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87440"/>
        <c:crosses val="autoZero"/>
        <c:auto val="1"/>
        <c:lblAlgn val="ctr"/>
        <c:lblOffset val="100"/>
        <c:noMultiLvlLbl val="0"/>
      </c:catAx>
      <c:valAx>
        <c:axId val="40088744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84816"/>
        <c:crosses val="autoZero"/>
        <c:crossBetween val="between"/>
      </c:valAx>
      <c:valAx>
        <c:axId val="400886456"/>
        <c:scaling>
          <c:orientation val="minMax"/>
          <c:max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90944"/>
        <c:crosses val="max"/>
        <c:crossBetween val="between"/>
      </c:valAx>
      <c:catAx>
        <c:axId val="7328909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GDP százaléka</a:t>
                </a:r>
              </a:p>
            </c:rich>
          </c:tx>
          <c:layout>
            <c:manualLayout>
              <c:xMode val="edge"/>
              <c:yMode val="edge"/>
              <c:x val="0.78830332538330949"/>
              <c:y val="3.9069891796056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40088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211159138469699"/>
          <c:y val="0.83147323121068284"/>
          <c:w val="0.78944663915049917"/>
          <c:h val="0.155966381678845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399993707482276E-2"/>
          <c:y val="0.11111127397612162"/>
          <c:w val="0.85153237095363077"/>
          <c:h val="0.6577131627135054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'28. adat'!$A$4</c:f>
              <c:strCache>
                <c:ptCount val="1"/>
                <c:pt idx="0">
                  <c:v>Profit according to BOP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adat'!$C$4:$O$4</c:f>
              <c:numCache>
                <c:formatCode>0.0</c:formatCode>
                <c:ptCount val="13"/>
                <c:pt idx="0">
                  <c:v>6.3327058570304171</c:v>
                </c:pt>
                <c:pt idx="1">
                  <c:v>4.5712535071973068</c:v>
                </c:pt>
                <c:pt idx="2">
                  <c:v>3.520045142374427</c:v>
                </c:pt>
                <c:pt idx="3">
                  <c:v>3.9116007954048673</c:v>
                </c:pt>
                <c:pt idx="4">
                  <c:v>4.5483849308324604</c:v>
                </c:pt>
                <c:pt idx="5">
                  <c:v>4.7125085669984674</c:v>
                </c:pt>
                <c:pt idx="6">
                  <c:v>4.3831378103523635</c:v>
                </c:pt>
                <c:pt idx="7">
                  <c:v>6.1867969544903634</c:v>
                </c:pt>
                <c:pt idx="8">
                  <c:v>6.5623044056203952</c:v>
                </c:pt>
                <c:pt idx="9">
                  <c:v>6.0074082923566783</c:v>
                </c:pt>
                <c:pt idx="10">
                  <c:v>7.2374599846924346</c:v>
                </c:pt>
                <c:pt idx="11">
                  <c:v>6.595928060266715</c:v>
                </c:pt>
                <c:pt idx="12">
                  <c:v>5.8320139891247162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C-430F-AB64-F69FDF59914B}"/>
            </c:ext>
          </c:extLst>
        </c:ser>
        <c:ser>
          <c:idx val="1"/>
          <c:order val="1"/>
          <c:tx>
            <c:strRef>
              <c:f>'28. adat'!$A$5</c:f>
              <c:strCache>
                <c:ptCount val="1"/>
                <c:pt idx="0">
                  <c:v>Profit after tax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adat'!$C$5:$O$5</c:f>
              <c:numCache>
                <c:formatCode>0.0</c:formatCode>
                <c:ptCount val="13"/>
                <c:pt idx="0">
                  <c:v>6.3327058570304171</c:v>
                </c:pt>
                <c:pt idx="1">
                  <c:v>3.4104718504796896</c:v>
                </c:pt>
                <c:pt idx="2">
                  <c:v>1.5509676300312745</c:v>
                </c:pt>
                <c:pt idx="3">
                  <c:v>1.5599231914779916</c:v>
                </c:pt>
                <c:pt idx="4">
                  <c:v>-0.32873491467903909</c:v>
                </c:pt>
                <c:pt idx="5">
                  <c:v>2.675984200642513</c:v>
                </c:pt>
                <c:pt idx="6">
                  <c:v>2.8835333339925469</c:v>
                </c:pt>
                <c:pt idx="7">
                  <c:v>3.1386298193589623</c:v>
                </c:pt>
                <c:pt idx="8">
                  <c:v>12.704148284372588</c:v>
                </c:pt>
                <c:pt idx="9">
                  <c:v>-2.5688332040025372</c:v>
                </c:pt>
                <c:pt idx="10">
                  <c:v>5.1621245239650246</c:v>
                </c:pt>
                <c:pt idx="11">
                  <c:v>7.0101344740397549</c:v>
                </c:pt>
                <c:pt idx="12">
                  <c:v>5.1549819491153688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9C-430F-AB64-F69FDF59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0884816"/>
        <c:axId val="400887440"/>
      </c:barChart>
      <c:lineChart>
        <c:grouping val="standard"/>
        <c:varyColors val="0"/>
        <c:ser>
          <c:idx val="2"/>
          <c:order val="2"/>
          <c:tx>
            <c:strRef>
              <c:f>'28. adat'!$A$6</c:f>
              <c:strCache>
                <c:ptCount val="1"/>
                <c:pt idx="0">
                  <c:v>Profit/loss due to non-recurring items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numRef>
              <c:f>'28. adat'!$C$3:$O$3</c:f>
              <c:numCache>
                <c:formatCode>General</c:formatCode>
                <c:ptCount val="13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</c:numCache>
            </c:numRef>
          </c:cat>
          <c:val>
            <c:numRef>
              <c:f>'28. adat'!$C$6:$O$6</c:f>
              <c:numCache>
                <c:formatCode>0.0</c:formatCode>
                <c:ptCount val="13"/>
                <c:pt idx="0">
                  <c:v>0</c:v>
                </c:pt>
                <c:pt idx="1">
                  <c:v>-1.1607816567176172</c:v>
                </c:pt>
                <c:pt idx="2">
                  <c:v>-1.9690775123431525</c:v>
                </c:pt>
                <c:pt idx="3">
                  <c:v>-2.3516776039268756</c:v>
                </c:pt>
                <c:pt idx="4">
                  <c:v>-4.8771198455114995</c:v>
                </c:pt>
                <c:pt idx="5">
                  <c:v>-2.0365243663559545</c:v>
                </c:pt>
                <c:pt idx="6">
                  <c:v>-1.4996044763598166</c:v>
                </c:pt>
                <c:pt idx="7">
                  <c:v>-3.048167135131401</c:v>
                </c:pt>
                <c:pt idx="8">
                  <c:v>6.1418438787521925</c:v>
                </c:pt>
                <c:pt idx="9">
                  <c:v>-8.5762414963592164</c:v>
                </c:pt>
                <c:pt idx="10">
                  <c:v>-2.0753354607274099</c:v>
                </c:pt>
                <c:pt idx="11">
                  <c:v>0.41420641377303991</c:v>
                </c:pt>
                <c:pt idx="12">
                  <c:v>-0.67703204000934747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09C-430F-AB64-F69FDF5991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890944"/>
        <c:axId val="400886456"/>
      </c:lineChart>
      <c:catAx>
        <c:axId val="400884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7.883956774085632E-2"/>
              <c:y val="3.488309609256581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87440"/>
        <c:crosses val="autoZero"/>
        <c:auto val="1"/>
        <c:lblAlgn val="ctr"/>
        <c:lblOffset val="100"/>
        <c:noMultiLvlLbl val="0"/>
      </c:catAx>
      <c:valAx>
        <c:axId val="400887440"/>
        <c:scaling>
          <c:orientation val="minMax"/>
          <c:min val="-1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0884816"/>
        <c:crosses val="autoZero"/>
        <c:crossBetween val="between"/>
      </c:valAx>
      <c:valAx>
        <c:axId val="400886456"/>
        <c:scaling>
          <c:orientation val="minMax"/>
          <c:max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32890944"/>
        <c:crosses val="max"/>
        <c:crossBetween val="between"/>
      </c:valAx>
      <c:catAx>
        <c:axId val="7328909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 of GDP</a:t>
                </a:r>
              </a:p>
            </c:rich>
          </c:tx>
          <c:layout>
            <c:manualLayout>
              <c:xMode val="edge"/>
              <c:yMode val="edge"/>
              <c:x val="0.78830332538330949"/>
              <c:y val="3.90698917960562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4008864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606719650260974E-2"/>
          <c:y val="0.85090107306462315"/>
          <c:w val="0.86556616035700462"/>
          <c:h val="0.13653861445931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9.3599114641059744E-2"/>
          <c:w val="0.86683814523184599"/>
          <c:h val="0.70055956547098275"/>
        </c:manualLayout>
      </c:layout>
      <c:lineChart>
        <c:grouping val="standard"/>
        <c:varyColors val="0"/>
        <c:ser>
          <c:idx val="0"/>
          <c:order val="0"/>
          <c:tx>
            <c:strRef>
              <c:f>'29. adat'!$B$4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adat'!$C$4:$R$4</c:f>
              <c:numCache>
                <c:formatCode>0.0</c:formatCode>
                <c:ptCount val="16"/>
                <c:pt idx="0">
                  <c:v>11.314917409007043</c:v>
                </c:pt>
                <c:pt idx="1">
                  <c:v>10.250711226882983</c:v>
                </c:pt>
                <c:pt idx="2">
                  <c:v>11.150070028210893</c:v>
                </c:pt>
                <c:pt idx="3">
                  <c:v>11.764807966478504</c:v>
                </c:pt>
                <c:pt idx="4">
                  <c:v>8.4189245170963787</c:v>
                </c:pt>
                <c:pt idx="5">
                  <c:v>6.1441050732425504</c:v>
                </c:pt>
                <c:pt idx="6">
                  <c:v>6.6366828158301177</c:v>
                </c:pt>
                <c:pt idx="7">
                  <c:v>8.0571623751609582</c:v>
                </c:pt>
                <c:pt idx="8">
                  <c:v>7.8697155859123553</c:v>
                </c:pt>
                <c:pt idx="9">
                  <c:v>7.0003711002603497</c:v>
                </c:pt>
                <c:pt idx="10">
                  <c:v>9.5440472998317087</c:v>
                </c:pt>
                <c:pt idx="11">
                  <c:v>9.2750648251272931</c:v>
                </c:pt>
                <c:pt idx="12">
                  <c:v>8.7695209736472766</c:v>
                </c:pt>
                <c:pt idx="13">
                  <c:v>11.939366041449388</c:v>
                </c:pt>
                <c:pt idx="14">
                  <c:v>10.951686070079736</c:v>
                </c:pt>
                <c:pt idx="15">
                  <c:v>9.2865890804531013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C6-462A-8F11-951BD7C3DBDF}"/>
            </c:ext>
          </c:extLst>
        </c:ser>
        <c:ser>
          <c:idx val="1"/>
          <c:order val="1"/>
          <c:tx>
            <c:strRef>
              <c:f>'29. adat'!$B$5</c:f>
              <c:strCache>
                <c:ptCount val="1"/>
                <c:pt idx="0">
                  <c:v>Csehország</c:v>
                </c:pt>
              </c:strCache>
            </c:strRef>
          </c:tx>
          <c:spPr>
            <a:ln w="317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adat'!$C$5:$R$5</c:f>
              <c:numCache>
                <c:formatCode>0.0</c:formatCode>
                <c:ptCount val="16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12.53688423044291</c:v>
                </c:pt>
                <c:pt idx="13">
                  <c:v>13.787963186205635</c:v>
                </c:pt>
                <c:pt idx="14">
                  <c:v>12.224538288663938</c:v>
                </c:pt>
                <c:pt idx="15">
                  <c:v>12.999549037646338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C6-462A-8F11-951BD7C3DBDF}"/>
            </c:ext>
          </c:extLst>
        </c:ser>
        <c:ser>
          <c:idx val="2"/>
          <c:order val="2"/>
          <c:tx>
            <c:strRef>
              <c:f>'29. adat'!$B$6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adat'!$C$6:$R$6</c:f>
              <c:numCache>
                <c:formatCode>0.0</c:formatCode>
                <c:ptCount val="16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11.189739979406767</c:v>
                </c:pt>
                <c:pt idx="12">
                  <c:v>12.654642411628345</c:v>
                </c:pt>
                <c:pt idx="13">
                  <c:v>10.964304533656003</c:v>
                </c:pt>
                <c:pt idx="14">
                  <c:v>11.990762679535734</c:v>
                </c:pt>
                <c:pt idx="15">
                  <c:v>12.817592472742362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1C6-462A-8F11-951BD7C3DBDF}"/>
            </c:ext>
          </c:extLst>
        </c:ser>
        <c:ser>
          <c:idx val="3"/>
          <c:order val="3"/>
          <c:tx>
            <c:strRef>
              <c:f>'29. adat'!$B$7</c:f>
              <c:strCache>
                <c:ptCount val="1"/>
                <c:pt idx="0">
                  <c:v>Szlovákia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adat'!$C$7:$R$7</c:f>
              <c:numCache>
                <c:formatCode>0.0</c:formatCode>
                <c:ptCount val="16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7.3612301106613751</c:v>
                </c:pt>
                <c:pt idx="6">
                  <c:v>11.136273566211855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10.32301532944668</c:v>
                </c:pt>
                <c:pt idx="12">
                  <c:v>9.3779894770408152</c:v>
                </c:pt>
                <c:pt idx="13">
                  <c:v>8.6062831478190223</c:v>
                </c:pt>
                <c:pt idx="14">
                  <c:v>9.0727424574104525</c:v>
                </c:pt>
                <c:pt idx="15">
                  <c:v>8.8550233440552901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C6-462A-8F11-951BD7C3D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38176"/>
        <c:axId val="871350968"/>
      </c:lineChart>
      <c:lineChart>
        <c:grouping val="standard"/>
        <c:varyColors val="0"/>
        <c:ser>
          <c:idx val="4"/>
          <c:order val="4"/>
          <c:tx>
            <c:strRef>
              <c:f>'29. adat'!$B$8</c:f>
              <c:strCache>
                <c:ptCount val="1"/>
                <c:pt idx="0">
                  <c:v>Románia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adat'!$C$8:$R$8</c:f>
              <c:numCache>
                <c:formatCode>0.0</c:formatCode>
                <c:ptCount val="16"/>
                <c:pt idx="9">
                  <c:v>4.7587681171841139</c:v>
                </c:pt>
                <c:pt idx="10">
                  <c:v>1.8364615288588464</c:v>
                </c:pt>
                <c:pt idx="11">
                  <c:v>6.4547165586668465</c:v>
                </c:pt>
                <c:pt idx="12">
                  <c:v>8.3586440013716743</c:v>
                </c:pt>
                <c:pt idx="13">
                  <c:v>10.004397203984777</c:v>
                </c:pt>
                <c:pt idx="14">
                  <c:v>10.654668299539363</c:v>
                </c:pt>
                <c:pt idx="15">
                  <c:v>9.4626500698775917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C6-462A-8F11-951BD7C3DB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2944"/>
        <c:axId val="830150480"/>
      </c:lineChart>
      <c:catAx>
        <c:axId val="87133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7.7219962934331685E-2"/>
              <c:y val="1.62731188595036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50968"/>
        <c:crosses val="autoZero"/>
        <c:auto val="1"/>
        <c:lblAlgn val="ctr"/>
        <c:lblOffset val="100"/>
        <c:tickMarkSkip val="1"/>
        <c:noMultiLvlLbl val="0"/>
      </c:catAx>
      <c:valAx>
        <c:axId val="87135096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38176"/>
        <c:crosses val="autoZero"/>
        <c:crossBetween val="between"/>
      </c:valAx>
      <c:valAx>
        <c:axId val="830150480"/>
        <c:scaling>
          <c:orientation val="minMax"/>
          <c:max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162944"/>
        <c:crosses val="max"/>
        <c:crossBetween val="between"/>
      </c:valAx>
      <c:catAx>
        <c:axId val="8301629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8837492511197957"/>
              <c:y val="1.83665167112488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3015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78722566981656E-3"/>
          <c:y val="0.93440412007070739"/>
          <c:w val="0.97791538014267865"/>
          <c:h val="5.3035492818821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580927384076991E-2"/>
          <c:y val="9.3599114641059744E-2"/>
          <c:w val="0.86683814523184599"/>
          <c:h val="0.70055956547098275"/>
        </c:manualLayout>
      </c:layout>
      <c:lineChart>
        <c:grouping val="standard"/>
        <c:varyColors val="0"/>
        <c:ser>
          <c:idx val="0"/>
          <c:order val="0"/>
          <c:tx>
            <c:strRef>
              <c:f>'29. adat'!$A$4</c:f>
              <c:strCache>
                <c:ptCount val="1"/>
                <c:pt idx="0">
                  <c:v>Hungary</c:v>
                </c:pt>
              </c:strCache>
            </c:strRef>
          </c:tx>
          <c:spPr>
            <a:ln w="317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adat'!$C$4:$R$4</c:f>
              <c:numCache>
                <c:formatCode>0.0</c:formatCode>
                <c:ptCount val="16"/>
                <c:pt idx="0">
                  <c:v>11.314917409007043</c:v>
                </c:pt>
                <c:pt idx="1">
                  <c:v>10.250711226882983</c:v>
                </c:pt>
                <c:pt idx="2">
                  <c:v>11.150070028210893</c:v>
                </c:pt>
                <c:pt idx="3">
                  <c:v>11.764807966478504</c:v>
                </c:pt>
                <c:pt idx="4">
                  <c:v>8.4189245170963787</c:v>
                </c:pt>
                <c:pt idx="5">
                  <c:v>6.1441050732425504</c:v>
                </c:pt>
                <c:pt idx="6">
                  <c:v>6.6366828158301177</c:v>
                </c:pt>
                <c:pt idx="7">
                  <c:v>8.0571623751609582</c:v>
                </c:pt>
                <c:pt idx="8">
                  <c:v>7.8697155859123553</c:v>
                </c:pt>
                <c:pt idx="9">
                  <c:v>7.0003711002603497</c:v>
                </c:pt>
                <c:pt idx="10">
                  <c:v>9.5440472998317087</c:v>
                </c:pt>
                <c:pt idx="11">
                  <c:v>9.2750648251272931</c:v>
                </c:pt>
                <c:pt idx="12">
                  <c:v>8.7695209736472766</c:v>
                </c:pt>
                <c:pt idx="13">
                  <c:v>11.939366041449388</c:v>
                </c:pt>
                <c:pt idx="14">
                  <c:v>10.951686070079736</c:v>
                </c:pt>
                <c:pt idx="15">
                  <c:v>9.2865890804531013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C8-47A7-9048-2A0479623875}"/>
            </c:ext>
          </c:extLst>
        </c:ser>
        <c:ser>
          <c:idx val="1"/>
          <c:order val="1"/>
          <c:tx>
            <c:strRef>
              <c:f>'29. adat'!$A$5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3175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adat'!$C$5:$R$5</c:f>
              <c:numCache>
                <c:formatCode>0.0</c:formatCode>
                <c:ptCount val="16"/>
                <c:pt idx="0">
                  <c:v>12.757568187002381</c:v>
                </c:pt>
                <c:pt idx="1">
                  <c:v>11.182650695858342</c:v>
                </c:pt>
                <c:pt idx="2">
                  <c:v>12.851164583448046</c:v>
                </c:pt>
                <c:pt idx="3">
                  <c:v>15.607200410460976</c:v>
                </c:pt>
                <c:pt idx="4">
                  <c:v>12.437669046231344</c:v>
                </c:pt>
                <c:pt idx="5">
                  <c:v>11.815328412449812</c:v>
                </c:pt>
                <c:pt idx="6">
                  <c:v>12.626290402044022</c:v>
                </c:pt>
                <c:pt idx="7">
                  <c:v>12.493462764623706</c:v>
                </c:pt>
                <c:pt idx="8">
                  <c:v>12.046595270687387</c:v>
                </c:pt>
                <c:pt idx="9">
                  <c:v>12.306822402077067</c:v>
                </c:pt>
                <c:pt idx="10">
                  <c:v>12.834686094538275</c:v>
                </c:pt>
                <c:pt idx="11">
                  <c:v>12.551668454823597</c:v>
                </c:pt>
                <c:pt idx="12">
                  <c:v>12.53688423044291</c:v>
                </c:pt>
                <c:pt idx="13">
                  <c:v>13.787963186205635</c:v>
                </c:pt>
                <c:pt idx="14">
                  <c:v>12.224538288663938</c:v>
                </c:pt>
                <c:pt idx="15">
                  <c:v>12.999549037646338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C8-47A7-9048-2A0479623875}"/>
            </c:ext>
          </c:extLst>
        </c:ser>
        <c:ser>
          <c:idx val="2"/>
          <c:order val="2"/>
          <c:tx>
            <c:strRef>
              <c:f>'29. adat'!$A$6</c:f>
              <c:strCache>
                <c:ptCount val="1"/>
                <c:pt idx="0">
                  <c:v>Poland</c:v>
                </c:pt>
              </c:strCache>
            </c:strRef>
          </c:tx>
          <c:spPr>
            <a:ln w="31750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adat'!$C$6:$R$6</c:f>
              <c:numCache>
                <c:formatCode>0.0</c:formatCode>
                <c:ptCount val="16"/>
                <c:pt idx="0">
                  <c:v>14.125606950432626</c:v>
                </c:pt>
                <c:pt idx="1">
                  <c:v>11.154673586301453</c:v>
                </c:pt>
                <c:pt idx="2">
                  <c:v>12.920895203503898</c:v>
                </c:pt>
                <c:pt idx="3">
                  <c:v>13.355998516537145</c:v>
                </c:pt>
                <c:pt idx="4">
                  <c:v>8.3867403816269164</c:v>
                </c:pt>
                <c:pt idx="5">
                  <c:v>9.2219829795960226</c:v>
                </c:pt>
                <c:pt idx="6">
                  <c:v>10.477047646013887</c:v>
                </c:pt>
                <c:pt idx="7">
                  <c:v>11.177380163463663</c:v>
                </c:pt>
                <c:pt idx="8">
                  <c:v>9.1398170465365478</c:v>
                </c:pt>
                <c:pt idx="9">
                  <c:v>8.984078451063727</c:v>
                </c:pt>
                <c:pt idx="10">
                  <c:v>10.411875776032446</c:v>
                </c:pt>
                <c:pt idx="11">
                  <c:v>11.189739979406767</c:v>
                </c:pt>
                <c:pt idx="12">
                  <c:v>12.654642411628345</c:v>
                </c:pt>
                <c:pt idx="13">
                  <c:v>10.964304533656003</c:v>
                </c:pt>
                <c:pt idx="14">
                  <c:v>11.990762679535734</c:v>
                </c:pt>
                <c:pt idx="15">
                  <c:v>12.817592472742362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C8-47A7-9048-2A0479623875}"/>
            </c:ext>
          </c:extLst>
        </c:ser>
        <c:ser>
          <c:idx val="3"/>
          <c:order val="3"/>
          <c:tx>
            <c:strRef>
              <c:f>'29. adat'!$A$7</c:f>
              <c:strCache>
                <c:ptCount val="1"/>
                <c:pt idx="0">
                  <c:v>Slovakia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adat'!$C$7:$R$7</c:f>
              <c:numCache>
                <c:formatCode>0.0</c:formatCode>
                <c:ptCount val="16"/>
                <c:pt idx="0">
                  <c:v>13.959084169256666</c:v>
                </c:pt>
                <c:pt idx="1">
                  <c:v>12.348424604297799</c:v>
                </c:pt>
                <c:pt idx="2">
                  <c:v>13.861729063490294</c:v>
                </c:pt>
                <c:pt idx="3">
                  <c:v>12.8578594454239</c:v>
                </c:pt>
                <c:pt idx="4">
                  <c:v>9.1198673030703095</c:v>
                </c:pt>
                <c:pt idx="5">
                  <c:v>7.3612301106613751</c:v>
                </c:pt>
                <c:pt idx="6">
                  <c:v>11.136273566211855</c:v>
                </c:pt>
                <c:pt idx="7">
                  <c:v>12.134830800161073</c:v>
                </c:pt>
                <c:pt idx="8">
                  <c:v>8.4774812783461666</c:v>
                </c:pt>
                <c:pt idx="9">
                  <c:v>6.0913993594271725</c:v>
                </c:pt>
                <c:pt idx="10">
                  <c:v>7.8001075512117142</c:v>
                </c:pt>
                <c:pt idx="11">
                  <c:v>10.32301532944668</c:v>
                </c:pt>
                <c:pt idx="12">
                  <c:v>9.3779894770408152</c:v>
                </c:pt>
                <c:pt idx="13">
                  <c:v>8.6062831478190223</c:v>
                </c:pt>
                <c:pt idx="14">
                  <c:v>9.0727424574104525</c:v>
                </c:pt>
                <c:pt idx="15">
                  <c:v>8.8550233440552901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C8-47A7-9048-2A0479623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38176"/>
        <c:axId val="871350968"/>
      </c:lineChart>
      <c:lineChart>
        <c:grouping val="standard"/>
        <c:varyColors val="0"/>
        <c:ser>
          <c:idx val="4"/>
          <c:order val="4"/>
          <c:tx>
            <c:strRef>
              <c:f>'29. adat'!$A$8</c:f>
              <c:strCache>
                <c:ptCount val="1"/>
                <c:pt idx="0">
                  <c:v>Romania</c:v>
                </c:pt>
              </c:strCache>
            </c:strRef>
          </c:tx>
          <c:spPr>
            <a:ln w="317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'29.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'29. adat'!$C$8:$R$8</c:f>
              <c:numCache>
                <c:formatCode>0.0</c:formatCode>
                <c:ptCount val="16"/>
                <c:pt idx="9">
                  <c:v>4.7587681171841139</c:v>
                </c:pt>
                <c:pt idx="10">
                  <c:v>1.8364615288588464</c:v>
                </c:pt>
                <c:pt idx="11">
                  <c:v>6.4547165586668465</c:v>
                </c:pt>
                <c:pt idx="12">
                  <c:v>8.3586440013716743</c:v>
                </c:pt>
                <c:pt idx="13">
                  <c:v>10.004397203984777</c:v>
                </c:pt>
                <c:pt idx="14">
                  <c:v>10.654668299539363</c:v>
                </c:pt>
                <c:pt idx="15">
                  <c:v>9.4626500698775917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C8-47A7-9048-2A04796238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2944"/>
        <c:axId val="830150480"/>
      </c:lineChart>
      <c:catAx>
        <c:axId val="8713381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7.7219962934331685E-2"/>
              <c:y val="1.627311885950366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50968"/>
        <c:crosses val="autoZero"/>
        <c:auto val="1"/>
        <c:lblAlgn val="ctr"/>
        <c:lblOffset val="100"/>
        <c:noMultiLvlLbl val="0"/>
      </c:catAx>
      <c:valAx>
        <c:axId val="871350968"/>
        <c:scaling>
          <c:orientation val="minMax"/>
          <c:max val="1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38176"/>
        <c:crosses val="autoZero"/>
        <c:crossBetween val="between"/>
      </c:valAx>
      <c:valAx>
        <c:axId val="830150480"/>
        <c:scaling>
          <c:orientation val="minMax"/>
          <c:max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162944"/>
        <c:crosses val="max"/>
        <c:crossBetween val="between"/>
      </c:valAx>
      <c:catAx>
        <c:axId val="83016294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8837492511197957"/>
              <c:y val="1.836651671124889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30150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2578722566981656E-3"/>
          <c:y val="0.93440412007070739"/>
          <c:w val="0.97791538014267865"/>
          <c:h val="5.30354928188211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23191351246751E-2"/>
          <c:y val="7.2338667166530132E-2"/>
          <c:w val="0.9327536172975065"/>
          <c:h val="0.6317486876640420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'30. adat'!$B$6</c:f>
              <c:strCache>
                <c:ptCount val="1"/>
                <c:pt idx="0">
                  <c:v>Osztalék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'30. adat'!$C$4:$CD$5</c:f>
              <c:multiLvlStrCache>
                <c:ptCount val="71"/>
                <c:lvl>
                  <c:pt idx="1">
                    <c:v>2005</c:v>
                  </c:pt>
                  <c:pt idx="3">
                    <c:v>2007</c:v>
                  </c:pt>
                  <c:pt idx="5">
                    <c:v>2009</c:v>
                  </c:pt>
                  <c:pt idx="7">
                    <c:v>2011</c:v>
                  </c:pt>
                  <c:pt idx="9">
                    <c:v>2013</c:v>
                  </c:pt>
                  <c:pt idx="11">
                    <c:v>2015</c:v>
                  </c:pt>
                  <c:pt idx="13">
                    <c:v>2017</c:v>
                  </c:pt>
                  <c:pt idx="15">
                    <c:v>2019*</c:v>
                  </c:pt>
                  <c:pt idx="17">
                    <c:v>2005</c:v>
                  </c:pt>
                  <c:pt idx="19">
                    <c:v>2007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</c:v>
                  </c:pt>
                  <c:pt idx="31">
                    <c:v>2019</c:v>
                  </c:pt>
                  <c:pt idx="33">
                    <c:v>2005</c:v>
                  </c:pt>
                  <c:pt idx="35">
                    <c:v>2007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7">
                    <c:v>2019</c:v>
                  </c:pt>
                  <c:pt idx="49">
                    <c:v>2005</c:v>
                  </c:pt>
                  <c:pt idx="51">
                    <c:v>2007</c:v>
                  </c:pt>
                  <c:pt idx="53">
                    <c:v>2009</c:v>
                  </c:pt>
                  <c:pt idx="55">
                    <c:v>2011</c:v>
                  </c:pt>
                  <c:pt idx="57">
                    <c:v>2013</c:v>
                  </c:pt>
                  <c:pt idx="59">
                    <c:v>2015</c:v>
                  </c:pt>
                  <c:pt idx="61">
                    <c:v>2017</c:v>
                  </c:pt>
                  <c:pt idx="63">
                    <c:v>2019</c:v>
                  </c:pt>
                  <c:pt idx="64">
                    <c:v>2013</c:v>
                  </c:pt>
                  <c:pt idx="66">
                    <c:v>2015</c:v>
                  </c:pt>
                  <c:pt idx="68">
                    <c:v>2017</c:v>
                  </c:pt>
                  <c:pt idx="70">
                    <c:v>2019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'30. adat'!$C$6:$CD$6</c:f>
              <c:numCache>
                <c:formatCode>0.0</c:formatCode>
                <c:ptCount val="71"/>
                <c:pt idx="0">
                  <c:v>5.0968019420117763</c:v>
                </c:pt>
                <c:pt idx="1">
                  <c:v>5.6703980339302262</c:v>
                </c:pt>
                <c:pt idx="2">
                  <c:v>8.2373317540298281</c:v>
                </c:pt>
                <c:pt idx="3">
                  <c:v>7.6337345600917512</c:v>
                </c:pt>
                <c:pt idx="4">
                  <c:v>6.8993901726250151</c:v>
                </c:pt>
                <c:pt idx="5">
                  <c:v>6.4978916024272042</c:v>
                </c:pt>
                <c:pt idx="6">
                  <c:v>6.9554397875699534</c:v>
                </c:pt>
                <c:pt idx="7">
                  <c:v>5.8558137954919598</c:v>
                </c:pt>
                <c:pt idx="8">
                  <c:v>5.3580349691618103</c:v>
                </c:pt>
                <c:pt idx="9">
                  <c:v>4.5551263492941523</c:v>
                </c:pt>
                <c:pt idx="10">
                  <c:v>3.9710258409311159</c:v>
                </c:pt>
                <c:pt idx="11">
                  <c:v>4.2195736329164069</c:v>
                </c:pt>
                <c:pt idx="12">
                  <c:v>3.6312168788591705</c:v>
                </c:pt>
                <c:pt idx="13">
                  <c:v>3.8740664933687174</c:v>
                </c:pt>
                <c:pt idx="14">
                  <c:v>4.0251447816961514</c:v>
                </c:pt>
                <c:pt idx="15">
                  <c:v>3.9919512292926287</c:v>
                </c:pt>
                <c:pt idx="16">
                  <c:v>6.3057362892801683</c:v>
                </c:pt>
                <c:pt idx="17">
                  <c:v>5.3996227645715997</c:v>
                </c:pt>
                <c:pt idx="18">
                  <c:v>7.2040820072316123</c:v>
                </c:pt>
                <c:pt idx="19">
                  <c:v>8.2897218548789233</c:v>
                </c:pt>
                <c:pt idx="20">
                  <c:v>10.161030529249905</c:v>
                </c:pt>
                <c:pt idx="21">
                  <c:v>8.5614989768271386</c:v>
                </c:pt>
                <c:pt idx="22">
                  <c:v>9.1860585020451673</c:v>
                </c:pt>
                <c:pt idx="23">
                  <c:v>10.647514656541414</c:v>
                </c:pt>
                <c:pt idx="24">
                  <c:v>8.7159996779128743</c:v>
                </c:pt>
                <c:pt idx="25">
                  <c:v>8.590875582307012</c:v>
                </c:pt>
                <c:pt idx="26">
                  <c:v>9.8106793928460334</c:v>
                </c:pt>
                <c:pt idx="27">
                  <c:v>9.7840191470342255</c:v>
                </c:pt>
                <c:pt idx="28">
                  <c:v>9.5724432564739796</c:v>
                </c:pt>
                <c:pt idx="29">
                  <c:v>8.2104405517080838</c:v>
                </c:pt>
                <c:pt idx="30">
                  <c:v>8.8767577690151711</c:v>
                </c:pt>
                <c:pt idx="31">
                  <c:v>7.9684687122319033</c:v>
                </c:pt>
                <c:pt idx="32">
                  <c:v>4.3018320390971674</c:v>
                </c:pt>
                <c:pt idx="33">
                  <c:v>6.7162113380784403</c:v>
                </c:pt>
                <c:pt idx="34">
                  <c:v>6.8367428693515633</c:v>
                </c:pt>
                <c:pt idx="35">
                  <c:v>6.2324350958735169</c:v>
                </c:pt>
                <c:pt idx="36">
                  <c:v>9.1970907243016633</c:v>
                </c:pt>
                <c:pt idx="37">
                  <c:v>5.5516251409822637</c:v>
                </c:pt>
                <c:pt idx="38">
                  <c:v>5.8829865273186748</c:v>
                </c:pt>
                <c:pt idx="39">
                  <c:v>6.4664789043516686</c:v>
                </c:pt>
                <c:pt idx="40">
                  <c:v>5.6950628961451555</c:v>
                </c:pt>
                <c:pt idx="41">
                  <c:v>6.3881217533729053</c:v>
                </c:pt>
                <c:pt idx="42">
                  <c:v>5.3432175682724887</c:v>
                </c:pt>
                <c:pt idx="43">
                  <c:v>5.7411393268741708</c:v>
                </c:pt>
                <c:pt idx="44">
                  <c:v>6.156597036069007</c:v>
                </c:pt>
                <c:pt idx="45">
                  <c:v>5.0458960297169462</c:v>
                </c:pt>
                <c:pt idx="46">
                  <c:v>6.206283437106892</c:v>
                </c:pt>
                <c:pt idx="47">
                  <c:v>5.1048268370251462</c:v>
                </c:pt>
                <c:pt idx="48">
                  <c:v>4.8472120351852936</c:v>
                </c:pt>
                <c:pt idx="49">
                  <c:v>8.3085106860934772</c:v>
                </c:pt>
                <c:pt idx="50">
                  <c:v>9.5139895217924426</c:v>
                </c:pt>
                <c:pt idx="51">
                  <c:v>10.333571844824917</c:v>
                </c:pt>
                <c:pt idx="52">
                  <c:v>8.4347178497681199</c:v>
                </c:pt>
                <c:pt idx="53">
                  <c:v>7.1921686806314691</c:v>
                </c:pt>
                <c:pt idx="54">
                  <c:v>7.4046814747714933</c:v>
                </c:pt>
                <c:pt idx="55">
                  <c:v>7.1983046214350166</c:v>
                </c:pt>
                <c:pt idx="56">
                  <c:v>7.0231105485825456</c:v>
                </c:pt>
                <c:pt idx="57">
                  <c:v>6.6553757904322595</c:v>
                </c:pt>
                <c:pt idx="58">
                  <c:v>8.6725653314840017</c:v>
                </c:pt>
                <c:pt idx="59">
                  <c:v>8.3479500414836085</c:v>
                </c:pt>
                <c:pt idx="60">
                  <c:v>7.2776327327806118</c:v>
                </c:pt>
                <c:pt idx="61">
                  <c:v>7.0565088875480404</c:v>
                </c:pt>
                <c:pt idx="62">
                  <c:v>8.4313693559981289</c:v>
                </c:pt>
                <c:pt idx="63">
                  <c:v>4.7531551555052776</c:v>
                </c:pt>
                <c:pt idx="64">
                  <c:v>5.589605835698352</c:v>
                </c:pt>
                <c:pt idx="65">
                  <c:v>5.0317751305566034</c:v>
                </c:pt>
                <c:pt idx="66">
                  <c:v>5.3207738743152557</c:v>
                </c:pt>
                <c:pt idx="67">
                  <c:v>6.0292460686817213</c:v>
                </c:pt>
                <c:pt idx="68">
                  <c:v>6.6998605024942766</c:v>
                </c:pt>
                <c:pt idx="69">
                  <c:v>6.1777210292664595</c:v>
                </c:pt>
                <c:pt idx="70">
                  <c:v>5.7011846596826175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A0-4B53-AA77-8AF3726E76D3}"/>
            </c:ext>
          </c:extLst>
        </c:ser>
        <c:ser>
          <c:idx val="1"/>
          <c:order val="1"/>
          <c:tx>
            <c:strRef>
              <c:f>'30. adat'!$B$7</c:f>
              <c:strCache>
                <c:ptCount val="1"/>
                <c:pt idx="0">
                  <c:v>Újrabefektetés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'30. adat'!$C$4:$CD$5</c:f>
              <c:multiLvlStrCache>
                <c:ptCount val="71"/>
                <c:lvl>
                  <c:pt idx="1">
                    <c:v>2005</c:v>
                  </c:pt>
                  <c:pt idx="3">
                    <c:v>2007</c:v>
                  </c:pt>
                  <c:pt idx="5">
                    <c:v>2009</c:v>
                  </c:pt>
                  <c:pt idx="7">
                    <c:v>2011</c:v>
                  </c:pt>
                  <c:pt idx="9">
                    <c:v>2013</c:v>
                  </c:pt>
                  <c:pt idx="11">
                    <c:v>2015</c:v>
                  </c:pt>
                  <c:pt idx="13">
                    <c:v>2017</c:v>
                  </c:pt>
                  <c:pt idx="15">
                    <c:v>2019*</c:v>
                  </c:pt>
                  <c:pt idx="17">
                    <c:v>2005</c:v>
                  </c:pt>
                  <c:pt idx="19">
                    <c:v>2007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</c:v>
                  </c:pt>
                  <c:pt idx="31">
                    <c:v>2019</c:v>
                  </c:pt>
                  <c:pt idx="33">
                    <c:v>2005</c:v>
                  </c:pt>
                  <c:pt idx="35">
                    <c:v>2007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7">
                    <c:v>2019</c:v>
                  </c:pt>
                  <c:pt idx="49">
                    <c:v>2005</c:v>
                  </c:pt>
                  <c:pt idx="51">
                    <c:v>2007</c:v>
                  </c:pt>
                  <c:pt idx="53">
                    <c:v>2009</c:v>
                  </c:pt>
                  <c:pt idx="55">
                    <c:v>2011</c:v>
                  </c:pt>
                  <c:pt idx="57">
                    <c:v>2013</c:v>
                  </c:pt>
                  <c:pt idx="59">
                    <c:v>2015</c:v>
                  </c:pt>
                  <c:pt idx="61">
                    <c:v>2017</c:v>
                  </c:pt>
                  <c:pt idx="63">
                    <c:v>2019</c:v>
                  </c:pt>
                  <c:pt idx="64">
                    <c:v>2013</c:v>
                  </c:pt>
                  <c:pt idx="66">
                    <c:v>2015</c:v>
                  </c:pt>
                  <c:pt idx="68">
                    <c:v>2017</c:v>
                  </c:pt>
                  <c:pt idx="70">
                    <c:v>2019</c:v>
                  </c:pt>
                </c:lvl>
                <c:lvl>
                  <c:pt idx="0">
                    <c:v>Magyarország</c:v>
                  </c:pt>
                  <c:pt idx="16">
                    <c:v>Csehország</c:v>
                  </c:pt>
                  <c:pt idx="32">
                    <c:v>Lengyelország</c:v>
                  </c:pt>
                  <c:pt idx="48">
                    <c:v>Szlovákia</c:v>
                  </c:pt>
                  <c:pt idx="64">
                    <c:v>Románia</c:v>
                  </c:pt>
                </c:lvl>
              </c:multiLvlStrCache>
            </c:multiLvlStrRef>
          </c:cat>
          <c:val>
            <c:numRef>
              <c:f>'30. adat'!$C$7:$CD$7</c:f>
              <c:numCache>
                <c:formatCode>0.0</c:formatCode>
                <c:ptCount val="71"/>
                <c:pt idx="0">
                  <c:v>6.2181154669952665</c:v>
                </c:pt>
                <c:pt idx="1">
                  <c:v>4.5803131929527563</c:v>
                </c:pt>
                <c:pt idx="2">
                  <c:v>2.9127382741810637</c:v>
                </c:pt>
                <c:pt idx="3">
                  <c:v>4.1310734063867525</c:v>
                </c:pt>
                <c:pt idx="4">
                  <c:v>1.5195343444713632</c:v>
                </c:pt>
                <c:pt idx="5">
                  <c:v>-0.35378652918465364</c:v>
                </c:pt>
                <c:pt idx="6">
                  <c:v>-0.31875697173983591</c:v>
                </c:pt>
                <c:pt idx="7">
                  <c:v>2.2013485796689984</c:v>
                </c:pt>
                <c:pt idx="8">
                  <c:v>2.5116806167505445</c:v>
                </c:pt>
                <c:pt idx="9">
                  <c:v>2.445244750966197</c:v>
                </c:pt>
                <c:pt idx="10">
                  <c:v>5.5730214589005929</c:v>
                </c:pt>
                <c:pt idx="11">
                  <c:v>5.0554911922108863</c:v>
                </c:pt>
                <c:pt idx="12">
                  <c:v>5.138304094788106</c:v>
                </c:pt>
                <c:pt idx="13">
                  <c:v>8.0652995480806702</c:v>
                </c:pt>
                <c:pt idx="14">
                  <c:v>6.9265412883835848</c:v>
                </c:pt>
                <c:pt idx="15">
                  <c:v>5.2946378511604726</c:v>
                </c:pt>
                <c:pt idx="16">
                  <c:v>6.4518318977222124</c:v>
                </c:pt>
                <c:pt idx="17">
                  <c:v>5.7830279312867425</c:v>
                </c:pt>
                <c:pt idx="18">
                  <c:v>5.6470825762164338</c:v>
                </c:pt>
                <c:pt idx="19">
                  <c:v>7.3174785555820518</c:v>
                </c:pt>
                <c:pt idx="20">
                  <c:v>2.2766385169814387</c:v>
                </c:pt>
                <c:pt idx="21">
                  <c:v>3.2538294356226745</c:v>
                </c:pt>
                <c:pt idx="22">
                  <c:v>3.4402318999988544</c:v>
                </c:pt>
                <c:pt idx="23">
                  <c:v>1.8459481080822915</c:v>
                </c:pt>
                <c:pt idx="24">
                  <c:v>3.3305955927745123</c:v>
                </c:pt>
                <c:pt idx="25">
                  <c:v>3.7159468197700551</c:v>
                </c:pt>
                <c:pt idx="26">
                  <c:v>3.0240067016922429</c:v>
                </c:pt>
                <c:pt idx="27">
                  <c:v>2.7676493077893705</c:v>
                </c:pt>
                <c:pt idx="28">
                  <c:v>2.9644409739689306</c:v>
                </c:pt>
                <c:pt idx="29">
                  <c:v>5.5775226344975515</c:v>
                </c:pt>
                <c:pt idx="30">
                  <c:v>3.3477805196487678</c:v>
                </c:pt>
                <c:pt idx="31">
                  <c:v>5.0310803254144343</c:v>
                </c:pt>
                <c:pt idx="32">
                  <c:v>9.8237749113354589</c:v>
                </c:pt>
                <c:pt idx="33">
                  <c:v>4.4384622482230123</c:v>
                </c:pt>
                <c:pt idx="34">
                  <c:v>6.0841523341523347</c:v>
                </c:pt>
                <c:pt idx="35">
                  <c:v>7.1235634206636282</c:v>
                </c:pt>
                <c:pt idx="36">
                  <c:v>-0.81035034267474604</c:v>
                </c:pt>
                <c:pt idx="37">
                  <c:v>3.6703578386137594</c:v>
                </c:pt>
                <c:pt idx="38">
                  <c:v>4.5940611186952118</c:v>
                </c:pt>
                <c:pt idx="39">
                  <c:v>4.7109012591119948</c:v>
                </c:pt>
                <c:pt idx="40">
                  <c:v>3.4447541503913923</c:v>
                </c:pt>
                <c:pt idx="41">
                  <c:v>2.5959566976908222</c:v>
                </c:pt>
                <c:pt idx="42">
                  <c:v>5.0686582077599569</c:v>
                </c:pt>
                <c:pt idx="43">
                  <c:v>5.4486006525325958</c:v>
                </c:pt>
                <c:pt idx="44">
                  <c:v>6.4980453755593377</c:v>
                </c:pt>
                <c:pt idx="45">
                  <c:v>5.918408503939057</c:v>
                </c:pt>
                <c:pt idx="46">
                  <c:v>5.7844792424288425</c:v>
                </c:pt>
                <c:pt idx="47">
                  <c:v>7.7127656357172159</c:v>
                </c:pt>
                <c:pt idx="48">
                  <c:v>9.1118721340713726</c:v>
                </c:pt>
                <c:pt idx="49">
                  <c:v>4.0399139182043227</c:v>
                </c:pt>
                <c:pt idx="50">
                  <c:v>4.3477395416978517</c:v>
                </c:pt>
                <c:pt idx="51">
                  <c:v>2.5242876005989836</c:v>
                </c:pt>
                <c:pt idx="52">
                  <c:v>0.68514945330219024</c:v>
                </c:pt>
                <c:pt idx="53">
                  <c:v>0.16906143002990581</c:v>
                </c:pt>
                <c:pt idx="54">
                  <c:v>3.731592091440362</c:v>
                </c:pt>
                <c:pt idx="55">
                  <c:v>4.9365261787260559</c:v>
                </c:pt>
                <c:pt idx="56">
                  <c:v>1.4543707297636208</c:v>
                </c:pt>
                <c:pt idx="57">
                  <c:v>-0.56397643100508665</c:v>
                </c:pt>
                <c:pt idx="58">
                  <c:v>-0.8724577802722866</c:v>
                </c:pt>
                <c:pt idx="59">
                  <c:v>1.975065287963071</c:v>
                </c:pt>
                <c:pt idx="60">
                  <c:v>2.1003567442602038</c:v>
                </c:pt>
                <c:pt idx="61">
                  <c:v>1.5497742602709816</c:v>
                </c:pt>
                <c:pt idx="62">
                  <c:v>0.64137310141232351</c:v>
                </c:pt>
                <c:pt idx="63">
                  <c:v>4.1018681885500126</c:v>
                </c:pt>
                <c:pt idx="64">
                  <c:v>-0.83083771851423771</c:v>
                </c:pt>
                <c:pt idx="65">
                  <c:v>-3.1953136016977566</c:v>
                </c:pt>
                <c:pt idx="66">
                  <c:v>1.133942684351591</c:v>
                </c:pt>
                <c:pt idx="67">
                  <c:v>2.329397932689953</c:v>
                </c:pt>
                <c:pt idx="68">
                  <c:v>3.3045367014905001</c:v>
                </c:pt>
                <c:pt idx="69">
                  <c:v>4.4769472702729036</c:v>
                </c:pt>
                <c:pt idx="70">
                  <c:v>3.7614654101949738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A0-4B53-AA77-8AF3726E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215848"/>
        <c:axId val="979219784"/>
      </c:barChart>
      <c:lineChart>
        <c:grouping val="standard"/>
        <c:varyColors val="0"/>
        <c:ser>
          <c:idx val="2"/>
          <c:order val="2"/>
          <c:tx>
            <c:strRef>
              <c:f>'30. adat'!$B$8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8B-4619-B69B-050C8F12E3C7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C8B-4619-B69B-050C8F12E3C7}"/>
              </c:ext>
            </c:extLst>
          </c:dPt>
          <c:dPt>
            <c:idx val="4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8B-4619-B69B-050C8F12E3C7}"/>
              </c:ext>
            </c:extLst>
          </c:dPt>
          <c:dPt>
            <c:idx val="6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C8B-4619-B69B-050C8F12E3C7}"/>
              </c:ext>
            </c:extLst>
          </c:dPt>
          <c:cat>
            <c:strRef>
              <c:f>'30. adat'!$C$5:$CD$5</c:f>
              <c:strCache>
                <c:ptCount val="71"/>
                <c:pt idx="1">
                  <c:v>2005</c:v>
                </c:pt>
                <c:pt idx="3">
                  <c:v>2007</c:v>
                </c:pt>
                <c:pt idx="5">
                  <c:v>2009</c:v>
                </c:pt>
                <c:pt idx="7">
                  <c:v>2011</c:v>
                </c:pt>
                <c:pt idx="9">
                  <c:v>2013</c:v>
                </c:pt>
                <c:pt idx="11">
                  <c:v>2015</c:v>
                </c:pt>
                <c:pt idx="13">
                  <c:v>2017</c:v>
                </c:pt>
                <c:pt idx="15">
                  <c:v>2019*</c:v>
                </c:pt>
                <c:pt idx="17">
                  <c:v>2005</c:v>
                </c:pt>
                <c:pt idx="19">
                  <c:v>2007</c:v>
                </c:pt>
                <c:pt idx="21">
                  <c:v>2009</c:v>
                </c:pt>
                <c:pt idx="23">
                  <c:v>2011</c:v>
                </c:pt>
                <c:pt idx="25">
                  <c:v>2013</c:v>
                </c:pt>
                <c:pt idx="27">
                  <c:v>2015</c:v>
                </c:pt>
                <c:pt idx="29">
                  <c:v>2017</c:v>
                </c:pt>
                <c:pt idx="31">
                  <c:v>2019</c:v>
                </c:pt>
                <c:pt idx="33">
                  <c:v>2005</c:v>
                </c:pt>
                <c:pt idx="35">
                  <c:v>2007</c:v>
                </c:pt>
                <c:pt idx="37">
                  <c:v>2009</c:v>
                </c:pt>
                <c:pt idx="39">
                  <c:v>2011</c:v>
                </c:pt>
                <c:pt idx="41">
                  <c:v>2013</c:v>
                </c:pt>
                <c:pt idx="43">
                  <c:v>2015</c:v>
                </c:pt>
                <c:pt idx="45">
                  <c:v>2017</c:v>
                </c:pt>
                <c:pt idx="47">
                  <c:v>2019</c:v>
                </c:pt>
                <c:pt idx="49">
                  <c:v>2005</c:v>
                </c:pt>
                <c:pt idx="51">
                  <c:v>2007</c:v>
                </c:pt>
                <c:pt idx="53">
                  <c:v>2009</c:v>
                </c:pt>
                <c:pt idx="55">
                  <c:v>2011</c:v>
                </c:pt>
                <c:pt idx="57">
                  <c:v>2013</c:v>
                </c:pt>
                <c:pt idx="59">
                  <c:v>2015</c:v>
                </c:pt>
                <c:pt idx="61">
                  <c:v>2017</c:v>
                </c:pt>
                <c:pt idx="63">
                  <c:v>2019</c:v>
                </c:pt>
                <c:pt idx="64">
                  <c:v>2013</c:v>
                </c:pt>
                <c:pt idx="66">
                  <c:v>2015</c:v>
                </c:pt>
                <c:pt idx="68">
                  <c:v>2017</c:v>
                </c:pt>
                <c:pt idx="70">
                  <c:v>2019</c:v>
                </c:pt>
              </c:strCache>
            </c:strRef>
          </c:cat>
          <c:val>
            <c:numRef>
              <c:f>'30. adat'!$C$8:$CD$8</c:f>
              <c:numCache>
                <c:formatCode>0.0</c:formatCode>
                <c:ptCount val="71"/>
                <c:pt idx="0">
                  <c:v>11.314917409007043</c:v>
                </c:pt>
                <c:pt idx="1">
                  <c:v>10.250711226882983</c:v>
                </c:pt>
                <c:pt idx="2">
                  <c:v>11.150070028210893</c:v>
                </c:pt>
                <c:pt idx="3">
                  <c:v>11.764807966478504</c:v>
                </c:pt>
                <c:pt idx="4">
                  <c:v>8.4189245170963787</c:v>
                </c:pt>
                <c:pt idx="5">
                  <c:v>6.1441050732425504</c:v>
                </c:pt>
                <c:pt idx="6">
                  <c:v>6.6366828158301177</c:v>
                </c:pt>
                <c:pt idx="7">
                  <c:v>8.0571623751609582</c:v>
                </c:pt>
                <c:pt idx="8">
                  <c:v>7.8697155859123553</c:v>
                </c:pt>
                <c:pt idx="9">
                  <c:v>7.0003711002603497</c:v>
                </c:pt>
                <c:pt idx="10">
                  <c:v>9.5440472998317087</c:v>
                </c:pt>
                <c:pt idx="11">
                  <c:v>9.2750648251272931</c:v>
                </c:pt>
                <c:pt idx="12">
                  <c:v>8.7695209736472766</c:v>
                </c:pt>
                <c:pt idx="13">
                  <c:v>11.939366041449388</c:v>
                </c:pt>
                <c:pt idx="14">
                  <c:v>10.951686070079736</c:v>
                </c:pt>
                <c:pt idx="15">
                  <c:v>9.2865890804531013</c:v>
                </c:pt>
                <c:pt idx="16">
                  <c:v>12.757568187002381</c:v>
                </c:pt>
                <c:pt idx="17">
                  <c:v>11.182650695858342</c:v>
                </c:pt>
                <c:pt idx="18">
                  <c:v>12.851164583448046</c:v>
                </c:pt>
                <c:pt idx="19">
                  <c:v>15.607200410460976</c:v>
                </c:pt>
                <c:pt idx="20">
                  <c:v>12.437669046231344</c:v>
                </c:pt>
                <c:pt idx="21">
                  <c:v>11.815328412449812</c:v>
                </c:pt>
                <c:pt idx="22">
                  <c:v>12.626290402044022</c:v>
                </c:pt>
                <c:pt idx="23">
                  <c:v>12.493462764623706</c:v>
                </c:pt>
                <c:pt idx="24">
                  <c:v>12.046595270687387</c:v>
                </c:pt>
                <c:pt idx="25">
                  <c:v>12.306822402077067</c:v>
                </c:pt>
                <c:pt idx="26">
                  <c:v>12.834686094538275</c:v>
                </c:pt>
                <c:pt idx="27">
                  <c:v>12.551668454823597</c:v>
                </c:pt>
                <c:pt idx="28">
                  <c:v>12.53688423044291</c:v>
                </c:pt>
                <c:pt idx="29">
                  <c:v>13.787963186205635</c:v>
                </c:pt>
                <c:pt idx="30">
                  <c:v>12.224538288663938</c:v>
                </c:pt>
                <c:pt idx="31">
                  <c:v>12.999549037646338</c:v>
                </c:pt>
                <c:pt idx="32">
                  <c:v>14.125606950432626</c:v>
                </c:pt>
                <c:pt idx="33">
                  <c:v>11.154673586301453</c:v>
                </c:pt>
                <c:pt idx="34">
                  <c:v>12.920895203503898</c:v>
                </c:pt>
                <c:pt idx="35">
                  <c:v>13.355998516537145</c:v>
                </c:pt>
                <c:pt idx="36">
                  <c:v>8.3867403816269164</c:v>
                </c:pt>
                <c:pt idx="37">
                  <c:v>9.2219829795960226</c:v>
                </c:pt>
                <c:pt idx="38">
                  <c:v>10.477047646013887</c:v>
                </c:pt>
                <c:pt idx="39">
                  <c:v>11.177380163463663</c:v>
                </c:pt>
                <c:pt idx="40">
                  <c:v>9.1398170465365478</c:v>
                </c:pt>
                <c:pt idx="41">
                  <c:v>8.984078451063727</c:v>
                </c:pt>
                <c:pt idx="42">
                  <c:v>10.411875776032446</c:v>
                </c:pt>
                <c:pt idx="43">
                  <c:v>11.189739979406767</c:v>
                </c:pt>
                <c:pt idx="44">
                  <c:v>12.654642411628345</c:v>
                </c:pt>
                <c:pt idx="45">
                  <c:v>10.964304533656003</c:v>
                </c:pt>
                <c:pt idx="46">
                  <c:v>11.990762679535734</c:v>
                </c:pt>
                <c:pt idx="47">
                  <c:v>12.817592472742362</c:v>
                </c:pt>
                <c:pt idx="48">
                  <c:v>13.959084169256666</c:v>
                </c:pt>
                <c:pt idx="49">
                  <c:v>12.348424604297799</c:v>
                </c:pt>
                <c:pt idx="50">
                  <c:v>13.861729063490294</c:v>
                </c:pt>
                <c:pt idx="51">
                  <c:v>12.8578594454239</c:v>
                </c:pt>
                <c:pt idx="52">
                  <c:v>9.1198673030703095</c:v>
                </c:pt>
                <c:pt idx="53">
                  <c:v>7.3612301106613751</c:v>
                </c:pt>
                <c:pt idx="54">
                  <c:v>11.136273566211855</c:v>
                </c:pt>
                <c:pt idx="55">
                  <c:v>12.134830800161073</c:v>
                </c:pt>
                <c:pt idx="56">
                  <c:v>8.4774812783461666</c:v>
                </c:pt>
                <c:pt idx="57">
                  <c:v>6.0913993594271725</c:v>
                </c:pt>
                <c:pt idx="58">
                  <c:v>7.8001075512117142</c:v>
                </c:pt>
                <c:pt idx="59">
                  <c:v>10.32301532944668</c:v>
                </c:pt>
                <c:pt idx="60">
                  <c:v>9.3779894770408152</c:v>
                </c:pt>
                <c:pt idx="61">
                  <c:v>8.6062831478190223</c:v>
                </c:pt>
                <c:pt idx="62">
                  <c:v>9.0727424574104525</c:v>
                </c:pt>
                <c:pt idx="63">
                  <c:v>8.8550233440552901</c:v>
                </c:pt>
                <c:pt idx="64">
                  <c:v>4.7587681171841139</c:v>
                </c:pt>
                <c:pt idx="65">
                  <c:v>1.8364615288588464</c:v>
                </c:pt>
                <c:pt idx="66">
                  <c:v>6.4547165586668465</c:v>
                </c:pt>
                <c:pt idx="67">
                  <c:v>8.3586440013716743</c:v>
                </c:pt>
                <c:pt idx="68">
                  <c:v>10.004397203984777</c:v>
                </c:pt>
                <c:pt idx="69">
                  <c:v>10.654668299539363</c:v>
                </c:pt>
                <c:pt idx="70">
                  <c:v>9.4626500698775917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A0-4B53-AA77-8AF3726E76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41432"/>
        <c:axId val="979239464"/>
      </c:lineChart>
      <c:catAx>
        <c:axId val="979215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5.8292974884415601E-2"/>
              <c:y val="1.78674540682414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19784"/>
        <c:crosses val="autoZero"/>
        <c:auto val="1"/>
        <c:lblAlgn val="ctr"/>
        <c:lblOffset val="100"/>
        <c:tickLblSkip val="1"/>
        <c:noMultiLvlLbl val="0"/>
      </c:catAx>
      <c:valAx>
        <c:axId val="979219784"/>
        <c:scaling>
          <c:orientation val="minMax"/>
          <c:max val="16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15848"/>
        <c:crosses val="autoZero"/>
        <c:crossBetween val="between"/>
        <c:majorUnit val="2"/>
      </c:valAx>
      <c:valAx>
        <c:axId val="979239464"/>
        <c:scaling>
          <c:orientation val="minMax"/>
          <c:max val="16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41432"/>
        <c:crosses val="max"/>
        <c:crossBetween val="between"/>
        <c:majorUnit val="2"/>
      </c:valAx>
      <c:catAx>
        <c:axId val="9792414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91464918349641455"/>
              <c:y val="1.26326917468649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9239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138280675293263"/>
          <c:y val="0.91261519393409141"/>
          <c:w val="0.5972341660492372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340370804715761E-2"/>
          <c:y val="7.3267277906285719E-2"/>
          <c:w val="0.90606396608468487"/>
          <c:h val="0.62328573516531305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'3. adat'!$B$7</c:f>
              <c:strCache>
                <c:ptCount val="1"/>
                <c:pt idx="0">
                  <c:v>Difference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[0]!_3_különbség</c:f>
              <c:numCache>
                <c:formatCode>0.0</c:formatCode>
                <c:ptCount val="50"/>
                <c:pt idx="0">
                  <c:v>1.3308858533737293</c:v>
                </c:pt>
                <c:pt idx="1">
                  <c:v>-1.5385158022940146</c:v>
                </c:pt>
                <c:pt idx="2">
                  <c:v>0.15360941617933577</c:v>
                </c:pt>
                <c:pt idx="3">
                  <c:v>2.5688556842195709</c:v>
                </c:pt>
                <c:pt idx="4">
                  <c:v>3.0426219403061907</c:v>
                </c:pt>
                <c:pt idx="5">
                  <c:v>6.3577194042076144</c:v>
                </c:pt>
                <c:pt idx="6">
                  <c:v>4.318229655985462</c:v>
                </c:pt>
                <c:pt idx="7">
                  <c:v>1.1690143446513872</c:v>
                </c:pt>
                <c:pt idx="8">
                  <c:v>2.0187608475683589</c:v>
                </c:pt>
                <c:pt idx="9">
                  <c:v>0.43140526879521701</c:v>
                </c:pt>
                <c:pt idx="10">
                  <c:v>-7.083981124222305E-2</c:v>
                </c:pt>
                <c:pt idx="11">
                  <c:v>2.2927408335508233</c:v>
                </c:pt>
                <c:pt idx="12">
                  <c:v>1.0274219433123335</c:v>
                </c:pt>
                <c:pt idx="13">
                  <c:v>0.7524775877299561</c:v>
                </c:pt>
                <c:pt idx="14">
                  <c:v>3.2597456122830835</c:v>
                </c:pt>
                <c:pt idx="15">
                  <c:v>3.1873249079835233</c:v>
                </c:pt>
                <c:pt idx="16">
                  <c:v>1.5864941203606264</c:v>
                </c:pt>
                <c:pt idx="17">
                  <c:v>3.3904898390609475</c:v>
                </c:pt>
                <c:pt idx="18">
                  <c:v>2.7769689544565352</c:v>
                </c:pt>
                <c:pt idx="19">
                  <c:v>-0.5737628884347572</c:v>
                </c:pt>
                <c:pt idx="20">
                  <c:v>1.0066928863179356</c:v>
                </c:pt>
                <c:pt idx="21">
                  <c:v>-2.6805362840798637</c:v>
                </c:pt>
                <c:pt idx="22">
                  <c:v>1.1471209457322118</c:v>
                </c:pt>
                <c:pt idx="23">
                  <c:v>-0.13144438736654251</c:v>
                </c:pt>
                <c:pt idx="24">
                  <c:v>-0.17740957953466818</c:v>
                </c:pt>
                <c:pt idx="25">
                  <c:v>-2.6802283631252806</c:v>
                </c:pt>
                <c:pt idx="26">
                  <c:v>-3.2939870847386459</c:v>
                </c:pt>
                <c:pt idx="27">
                  <c:v>-0.89647515705196668</c:v>
                </c:pt>
                <c:pt idx="28">
                  <c:v>2.066328600134554</c:v>
                </c:pt>
                <c:pt idx="29">
                  <c:v>2.0881360712254207</c:v>
                </c:pt>
                <c:pt idx="30">
                  <c:v>0.21092167449026533</c:v>
                </c:pt>
                <c:pt idx="31">
                  <c:v>1.1423772773375447</c:v>
                </c:pt>
                <c:pt idx="32">
                  <c:v>-2.0490995692231166</c:v>
                </c:pt>
                <c:pt idx="33">
                  <c:v>2.3102227828044875</c:v>
                </c:pt>
                <c:pt idx="34">
                  <c:v>1.0269797596969852</c:v>
                </c:pt>
                <c:pt idx="35">
                  <c:v>0.18683691904577415</c:v>
                </c:pt>
                <c:pt idx="36">
                  <c:v>-1.7654131363538568</c:v>
                </c:pt>
                <c:pt idx="37">
                  <c:v>-1.2610917244892192</c:v>
                </c:pt>
                <c:pt idx="38">
                  <c:v>-1.9316685196337318</c:v>
                </c:pt>
                <c:pt idx="39">
                  <c:v>-0.39366352053272635</c:v>
                </c:pt>
                <c:pt idx="40">
                  <c:v>-0.90437215830391438</c:v>
                </c:pt>
                <c:pt idx="41">
                  <c:v>-1.739862917045869</c:v>
                </c:pt>
                <c:pt idx="42">
                  <c:v>-4.9217653513000243</c:v>
                </c:pt>
                <c:pt idx="43">
                  <c:v>-2.2457703294527676</c:v>
                </c:pt>
                <c:pt idx="44">
                  <c:v>0.15615375375934093</c:v>
                </c:pt>
                <c:pt idx="45">
                  <c:v>-0.84364316096015557</c:v>
                </c:pt>
                <c:pt idx="46">
                  <c:v>-1.1152201221364066E-2</c:v>
                </c:pt>
                <c:pt idx="47">
                  <c:v>-2.6545736501722104</c:v>
                </c:pt>
                <c:pt idx="48">
                  <c:v>-1.8644139941259397</c:v>
                </c:pt>
                <c:pt idx="49">
                  <c:v>-8.1354782062375648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3"/>
        <c:axId val="670130824"/>
        <c:axId val="670131216"/>
      </c:barChart>
      <c:lineChart>
        <c:grouping val="standard"/>
        <c:varyColors val="0"/>
        <c:ser>
          <c:idx val="0"/>
          <c:order val="0"/>
          <c:tx>
            <c:strRef>
              <c:f>'3. adat'!$B$3</c:f>
              <c:strCache>
                <c:ptCount val="1"/>
                <c:pt idx="0">
                  <c:v>Exports</c:v>
                </c:pt>
              </c:strCache>
            </c:strRef>
          </c:tx>
          <c:spPr>
            <a:ln w="25400">
              <a:solidFill>
                <a:schemeClr val="accent1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[0]!_3_export</c:f>
              <c:numCache>
                <c:formatCode>0.0</c:formatCode>
                <c:ptCount val="50"/>
                <c:pt idx="0">
                  <c:v>15.873765624078203</c:v>
                </c:pt>
                <c:pt idx="1">
                  <c:v>10.786158169340737</c:v>
                </c:pt>
                <c:pt idx="2">
                  <c:v>4.9379384641321025</c:v>
                </c:pt>
                <c:pt idx="3">
                  <c:v>-3.4479788700046043</c:v>
                </c:pt>
                <c:pt idx="4">
                  <c:v>-18.196281148341683</c:v>
                </c:pt>
                <c:pt idx="5">
                  <c:v>-15.323320161174379</c:v>
                </c:pt>
                <c:pt idx="6">
                  <c:v>-9.051286754275651</c:v>
                </c:pt>
                <c:pt idx="7">
                  <c:v>0.26156022098385279</c:v>
                </c:pt>
                <c:pt idx="8">
                  <c:v>10.234643901577996</c:v>
                </c:pt>
                <c:pt idx="9">
                  <c:v>13.371473409972936</c:v>
                </c:pt>
                <c:pt idx="10">
                  <c:v>11.161303052769483</c:v>
                </c:pt>
                <c:pt idx="11">
                  <c:v>9.8140855191869036</c:v>
                </c:pt>
                <c:pt idx="12">
                  <c:v>12.894402179980943</c:v>
                </c:pt>
                <c:pt idx="13">
                  <c:v>6.1172622263956811</c:v>
                </c:pt>
                <c:pt idx="14">
                  <c:v>4.578935656050902</c:v>
                </c:pt>
                <c:pt idx="15">
                  <c:v>2.8486979294316512</c:v>
                </c:pt>
                <c:pt idx="16">
                  <c:v>-0.6750107098611835</c:v>
                </c:pt>
                <c:pt idx="17">
                  <c:v>0.33987712550343474</c:v>
                </c:pt>
                <c:pt idx="18">
                  <c:v>-1.265563104833177</c:v>
                </c:pt>
                <c:pt idx="19">
                  <c:v>-5.0529737455068471</c:v>
                </c:pt>
                <c:pt idx="20">
                  <c:v>-0.80954027722731325</c:v>
                </c:pt>
                <c:pt idx="21">
                  <c:v>2.6473234225473021</c:v>
                </c:pt>
                <c:pt idx="22">
                  <c:v>5.7469304741148903</c:v>
                </c:pt>
                <c:pt idx="23">
                  <c:v>8.7595616622305243</c:v>
                </c:pt>
                <c:pt idx="24">
                  <c:v>11.005110510087988</c:v>
                </c:pt>
                <c:pt idx="25">
                  <c:v>9.5720700042880651</c:v>
                </c:pt>
                <c:pt idx="26">
                  <c:v>8.7829786420190459</c:v>
                </c:pt>
                <c:pt idx="27">
                  <c:v>7.6217626480877101</c:v>
                </c:pt>
                <c:pt idx="28">
                  <c:v>7.2904652198232327</c:v>
                </c:pt>
                <c:pt idx="29">
                  <c:v>6.8273167022242944</c:v>
                </c:pt>
                <c:pt idx="30">
                  <c:v>6.4576325685854954</c:v>
                </c:pt>
                <c:pt idx="31">
                  <c:v>8.8594018606273437</c:v>
                </c:pt>
                <c:pt idx="32">
                  <c:v>3.0794584904833044</c:v>
                </c:pt>
                <c:pt idx="33">
                  <c:v>7.5979097196297261</c:v>
                </c:pt>
                <c:pt idx="34">
                  <c:v>4.0396832083470429</c:v>
                </c:pt>
                <c:pt idx="35">
                  <c:v>0.62798133996871286</c:v>
                </c:pt>
                <c:pt idx="36">
                  <c:v>9.1884195589161806</c:v>
                </c:pt>
                <c:pt idx="37">
                  <c:v>4.3716369184681412</c:v>
                </c:pt>
                <c:pt idx="38">
                  <c:v>6.0872564171057206</c:v>
                </c:pt>
                <c:pt idx="39">
                  <c:v>7.9576863437768992</c:v>
                </c:pt>
                <c:pt idx="40">
                  <c:v>4.1636402579553504</c:v>
                </c:pt>
                <c:pt idx="41">
                  <c:v>7.1068886867043659</c:v>
                </c:pt>
                <c:pt idx="42">
                  <c:v>1.1660359488687675</c:v>
                </c:pt>
                <c:pt idx="43">
                  <c:v>4.8696300109955786</c:v>
                </c:pt>
                <c:pt idx="44">
                  <c:v>7.2570319363272517</c:v>
                </c:pt>
                <c:pt idx="45">
                  <c:v>3.7250760826287745</c:v>
                </c:pt>
                <c:pt idx="46">
                  <c:v>10.171836204203061</c:v>
                </c:pt>
                <c:pt idx="47">
                  <c:v>3.2942899861914299</c:v>
                </c:pt>
                <c:pt idx="48">
                  <c:v>-0.53465019348986687</c:v>
                </c:pt>
                <c:pt idx="49">
                  <c:v>-23.980566152444311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C9-4EAB-BD95-144478886D54}"/>
            </c:ext>
          </c:extLst>
        </c:ser>
        <c:ser>
          <c:idx val="1"/>
          <c:order val="1"/>
          <c:tx>
            <c:strRef>
              <c:f>'3. adat'!$B$4</c:f>
              <c:strCache>
                <c:ptCount val="1"/>
                <c:pt idx="0">
                  <c:v>Imports</c:v>
                </c:pt>
              </c:strCache>
            </c:strRef>
          </c:tx>
          <c:spPr>
            <a:ln w="25400">
              <a:solidFill>
                <a:schemeClr val="accent3"/>
              </a:solidFill>
              <a:prstDash val="solid"/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[0]!_3_import</c:f>
              <c:numCache>
                <c:formatCode>0.0</c:formatCode>
                <c:ptCount val="50"/>
                <c:pt idx="0">
                  <c:v>14.542879770704474</c:v>
                </c:pt>
                <c:pt idx="1">
                  <c:v>12.324673971634752</c:v>
                </c:pt>
                <c:pt idx="2">
                  <c:v>4.7843290479527667</c:v>
                </c:pt>
                <c:pt idx="3">
                  <c:v>-6.0168345542241752</c:v>
                </c:pt>
                <c:pt idx="4">
                  <c:v>-21.238903088647874</c:v>
                </c:pt>
                <c:pt idx="5">
                  <c:v>-21.681039565381994</c:v>
                </c:pt>
                <c:pt idx="6">
                  <c:v>-13.369516410261113</c:v>
                </c:pt>
                <c:pt idx="7">
                  <c:v>-0.90745412366753442</c:v>
                </c:pt>
                <c:pt idx="8">
                  <c:v>8.2158830540096375</c:v>
                </c:pt>
                <c:pt idx="9">
                  <c:v>12.940068141177719</c:v>
                </c:pt>
                <c:pt idx="10">
                  <c:v>11.232142864011706</c:v>
                </c:pt>
                <c:pt idx="11">
                  <c:v>7.5213446856360804</c:v>
                </c:pt>
                <c:pt idx="12">
                  <c:v>11.86698023666861</c:v>
                </c:pt>
                <c:pt idx="13">
                  <c:v>5.364784638665725</c:v>
                </c:pt>
                <c:pt idx="14">
                  <c:v>1.3191900437678186</c:v>
                </c:pt>
                <c:pt idx="15">
                  <c:v>-0.33862697855187207</c:v>
                </c:pt>
                <c:pt idx="16">
                  <c:v>-2.2615048302218099</c:v>
                </c:pt>
                <c:pt idx="17">
                  <c:v>-3.0506127135575127</c:v>
                </c:pt>
                <c:pt idx="18">
                  <c:v>-4.0425320592897123</c:v>
                </c:pt>
                <c:pt idx="19">
                  <c:v>-4.4792108570720899</c:v>
                </c:pt>
                <c:pt idx="20">
                  <c:v>-1.8162331635452489</c:v>
                </c:pt>
                <c:pt idx="21">
                  <c:v>5.3278597066271658</c:v>
                </c:pt>
                <c:pt idx="22">
                  <c:v>4.5998095283826785</c:v>
                </c:pt>
                <c:pt idx="23">
                  <c:v>8.8910060495970669</c:v>
                </c:pt>
                <c:pt idx="24">
                  <c:v>11.182520089622656</c:v>
                </c:pt>
                <c:pt idx="25">
                  <c:v>12.252298367413346</c:v>
                </c:pt>
                <c:pt idx="26">
                  <c:v>12.076965726757692</c:v>
                </c:pt>
                <c:pt idx="27">
                  <c:v>8.5182378051396768</c:v>
                </c:pt>
                <c:pt idx="28">
                  <c:v>5.2241366196886787</c:v>
                </c:pt>
                <c:pt idx="29">
                  <c:v>4.7391806309988738</c:v>
                </c:pt>
                <c:pt idx="30">
                  <c:v>6.2467108940952301</c:v>
                </c:pt>
                <c:pt idx="31">
                  <c:v>7.717024583289799</c:v>
                </c:pt>
                <c:pt idx="32">
                  <c:v>5.1285580597064211</c:v>
                </c:pt>
                <c:pt idx="33">
                  <c:v>5.2876869368252386</c:v>
                </c:pt>
                <c:pt idx="34">
                  <c:v>3.0127034486500577</c:v>
                </c:pt>
                <c:pt idx="35">
                  <c:v>0.44114442092293871</c:v>
                </c:pt>
                <c:pt idx="36">
                  <c:v>10.953832695270037</c:v>
                </c:pt>
                <c:pt idx="37">
                  <c:v>5.6327286429573604</c:v>
                </c:pt>
                <c:pt idx="38">
                  <c:v>8.0189249367394524</c:v>
                </c:pt>
                <c:pt idx="39">
                  <c:v>8.3513498643096256</c:v>
                </c:pt>
                <c:pt idx="40">
                  <c:v>5.0680124162592648</c:v>
                </c:pt>
                <c:pt idx="41">
                  <c:v>8.8467516037502349</c:v>
                </c:pt>
                <c:pt idx="42">
                  <c:v>6.0878013001687918</c:v>
                </c:pt>
                <c:pt idx="43">
                  <c:v>7.1154003404483461</c:v>
                </c:pt>
                <c:pt idx="44">
                  <c:v>7.1008781825679108</c:v>
                </c:pt>
                <c:pt idx="45">
                  <c:v>4.5687192435889301</c:v>
                </c:pt>
                <c:pt idx="46">
                  <c:v>10.182988405424425</c:v>
                </c:pt>
                <c:pt idx="47">
                  <c:v>5.9488636363636402</c:v>
                </c:pt>
                <c:pt idx="48">
                  <c:v>1.3297638006360728</c:v>
                </c:pt>
                <c:pt idx="49">
                  <c:v>-15.845087946206746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C9-4EAB-BD95-144478886D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26512"/>
        <c:axId val="670118672"/>
      </c:lineChart>
      <c:catAx>
        <c:axId val="6701265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7.522979797979798E-2"/>
              <c:y val="1.1405902777777777E-2"/>
            </c:manualLayout>
          </c:layout>
          <c:overlay val="0"/>
        </c:title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18672"/>
        <c:crosses val="autoZero"/>
        <c:auto val="1"/>
        <c:lblAlgn val="ctr"/>
        <c:lblOffset val="100"/>
        <c:tickLblSkip val="1"/>
        <c:noMultiLvlLbl val="0"/>
      </c:catAx>
      <c:valAx>
        <c:axId val="670118672"/>
        <c:scaling>
          <c:orientation val="minMax"/>
          <c:max val="20"/>
          <c:min val="-2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26512"/>
        <c:crosses val="autoZero"/>
        <c:crossBetween val="between"/>
        <c:majorUnit val="5"/>
      </c:valAx>
      <c:catAx>
        <c:axId val="67013082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85402881687000076"/>
              <c:y val="9.3359606598542172E-3"/>
            </c:manualLayout>
          </c:layout>
          <c:overlay val="0"/>
        </c:title>
        <c:numFmt formatCode="General" sourceLinked="1"/>
        <c:majorTickMark val="out"/>
        <c:minorTickMark val="none"/>
        <c:tickLblPos val="none"/>
        <c:crossAx val="670131216"/>
        <c:crosses val="autoZero"/>
        <c:auto val="1"/>
        <c:lblAlgn val="ctr"/>
        <c:lblOffset val="100"/>
        <c:noMultiLvlLbl val="0"/>
      </c:catAx>
      <c:valAx>
        <c:axId val="670131216"/>
        <c:scaling>
          <c:orientation val="minMax"/>
          <c:max val="20"/>
          <c:min val="-25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082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7.3235858585858599E-2"/>
          <c:y val="0.89179085582296447"/>
          <c:w val="0.85032121212121214"/>
          <c:h val="6.6717469465231119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3623191351246751E-2"/>
          <c:y val="7.2338667166530132E-2"/>
          <c:w val="0.9327536172975065"/>
          <c:h val="0.6502672061825605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'30. adat'!$A$6</c:f>
              <c:strCache>
                <c:ptCount val="1"/>
                <c:pt idx="0">
                  <c:v>Dividend</c:v>
                </c:pt>
              </c:strCache>
            </c:strRef>
          </c:tx>
          <c:spPr>
            <a:solidFill>
              <a:srgbClr val="00B0F0"/>
            </a:solidFill>
            <a:ln>
              <a:noFill/>
            </a:ln>
            <a:effectLst/>
          </c:spPr>
          <c:invertIfNegative val="0"/>
          <c:cat>
            <c:multiLvlStrRef>
              <c:f>'30. adat'!$C$2:$CD$3</c:f>
              <c:multiLvlStrCache>
                <c:ptCount val="71"/>
                <c:lvl>
                  <c:pt idx="1">
                    <c:v>2005</c:v>
                  </c:pt>
                  <c:pt idx="3">
                    <c:v>2007</c:v>
                  </c:pt>
                  <c:pt idx="5">
                    <c:v>2009</c:v>
                  </c:pt>
                  <c:pt idx="7">
                    <c:v>2011</c:v>
                  </c:pt>
                  <c:pt idx="9">
                    <c:v>2013</c:v>
                  </c:pt>
                  <c:pt idx="11">
                    <c:v>2015</c:v>
                  </c:pt>
                  <c:pt idx="13">
                    <c:v>2017</c:v>
                  </c:pt>
                  <c:pt idx="15">
                    <c:v>2019*</c:v>
                  </c:pt>
                  <c:pt idx="17">
                    <c:v>2005</c:v>
                  </c:pt>
                  <c:pt idx="19">
                    <c:v>2007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</c:v>
                  </c:pt>
                  <c:pt idx="31">
                    <c:v>2019</c:v>
                  </c:pt>
                  <c:pt idx="33">
                    <c:v>2005</c:v>
                  </c:pt>
                  <c:pt idx="35">
                    <c:v>2007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7">
                    <c:v>2019</c:v>
                  </c:pt>
                  <c:pt idx="49">
                    <c:v>2005</c:v>
                  </c:pt>
                  <c:pt idx="51">
                    <c:v>2007</c:v>
                  </c:pt>
                  <c:pt idx="53">
                    <c:v>2009</c:v>
                  </c:pt>
                  <c:pt idx="55">
                    <c:v>2011</c:v>
                  </c:pt>
                  <c:pt idx="57">
                    <c:v>2013</c:v>
                  </c:pt>
                  <c:pt idx="59">
                    <c:v>2015</c:v>
                  </c:pt>
                  <c:pt idx="61">
                    <c:v>2017</c:v>
                  </c:pt>
                  <c:pt idx="63">
                    <c:v>2019</c:v>
                  </c:pt>
                  <c:pt idx="64">
                    <c:v>2013</c:v>
                  </c:pt>
                  <c:pt idx="66">
                    <c:v>2015</c:v>
                  </c:pt>
                  <c:pt idx="68">
                    <c:v>2017</c:v>
                  </c:pt>
                  <c:pt idx="70">
                    <c:v>2019</c:v>
                  </c:pt>
                </c:lvl>
                <c:lvl>
                  <c:pt idx="0">
                    <c:v>Hungary</c:v>
                  </c:pt>
                  <c:pt idx="16">
                    <c:v>Czech Rep.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'30. adat'!$C$6:$CD$6</c:f>
              <c:numCache>
                <c:formatCode>0.0</c:formatCode>
                <c:ptCount val="71"/>
                <c:pt idx="0">
                  <c:v>5.0968019420117763</c:v>
                </c:pt>
                <c:pt idx="1">
                  <c:v>5.6703980339302262</c:v>
                </c:pt>
                <c:pt idx="2">
                  <c:v>8.2373317540298281</c:v>
                </c:pt>
                <c:pt idx="3">
                  <c:v>7.6337345600917512</c:v>
                </c:pt>
                <c:pt idx="4">
                  <c:v>6.8993901726250151</c:v>
                </c:pt>
                <c:pt idx="5">
                  <c:v>6.4978916024272042</c:v>
                </c:pt>
                <c:pt idx="6">
                  <c:v>6.9554397875699534</c:v>
                </c:pt>
                <c:pt idx="7">
                  <c:v>5.8558137954919598</c:v>
                </c:pt>
                <c:pt idx="8">
                  <c:v>5.3580349691618103</c:v>
                </c:pt>
                <c:pt idx="9">
                  <c:v>4.5551263492941523</c:v>
                </c:pt>
                <c:pt idx="10">
                  <c:v>3.9710258409311159</c:v>
                </c:pt>
                <c:pt idx="11">
                  <c:v>4.2195736329164069</c:v>
                </c:pt>
                <c:pt idx="12">
                  <c:v>3.6312168788591705</c:v>
                </c:pt>
                <c:pt idx="13">
                  <c:v>3.8740664933687174</c:v>
                </c:pt>
                <c:pt idx="14">
                  <c:v>4.0251447816961514</c:v>
                </c:pt>
                <c:pt idx="15">
                  <c:v>3.9919512292926287</c:v>
                </c:pt>
                <c:pt idx="16">
                  <c:v>6.3057362892801683</c:v>
                </c:pt>
                <c:pt idx="17">
                  <c:v>5.3996227645715997</c:v>
                </c:pt>
                <c:pt idx="18">
                  <c:v>7.2040820072316123</c:v>
                </c:pt>
                <c:pt idx="19">
                  <c:v>8.2897218548789233</c:v>
                </c:pt>
                <c:pt idx="20">
                  <c:v>10.161030529249905</c:v>
                </c:pt>
                <c:pt idx="21">
                  <c:v>8.5614989768271386</c:v>
                </c:pt>
                <c:pt idx="22">
                  <c:v>9.1860585020451673</c:v>
                </c:pt>
                <c:pt idx="23">
                  <c:v>10.647514656541414</c:v>
                </c:pt>
                <c:pt idx="24">
                  <c:v>8.7159996779128743</c:v>
                </c:pt>
                <c:pt idx="25">
                  <c:v>8.590875582307012</c:v>
                </c:pt>
                <c:pt idx="26">
                  <c:v>9.8106793928460334</c:v>
                </c:pt>
                <c:pt idx="27">
                  <c:v>9.7840191470342255</c:v>
                </c:pt>
                <c:pt idx="28">
                  <c:v>9.5724432564739796</c:v>
                </c:pt>
                <c:pt idx="29">
                  <c:v>8.2104405517080838</c:v>
                </c:pt>
                <c:pt idx="30">
                  <c:v>8.8767577690151711</c:v>
                </c:pt>
                <c:pt idx="31">
                  <c:v>7.9684687122319033</c:v>
                </c:pt>
                <c:pt idx="32">
                  <c:v>4.3018320390971674</c:v>
                </c:pt>
                <c:pt idx="33">
                  <c:v>6.7162113380784403</c:v>
                </c:pt>
                <c:pt idx="34">
                  <c:v>6.8367428693515633</c:v>
                </c:pt>
                <c:pt idx="35">
                  <c:v>6.2324350958735169</c:v>
                </c:pt>
                <c:pt idx="36">
                  <c:v>9.1970907243016633</c:v>
                </c:pt>
                <c:pt idx="37">
                  <c:v>5.5516251409822637</c:v>
                </c:pt>
                <c:pt idx="38">
                  <c:v>5.8829865273186748</c:v>
                </c:pt>
                <c:pt idx="39">
                  <c:v>6.4664789043516686</c:v>
                </c:pt>
                <c:pt idx="40">
                  <c:v>5.6950628961451555</c:v>
                </c:pt>
                <c:pt idx="41">
                  <c:v>6.3881217533729053</c:v>
                </c:pt>
                <c:pt idx="42">
                  <c:v>5.3432175682724887</c:v>
                </c:pt>
                <c:pt idx="43">
                  <c:v>5.7411393268741708</c:v>
                </c:pt>
                <c:pt idx="44">
                  <c:v>6.156597036069007</c:v>
                </c:pt>
                <c:pt idx="45">
                  <c:v>5.0458960297169462</c:v>
                </c:pt>
                <c:pt idx="46">
                  <c:v>6.206283437106892</c:v>
                </c:pt>
                <c:pt idx="47">
                  <c:v>5.1048268370251462</c:v>
                </c:pt>
                <c:pt idx="48">
                  <c:v>4.8472120351852936</c:v>
                </c:pt>
                <c:pt idx="49">
                  <c:v>8.3085106860934772</c:v>
                </c:pt>
                <c:pt idx="50">
                  <c:v>9.5139895217924426</c:v>
                </c:pt>
                <c:pt idx="51">
                  <c:v>10.333571844824917</c:v>
                </c:pt>
                <c:pt idx="52">
                  <c:v>8.4347178497681199</c:v>
                </c:pt>
                <c:pt idx="53">
                  <c:v>7.1921686806314691</c:v>
                </c:pt>
                <c:pt idx="54">
                  <c:v>7.4046814747714933</c:v>
                </c:pt>
                <c:pt idx="55">
                  <c:v>7.1983046214350166</c:v>
                </c:pt>
                <c:pt idx="56">
                  <c:v>7.0231105485825456</c:v>
                </c:pt>
                <c:pt idx="57">
                  <c:v>6.6553757904322595</c:v>
                </c:pt>
                <c:pt idx="58">
                  <c:v>8.6725653314840017</c:v>
                </c:pt>
                <c:pt idx="59">
                  <c:v>8.3479500414836085</c:v>
                </c:pt>
                <c:pt idx="60">
                  <c:v>7.2776327327806118</c:v>
                </c:pt>
                <c:pt idx="61">
                  <c:v>7.0565088875480404</c:v>
                </c:pt>
                <c:pt idx="62">
                  <c:v>8.4313693559981289</c:v>
                </c:pt>
                <c:pt idx="63">
                  <c:v>4.7531551555052776</c:v>
                </c:pt>
                <c:pt idx="64">
                  <c:v>5.589605835698352</c:v>
                </c:pt>
                <c:pt idx="65">
                  <c:v>5.0317751305566034</c:v>
                </c:pt>
                <c:pt idx="66">
                  <c:v>5.3207738743152557</c:v>
                </c:pt>
                <c:pt idx="67">
                  <c:v>6.0292460686817213</c:v>
                </c:pt>
                <c:pt idx="68">
                  <c:v>6.6998605024942766</c:v>
                </c:pt>
                <c:pt idx="69">
                  <c:v>6.1777210292664595</c:v>
                </c:pt>
                <c:pt idx="70">
                  <c:v>5.7011846596826175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CC-4C8E-9558-B82DF400A4C0}"/>
            </c:ext>
          </c:extLst>
        </c:ser>
        <c:ser>
          <c:idx val="1"/>
          <c:order val="1"/>
          <c:tx>
            <c:strRef>
              <c:f>'30. adat'!$A$7</c:f>
              <c:strCache>
                <c:ptCount val="1"/>
                <c:pt idx="0">
                  <c:v>Reinvestment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'30. adat'!$C$2:$CD$3</c:f>
              <c:multiLvlStrCache>
                <c:ptCount val="71"/>
                <c:lvl>
                  <c:pt idx="1">
                    <c:v>2005</c:v>
                  </c:pt>
                  <c:pt idx="3">
                    <c:v>2007</c:v>
                  </c:pt>
                  <c:pt idx="5">
                    <c:v>2009</c:v>
                  </c:pt>
                  <c:pt idx="7">
                    <c:v>2011</c:v>
                  </c:pt>
                  <c:pt idx="9">
                    <c:v>2013</c:v>
                  </c:pt>
                  <c:pt idx="11">
                    <c:v>2015</c:v>
                  </c:pt>
                  <c:pt idx="13">
                    <c:v>2017</c:v>
                  </c:pt>
                  <c:pt idx="15">
                    <c:v>2019*</c:v>
                  </c:pt>
                  <c:pt idx="17">
                    <c:v>2005</c:v>
                  </c:pt>
                  <c:pt idx="19">
                    <c:v>2007</c:v>
                  </c:pt>
                  <c:pt idx="21">
                    <c:v>2009</c:v>
                  </c:pt>
                  <c:pt idx="23">
                    <c:v>2011</c:v>
                  </c:pt>
                  <c:pt idx="25">
                    <c:v>2013</c:v>
                  </c:pt>
                  <c:pt idx="27">
                    <c:v>2015</c:v>
                  </c:pt>
                  <c:pt idx="29">
                    <c:v>2017</c:v>
                  </c:pt>
                  <c:pt idx="31">
                    <c:v>2019</c:v>
                  </c:pt>
                  <c:pt idx="33">
                    <c:v>2005</c:v>
                  </c:pt>
                  <c:pt idx="35">
                    <c:v>2007</c:v>
                  </c:pt>
                  <c:pt idx="37">
                    <c:v>2009</c:v>
                  </c:pt>
                  <c:pt idx="39">
                    <c:v>2011</c:v>
                  </c:pt>
                  <c:pt idx="41">
                    <c:v>2013</c:v>
                  </c:pt>
                  <c:pt idx="43">
                    <c:v>2015</c:v>
                  </c:pt>
                  <c:pt idx="45">
                    <c:v>2017</c:v>
                  </c:pt>
                  <c:pt idx="47">
                    <c:v>2019</c:v>
                  </c:pt>
                  <c:pt idx="49">
                    <c:v>2005</c:v>
                  </c:pt>
                  <c:pt idx="51">
                    <c:v>2007</c:v>
                  </c:pt>
                  <c:pt idx="53">
                    <c:v>2009</c:v>
                  </c:pt>
                  <c:pt idx="55">
                    <c:v>2011</c:v>
                  </c:pt>
                  <c:pt idx="57">
                    <c:v>2013</c:v>
                  </c:pt>
                  <c:pt idx="59">
                    <c:v>2015</c:v>
                  </c:pt>
                  <c:pt idx="61">
                    <c:v>2017</c:v>
                  </c:pt>
                  <c:pt idx="63">
                    <c:v>2019</c:v>
                  </c:pt>
                  <c:pt idx="64">
                    <c:v>2013</c:v>
                  </c:pt>
                  <c:pt idx="66">
                    <c:v>2015</c:v>
                  </c:pt>
                  <c:pt idx="68">
                    <c:v>2017</c:v>
                  </c:pt>
                  <c:pt idx="70">
                    <c:v>2019</c:v>
                  </c:pt>
                </c:lvl>
                <c:lvl>
                  <c:pt idx="0">
                    <c:v>Hungary</c:v>
                  </c:pt>
                  <c:pt idx="16">
                    <c:v>Czech Rep.</c:v>
                  </c:pt>
                  <c:pt idx="32">
                    <c:v>Poland</c:v>
                  </c:pt>
                  <c:pt idx="48">
                    <c:v>Slovakia</c:v>
                  </c:pt>
                  <c:pt idx="64">
                    <c:v>Romania</c:v>
                  </c:pt>
                </c:lvl>
              </c:multiLvlStrCache>
            </c:multiLvlStrRef>
          </c:cat>
          <c:val>
            <c:numRef>
              <c:f>'30. adat'!$C$7:$CD$7</c:f>
              <c:numCache>
                <c:formatCode>0.0</c:formatCode>
                <c:ptCount val="71"/>
                <c:pt idx="0">
                  <c:v>6.2181154669952665</c:v>
                </c:pt>
                <c:pt idx="1">
                  <c:v>4.5803131929527563</c:v>
                </c:pt>
                <c:pt idx="2">
                  <c:v>2.9127382741810637</c:v>
                </c:pt>
                <c:pt idx="3">
                  <c:v>4.1310734063867525</c:v>
                </c:pt>
                <c:pt idx="4">
                  <c:v>1.5195343444713632</c:v>
                </c:pt>
                <c:pt idx="5">
                  <c:v>-0.35378652918465364</c:v>
                </c:pt>
                <c:pt idx="6">
                  <c:v>-0.31875697173983591</c:v>
                </c:pt>
                <c:pt idx="7">
                  <c:v>2.2013485796689984</c:v>
                </c:pt>
                <c:pt idx="8">
                  <c:v>2.5116806167505445</c:v>
                </c:pt>
                <c:pt idx="9">
                  <c:v>2.445244750966197</c:v>
                </c:pt>
                <c:pt idx="10">
                  <c:v>5.5730214589005929</c:v>
                </c:pt>
                <c:pt idx="11">
                  <c:v>5.0554911922108863</c:v>
                </c:pt>
                <c:pt idx="12">
                  <c:v>5.138304094788106</c:v>
                </c:pt>
                <c:pt idx="13">
                  <c:v>8.0652995480806702</c:v>
                </c:pt>
                <c:pt idx="14">
                  <c:v>6.9265412883835848</c:v>
                </c:pt>
                <c:pt idx="15">
                  <c:v>5.2946378511604726</c:v>
                </c:pt>
                <c:pt idx="16">
                  <c:v>6.4518318977222124</c:v>
                </c:pt>
                <c:pt idx="17">
                  <c:v>5.7830279312867425</c:v>
                </c:pt>
                <c:pt idx="18">
                  <c:v>5.6470825762164338</c:v>
                </c:pt>
                <c:pt idx="19">
                  <c:v>7.3174785555820518</c:v>
                </c:pt>
                <c:pt idx="20">
                  <c:v>2.2766385169814387</c:v>
                </c:pt>
                <c:pt idx="21">
                  <c:v>3.2538294356226745</c:v>
                </c:pt>
                <c:pt idx="22">
                  <c:v>3.4402318999988544</c:v>
                </c:pt>
                <c:pt idx="23">
                  <c:v>1.8459481080822915</c:v>
                </c:pt>
                <c:pt idx="24">
                  <c:v>3.3305955927745123</c:v>
                </c:pt>
                <c:pt idx="25">
                  <c:v>3.7159468197700551</c:v>
                </c:pt>
                <c:pt idx="26">
                  <c:v>3.0240067016922429</c:v>
                </c:pt>
                <c:pt idx="27">
                  <c:v>2.7676493077893705</c:v>
                </c:pt>
                <c:pt idx="28">
                  <c:v>2.9644409739689306</c:v>
                </c:pt>
                <c:pt idx="29">
                  <c:v>5.5775226344975515</c:v>
                </c:pt>
                <c:pt idx="30">
                  <c:v>3.3477805196487678</c:v>
                </c:pt>
                <c:pt idx="31">
                  <c:v>5.0310803254144343</c:v>
                </c:pt>
                <c:pt idx="32">
                  <c:v>9.8237749113354589</c:v>
                </c:pt>
                <c:pt idx="33">
                  <c:v>4.4384622482230123</c:v>
                </c:pt>
                <c:pt idx="34">
                  <c:v>6.0841523341523347</c:v>
                </c:pt>
                <c:pt idx="35">
                  <c:v>7.1235634206636282</c:v>
                </c:pt>
                <c:pt idx="36">
                  <c:v>-0.81035034267474604</c:v>
                </c:pt>
                <c:pt idx="37">
                  <c:v>3.6703578386137594</c:v>
                </c:pt>
                <c:pt idx="38">
                  <c:v>4.5940611186952118</c:v>
                </c:pt>
                <c:pt idx="39">
                  <c:v>4.7109012591119948</c:v>
                </c:pt>
                <c:pt idx="40">
                  <c:v>3.4447541503913923</c:v>
                </c:pt>
                <c:pt idx="41">
                  <c:v>2.5959566976908222</c:v>
                </c:pt>
                <c:pt idx="42">
                  <c:v>5.0686582077599569</c:v>
                </c:pt>
                <c:pt idx="43">
                  <c:v>5.4486006525325958</c:v>
                </c:pt>
                <c:pt idx="44">
                  <c:v>6.4980453755593377</c:v>
                </c:pt>
                <c:pt idx="45">
                  <c:v>5.918408503939057</c:v>
                </c:pt>
                <c:pt idx="46">
                  <c:v>5.7844792424288425</c:v>
                </c:pt>
                <c:pt idx="47">
                  <c:v>7.7127656357172159</c:v>
                </c:pt>
                <c:pt idx="48">
                  <c:v>9.1118721340713726</c:v>
                </c:pt>
                <c:pt idx="49">
                  <c:v>4.0399139182043227</c:v>
                </c:pt>
                <c:pt idx="50">
                  <c:v>4.3477395416978517</c:v>
                </c:pt>
                <c:pt idx="51">
                  <c:v>2.5242876005989836</c:v>
                </c:pt>
                <c:pt idx="52">
                  <c:v>0.68514945330219024</c:v>
                </c:pt>
                <c:pt idx="53">
                  <c:v>0.16906143002990581</c:v>
                </c:pt>
                <c:pt idx="54">
                  <c:v>3.731592091440362</c:v>
                </c:pt>
                <c:pt idx="55">
                  <c:v>4.9365261787260559</c:v>
                </c:pt>
                <c:pt idx="56">
                  <c:v>1.4543707297636208</c:v>
                </c:pt>
                <c:pt idx="57">
                  <c:v>-0.56397643100508665</c:v>
                </c:pt>
                <c:pt idx="58">
                  <c:v>-0.8724577802722866</c:v>
                </c:pt>
                <c:pt idx="59">
                  <c:v>1.975065287963071</c:v>
                </c:pt>
                <c:pt idx="60">
                  <c:v>2.1003567442602038</c:v>
                </c:pt>
                <c:pt idx="61">
                  <c:v>1.5497742602709816</c:v>
                </c:pt>
                <c:pt idx="62">
                  <c:v>0.64137310141232351</c:v>
                </c:pt>
                <c:pt idx="63">
                  <c:v>4.1018681885500126</c:v>
                </c:pt>
                <c:pt idx="64">
                  <c:v>-0.83083771851423771</c:v>
                </c:pt>
                <c:pt idx="65">
                  <c:v>-3.1953136016977566</c:v>
                </c:pt>
                <c:pt idx="66">
                  <c:v>1.133942684351591</c:v>
                </c:pt>
                <c:pt idx="67">
                  <c:v>2.329397932689953</c:v>
                </c:pt>
                <c:pt idx="68">
                  <c:v>3.3045367014905001</c:v>
                </c:pt>
                <c:pt idx="69">
                  <c:v>4.4769472702729036</c:v>
                </c:pt>
                <c:pt idx="70">
                  <c:v>3.7614654101949738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CC-4C8E-9558-B82DF400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9215848"/>
        <c:axId val="979219784"/>
      </c:barChart>
      <c:lineChart>
        <c:grouping val="standard"/>
        <c:varyColors val="0"/>
        <c:ser>
          <c:idx val="2"/>
          <c:order val="2"/>
          <c:tx>
            <c:strRef>
              <c:f>'30. adat'!$A$8</c:f>
              <c:strCache>
                <c:ptCount val="1"/>
                <c:pt idx="0">
                  <c:v>Profit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6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A06E-46A1-8323-45E2FAB67DBA}"/>
              </c:ext>
            </c:extLst>
          </c:dPt>
          <c:dPt>
            <c:idx val="32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A06E-46A1-8323-45E2FAB67DBA}"/>
              </c:ext>
            </c:extLst>
          </c:dPt>
          <c:dPt>
            <c:idx val="48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A06E-46A1-8323-45E2FAB67DBA}"/>
              </c:ext>
            </c:extLst>
          </c:dPt>
          <c:dPt>
            <c:idx val="64"/>
            <c:marker>
              <c:symbol val="none"/>
            </c:marker>
            <c:bubble3D val="0"/>
            <c:spPr>
              <a:ln w="28575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A06E-46A1-8323-45E2FAB67DBA}"/>
              </c:ext>
            </c:extLst>
          </c:dPt>
          <c:cat>
            <c:strRef>
              <c:f>'30. adat'!$C$5:$CD$5</c:f>
              <c:strCache>
                <c:ptCount val="71"/>
                <c:pt idx="1">
                  <c:v>2005</c:v>
                </c:pt>
                <c:pt idx="3">
                  <c:v>2007</c:v>
                </c:pt>
                <c:pt idx="5">
                  <c:v>2009</c:v>
                </c:pt>
                <c:pt idx="7">
                  <c:v>2011</c:v>
                </c:pt>
                <c:pt idx="9">
                  <c:v>2013</c:v>
                </c:pt>
                <c:pt idx="11">
                  <c:v>2015</c:v>
                </c:pt>
                <c:pt idx="13">
                  <c:v>2017</c:v>
                </c:pt>
                <c:pt idx="15">
                  <c:v>2019*</c:v>
                </c:pt>
                <c:pt idx="17">
                  <c:v>2005</c:v>
                </c:pt>
                <c:pt idx="19">
                  <c:v>2007</c:v>
                </c:pt>
                <c:pt idx="21">
                  <c:v>2009</c:v>
                </c:pt>
                <c:pt idx="23">
                  <c:v>2011</c:v>
                </c:pt>
                <c:pt idx="25">
                  <c:v>2013</c:v>
                </c:pt>
                <c:pt idx="27">
                  <c:v>2015</c:v>
                </c:pt>
                <c:pt idx="29">
                  <c:v>2017</c:v>
                </c:pt>
                <c:pt idx="31">
                  <c:v>2019</c:v>
                </c:pt>
                <c:pt idx="33">
                  <c:v>2005</c:v>
                </c:pt>
                <c:pt idx="35">
                  <c:v>2007</c:v>
                </c:pt>
                <c:pt idx="37">
                  <c:v>2009</c:v>
                </c:pt>
                <c:pt idx="39">
                  <c:v>2011</c:v>
                </c:pt>
                <c:pt idx="41">
                  <c:v>2013</c:v>
                </c:pt>
                <c:pt idx="43">
                  <c:v>2015</c:v>
                </c:pt>
                <c:pt idx="45">
                  <c:v>2017</c:v>
                </c:pt>
                <c:pt idx="47">
                  <c:v>2019</c:v>
                </c:pt>
                <c:pt idx="49">
                  <c:v>2005</c:v>
                </c:pt>
                <c:pt idx="51">
                  <c:v>2007</c:v>
                </c:pt>
                <c:pt idx="53">
                  <c:v>2009</c:v>
                </c:pt>
                <c:pt idx="55">
                  <c:v>2011</c:v>
                </c:pt>
                <c:pt idx="57">
                  <c:v>2013</c:v>
                </c:pt>
                <c:pt idx="59">
                  <c:v>2015</c:v>
                </c:pt>
                <c:pt idx="61">
                  <c:v>2017</c:v>
                </c:pt>
                <c:pt idx="63">
                  <c:v>2019</c:v>
                </c:pt>
                <c:pt idx="64">
                  <c:v>2013</c:v>
                </c:pt>
                <c:pt idx="66">
                  <c:v>2015</c:v>
                </c:pt>
                <c:pt idx="68">
                  <c:v>2017</c:v>
                </c:pt>
                <c:pt idx="70">
                  <c:v>2019</c:v>
                </c:pt>
              </c:strCache>
            </c:strRef>
          </c:cat>
          <c:val>
            <c:numRef>
              <c:f>'30. adat'!$C$8:$CD$8</c:f>
              <c:numCache>
                <c:formatCode>0.0</c:formatCode>
                <c:ptCount val="71"/>
                <c:pt idx="0">
                  <c:v>11.314917409007043</c:v>
                </c:pt>
                <c:pt idx="1">
                  <c:v>10.250711226882983</c:v>
                </c:pt>
                <c:pt idx="2">
                  <c:v>11.150070028210893</c:v>
                </c:pt>
                <c:pt idx="3">
                  <c:v>11.764807966478504</c:v>
                </c:pt>
                <c:pt idx="4">
                  <c:v>8.4189245170963787</c:v>
                </c:pt>
                <c:pt idx="5">
                  <c:v>6.1441050732425504</c:v>
                </c:pt>
                <c:pt idx="6">
                  <c:v>6.6366828158301177</c:v>
                </c:pt>
                <c:pt idx="7">
                  <c:v>8.0571623751609582</c:v>
                </c:pt>
                <c:pt idx="8">
                  <c:v>7.8697155859123553</c:v>
                </c:pt>
                <c:pt idx="9">
                  <c:v>7.0003711002603497</c:v>
                </c:pt>
                <c:pt idx="10">
                  <c:v>9.5440472998317087</c:v>
                </c:pt>
                <c:pt idx="11">
                  <c:v>9.2750648251272931</c:v>
                </c:pt>
                <c:pt idx="12">
                  <c:v>8.7695209736472766</c:v>
                </c:pt>
                <c:pt idx="13">
                  <c:v>11.939366041449388</c:v>
                </c:pt>
                <c:pt idx="14">
                  <c:v>10.951686070079736</c:v>
                </c:pt>
                <c:pt idx="15">
                  <c:v>9.2865890804531013</c:v>
                </c:pt>
                <c:pt idx="16">
                  <c:v>12.757568187002381</c:v>
                </c:pt>
                <c:pt idx="17">
                  <c:v>11.182650695858342</c:v>
                </c:pt>
                <c:pt idx="18">
                  <c:v>12.851164583448046</c:v>
                </c:pt>
                <c:pt idx="19">
                  <c:v>15.607200410460976</c:v>
                </c:pt>
                <c:pt idx="20">
                  <c:v>12.437669046231344</c:v>
                </c:pt>
                <c:pt idx="21">
                  <c:v>11.815328412449812</c:v>
                </c:pt>
                <c:pt idx="22">
                  <c:v>12.626290402044022</c:v>
                </c:pt>
                <c:pt idx="23">
                  <c:v>12.493462764623706</c:v>
                </c:pt>
                <c:pt idx="24">
                  <c:v>12.046595270687387</c:v>
                </c:pt>
                <c:pt idx="25">
                  <c:v>12.306822402077067</c:v>
                </c:pt>
                <c:pt idx="26">
                  <c:v>12.834686094538275</c:v>
                </c:pt>
                <c:pt idx="27">
                  <c:v>12.551668454823597</c:v>
                </c:pt>
                <c:pt idx="28">
                  <c:v>12.53688423044291</c:v>
                </c:pt>
                <c:pt idx="29">
                  <c:v>13.787963186205635</c:v>
                </c:pt>
                <c:pt idx="30">
                  <c:v>12.224538288663938</c:v>
                </c:pt>
                <c:pt idx="31">
                  <c:v>12.999549037646338</c:v>
                </c:pt>
                <c:pt idx="32">
                  <c:v>14.125606950432626</c:v>
                </c:pt>
                <c:pt idx="33">
                  <c:v>11.154673586301453</c:v>
                </c:pt>
                <c:pt idx="34">
                  <c:v>12.920895203503898</c:v>
                </c:pt>
                <c:pt idx="35">
                  <c:v>13.355998516537145</c:v>
                </c:pt>
                <c:pt idx="36">
                  <c:v>8.3867403816269164</c:v>
                </c:pt>
                <c:pt idx="37">
                  <c:v>9.2219829795960226</c:v>
                </c:pt>
                <c:pt idx="38">
                  <c:v>10.477047646013887</c:v>
                </c:pt>
                <c:pt idx="39">
                  <c:v>11.177380163463663</c:v>
                </c:pt>
                <c:pt idx="40">
                  <c:v>9.1398170465365478</c:v>
                </c:pt>
                <c:pt idx="41">
                  <c:v>8.984078451063727</c:v>
                </c:pt>
                <c:pt idx="42">
                  <c:v>10.411875776032446</c:v>
                </c:pt>
                <c:pt idx="43">
                  <c:v>11.189739979406767</c:v>
                </c:pt>
                <c:pt idx="44">
                  <c:v>12.654642411628345</c:v>
                </c:pt>
                <c:pt idx="45">
                  <c:v>10.964304533656003</c:v>
                </c:pt>
                <c:pt idx="46">
                  <c:v>11.990762679535734</c:v>
                </c:pt>
                <c:pt idx="47">
                  <c:v>12.817592472742362</c:v>
                </c:pt>
                <c:pt idx="48">
                  <c:v>13.959084169256666</c:v>
                </c:pt>
                <c:pt idx="49">
                  <c:v>12.348424604297799</c:v>
                </c:pt>
                <c:pt idx="50">
                  <c:v>13.861729063490294</c:v>
                </c:pt>
                <c:pt idx="51">
                  <c:v>12.8578594454239</c:v>
                </c:pt>
                <c:pt idx="52">
                  <c:v>9.1198673030703095</c:v>
                </c:pt>
                <c:pt idx="53">
                  <c:v>7.3612301106613751</c:v>
                </c:pt>
                <c:pt idx="54">
                  <c:v>11.136273566211855</c:v>
                </c:pt>
                <c:pt idx="55">
                  <c:v>12.134830800161073</c:v>
                </c:pt>
                <c:pt idx="56">
                  <c:v>8.4774812783461666</c:v>
                </c:pt>
                <c:pt idx="57">
                  <c:v>6.0913993594271725</c:v>
                </c:pt>
                <c:pt idx="58">
                  <c:v>7.8001075512117142</c:v>
                </c:pt>
                <c:pt idx="59">
                  <c:v>10.32301532944668</c:v>
                </c:pt>
                <c:pt idx="60">
                  <c:v>9.3779894770408152</c:v>
                </c:pt>
                <c:pt idx="61">
                  <c:v>8.6062831478190223</c:v>
                </c:pt>
                <c:pt idx="62">
                  <c:v>9.0727424574104525</c:v>
                </c:pt>
                <c:pt idx="63">
                  <c:v>8.8550233440552901</c:v>
                </c:pt>
                <c:pt idx="64">
                  <c:v>4.7587681171841139</c:v>
                </c:pt>
                <c:pt idx="65">
                  <c:v>1.8364615288588464</c:v>
                </c:pt>
                <c:pt idx="66">
                  <c:v>6.4547165586668465</c:v>
                </c:pt>
                <c:pt idx="67">
                  <c:v>8.3586440013716743</c:v>
                </c:pt>
                <c:pt idx="68">
                  <c:v>10.004397203984777</c:v>
                </c:pt>
                <c:pt idx="69">
                  <c:v>10.654668299539363</c:v>
                </c:pt>
                <c:pt idx="70">
                  <c:v>9.4626500698775917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CC-4C8E-9558-B82DF400A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9241432"/>
        <c:axId val="979239464"/>
      </c:lineChart>
      <c:catAx>
        <c:axId val="97921584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3.8767268250419373E-2"/>
              <c:y val="2.712674128026487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19784"/>
        <c:crosses val="autoZero"/>
        <c:auto val="1"/>
        <c:lblAlgn val="ctr"/>
        <c:lblOffset val="100"/>
        <c:tickLblSkip val="1"/>
        <c:noMultiLvlLbl val="0"/>
      </c:catAx>
      <c:valAx>
        <c:axId val="979219784"/>
        <c:scaling>
          <c:orientation val="minMax"/>
          <c:max val="16"/>
          <c:min val="-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15848"/>
        <c:crosses val="autoZero"/>
        <c:crossBetween val="between"/>
        <c:majorUnit val="2"/>
      </c:valAx>
      <c:valAx>
        <c:axId val="979239464"/>
        <c:scaling>
          <c:orientation val="minMax"/>
          <c:max val="16"/>
          <c:min val="-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79241432"/>
        <c:crosses val="max"/>
        <c:crossBetween val="between"/>
        <c:majorUnit val="2"/>
      </c:valAx>
      <c:catAx>
        <c:axId val="9792414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6064068504022539"/>
              <c:y val="1.7262225760338291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979239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500690879790892"/>
          <c:y val="0.92187445319335082"/>
          <c:w val="0.58998596171106898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36911759269521E-2"/>
          <c:y val="9.7820291967282952E-2"/>
          <c:w val="0.84692617648146096"/>
          <c:h val="0.64250911344415285"/>
        </c:manualLayout>
      </c:layout>
      <c:lineChart>
        <c:grouping val="standard"/>
        <c:varyColors val="0"/>
        <c:ser>
          <c:idx val="0"/>
          <c:order val="0"/>
          <c:tx>
            <c:strRef>
              <c:f>'31. adat'!$B$4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adat'!$C$4:$R$4</c:f>
              <c:numCache>
                <c:formatCode>0</c:formatCode>
                <c:ptCount val="16"/>
                <c:pt idx="0">
                  <c:v>45.044976978396292</c:v>
                </c:pt>
                <c:pt idx="1">
                  <c:v>55.317118085029406</c:v>
                </c:pt>
                <c:pt idx="2">
                  <c:v>73.876950845945188</c:v>
                </c:pt>
                <c:pt idx="3">
                  <c:v>64.886180733613074</c:v>
                </c:pt>
                <c:pt idx="4">
                  <c:v>81.950968423750169</c:v>
                </c:pt>
                <c:pt idx="5">
                  <c:v>105.75814581565974</c:v>
                </c:pt>
                <c:pt idx="6">
                  <c:v>104.8029562446396</c:v>
                </c:pt>
                <c:pt idx="7">
                  <c:v>72.678363955337048</c:v>
                </c:pt>
                <c:pt idx="8">
                  <c:v>68.084226306135818</c:v>
                </c:pt>
                <c:pt idx="9">
                  <c:v>65.069783930808228</c:v>
                </c:pt>
                <c:pt idx="10">
                  <c:v>41.607357090541008</c:v>
                </c:pt>
                <c:pt idx="11">
                  <c:v>45.493737375129307</c:v>
                </c:pt>
                <c:pt idx="12">
                  <c:v>41.407243220822515</c:v>
                </c:pt>
                <c:pt idx="13">
                  <c:v>32.447840864575944</c:v>
                </c:pt>
                <c:pt idx="14">
                  <c:v>36.753653783894897</c:v>
                </c:pt>
                <c:pt idx="15">
                  <c:v>42.986194335820201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44-4422-9ED5-FFB43FD344AC}"/>
            </c:ext>
          </c:extLst>
        </c:ser>
        <c:ser>
          <c:idx val="1"/>
          <c:order val="1"/>
          <c:tx>
            <c:strRef>
              <c:f>'31. adat'!$B$5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adat'!$C$5:$R$5</c:f>
              <c:numCache>
                <c:formatCode>0</c:formatCode>
                <c:ptCount val="16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76.354244647402311</c:v>
                </c:pt>
                <c:pt idx="13">
                  <c:v>59.547885650886677</c:v>
                </c:pt>
                <c:pt idx="14">
                  <c:v>72.614257973626437</c:v>
                </c:pt>
                <c:pt idx="15">
                  <c:v>61.298039563952841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44-4422-9ED5-FFB43FD344AC}"/>
            </c:ext>
          </c:extLst>
        </c:ser>
        <c:ser>
          <c:idx val="2"/>
          <c:order val="2"/>
          <c:tx>
            <c:strRef>
              <c:f>'31. adat'!$B$6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adat'!$C$6:$R$6</c:f>
              <c:numCache>
                <c:formatCode>0</c:formatCode>
                <c:ptCount val="16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51.30717369161372</c:v>
                </c:pt>
                <c:pt idx="12">
                  <c:v>48.650896926267258</c:v>
                </c:pt>
                <c:pt idx="13">
                  <c:v>46.021122582176332</c:v>
                </c:pt>
                <c:pt idx="14">
                  <c:v>51.758871416069006</c:v>
                </c:pt>
                <c:pt idx="15">
                  <c:v>39.826721343192723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44-4422-9ED5-FFB43FD344AC}"/>
            </c:ext>
          </c:extLst>
        </c:ser>
        <c:ser>
          <c:idx val="3"/>
          <c:order val="3"/>
          <c:tx>
            <c:strRef>
              <c:f>'31. adat'!$B$7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adat'!$C$7:$R$7</c:f>
              <c:numCache>
                <c:formatCode>0</c:formatCode>
                <c:ptCount val="16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97.703353549768096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80.867360699066836</c:v>
                </c:pt>
                <c:pt idx="12">
                  <c:v>77.603336521092345</c:v>
                </c:pt>
                <c:pt idx="13">
                  <c:v>81.992525302125102</c:v>
                </c:pt>
                <c:pt idx="14">
                  <c:v>92.930769230769229</c:v>
                </c:pt>
                <c:pt idx="15">
                  <c:v>53.677499999999988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C44-4422-9ED5-FFB43FD3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14232"/>
        <c:axId val="871314888"/>
      </c:lineChart>
      <c:lineChart>
        <c:grouping val="standard"/>
        <c:varyColors val="0"/>
        <c:ser>
          <c:idx val="4"/>
          <c:order val="4"/>
          <c:tx>
            <c:strRef>
              <c:f>'31. adat'!$B$8</c:f>
              <c:strCache>
                <c:ptCount val="1"/>
                <c:pt idx="0">
                  <c:v>Románia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adat'!$C$8:$R$8</c:f>
              <c:numCache>
                <c:formatCode>0</c:formatCode>
                <c:ptCount val="16"/>
                <c:pt idx="11">
                  <c:v>82.432339607088892</c:v>
                </c:pt>
                <c:pt idx="12">
                  <c:v>72.131868131868131</c:v>
                </c:pt>
                <c:pt idx="13">
                  <c:v>66.969157320400129</c:v>
                </c:pt>
                <c:pt idx="14">
                  <c:v>57.981354797629351</c:v>
                </c:pt>
                <c:pt idx="15">
                  <c:v>60.249344714026478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C44-4422-9ED5-FFB43FD344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5240"/>
        <c:axId val="830164256"/>
      </c:lineChart>
      <c:catAx>
        <c:axId val="87131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0992622401073106E-2"/>
              <c:y val="2.23282100192626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4888"/>
        <c:crosses val="autoZero"/>
        <c:auto val="1"/>
        <c:lblAlgn val="ctr"/>
        <c:lblOffset val="100"/>
        <c:noMultiLvlLbl val="0"/>
      </c:catAx>
      <c:valAx>
        <c:axId val="87131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4232"/>
        <c:crosses val="autoZero"/>
        <c:crossBetween val="between"/>
      </c:valAx>
      <c:valAx>
        <c:axId val="830164256"/>
        <c:scaling>
          <c:orientation val="minMax"/>
          <c:max val="12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165240"/>
        <c:crosses val="max"/>
        <c:crossBetween val="between"/>
      </c:valAx>
      <c:catAx>
        <c:axId val="8301652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87509054325955737"/>
              <c:y val="2.23282100192626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3016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797462817147851E-2"/>
          <c:y val="0.88773038786818337"/>
          <c:w val="0.97796062992125965"/>
          <c:h val="9.83807232429279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536911759269521E-2"/>
          <c:y val="9.7820291967282952E-2"/>
          <c:w val="0.84692617648146096"/>
          <c:h val="0.65176837270341204"/>
        </c:manualLayout>
      </c:layout>
      <c:lineChart>
        <c:grouping val="standard"/>
        <c:varyColors val="0"/>
        <c:ser>
          <c:idx val="0"/>
          <c:order val="0"/>
          <c:tx>
            <c:strRef>
              <c:f>'31. adat'!$A$4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adat'!$C$4:$R$4</c:f>
              <c:numCache>
                <c:formatCode>0</c:formatCode>
                <c:ptCount val="16"/>
                <c:pt idx="0">
                  <c:v>45.044976978396292</c:v>
                </c:pt>
                <c:pt idx="1">
                  <c:v>55.317118085029406</c:v>
                </c:pt>
                <c:pt idx="2">
                  <c:v>73.876950845945188</c:v>
                </c:pt>
                <c:pt idx="3">
                  <c:v>64.886180733613074</c:v>
                </c:pt>
                <c:pt idx="4">
                  <c:v>81.950968423750169</c:v>
                </c:pt>
                <c:pt idx="5">
                  <c:v>105.75814581565974</c:v>
                </c:pt>
                <c:pt idx="6">
                  <c:v>104.8029562446396</c:v>
                </c:pt>
                <c:pt idx="7">
                  <c:v>72.678363955337048</c:v>
                </c:pt>
                <c:pt idx="8">
                  <c:v>68.084226306135818</c:v>
                </c:pt>
                <c:pt idx="9">
                  <c:v>65.069783930808228</c:v>
                </c:pt>
                <c:pt idx="10">
                  <c:v>41.607357090541008</c:v>
                </c:pt>
                <c:pt idx="11">
                  <c:v>45.493737375129307</c:v>
                </c:pt>
                <c:pt idx="12">
                  <c:v>41.407243220822515</c:v>
                </c:pt>
                <c:pt idx="13">
                  <c:v>32.447840864575944</c:v>
                </c:pt>
                <c:pt idx="14">
                  <c:v>36.753653783894897</c:v>
                </c:pt>
                <c:pt idx="15">
                  <c:v>42.986194335820201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FD-4982-AFA8-42BCBF7818A9}"/>
            </c:ext>
          </c:extLst>
        </c:ser>
        <c:ser>
          <c:idx val="1"/>
          <c:order val="1"/>
          <c:tx>
            <c:strRef>
              <c:f>'31. adat'!$A$5</c:f>
              <c:strCache>
                <c:ptCount val="1"/>
                <c:pt idx="0">
                  <c:v>Czech Republic</c:v>
                </c:pt>
              </c:strCache>
            </c:strRef>
          </c:tx>
          <c:spPr>
            <a:ln w="28575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adat'!$C$5:$R$5</c:f>
              <c:numCache>
                <c:formatCode>0</c:formatCode>
                <c:ptCount val="16"/>
                <c:pt idx="0">
                  <c:v>49.427415921668796</c:v>
                </c:pt>
                <c:pt idx="1">
                  <c:v>48.285714285714285</c:v>
                </c:pt>
                <c:pt idx="2">
                  <c:v>56.057814530756808</c:v>
                </c:pt>
                <c:pt idx="3">
                  <c:v>53.114726772667083</c:v>
                </c:pt>
                <c:pt idx="4">
                  <c:v>81.695617494571721</c:v>
                </c:pt>
                <c:pt idx="5">
                  <c:v>72.460947998752928</c:v>
                </c:pt>
                <c:pt idx="6">
                  <c:v>72.753423290169778</c:v>
                </c:pt>
                <c:pt idx="7">
                  <c:v>85.224687959936546</c:v>
                </c:pt>
                <c:pt idx="8">
                  <c:v>72.352390713426303</c:v>
                </c:pt>
                <c:pt idx="9">
                  <c:v>69.805797968264329</c:v>
                </c:pt>
                <c:pt idx="10">
                  <c:v>76.43879500115635</c:v>
                </c:pt>
                <c:pt idx="11">
                  <c:v>77.94994890320126</c:v>
                </c:pt>
                <c:pt idx="12">
                  <c:v>76.354244647402311</c:v>
                </c:pt>
                <c:pt idx="13">
                  <c:v>59.547885650886677</c:v>
                </c:pt>
                <c:pt idx="14">
                  <c:v>72.614257973626437</c:v>
                </c:pt>
                <c:pt idx="15">
                  <c:v>61.298039563952841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FD-4982-AFA8-42BCBF7818A9}"/>
            </c:ext>
          </c:extLst>
        </c:ser>
        <c:ser>
          <c:idx val="2"/>
          <c:order val="2"/>
          <c:tx>
            <c:strRef>
              <c:f>'31. adat'!$A$6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adat'!$C$6:$R$6</c:f>
              <c:numCache>
                <c:formatCode>0</c:formatCode>
                <c:ptCount val="16"/>
                <c:pt idx="0">
                  <c:v>30.454139451794777</c:v>
                </c:pt>
                <c:pt idx="1">
                  <c:v>60.209841965490718</c:v>
                </c:pt>
                <c:pt idx="2">
                  <c:v>52.912300283169003</c:v>
                </c:pt>
                <c:pt idx="3">
                  <c:v>46.663939713355262</c:v>
                </c:pt>
                <c:pt idx="4">
                  <c:v>109.66228004923111</c:v>
                </c:pt>
                <c:pt idx="5">
                  <c:v>60.19990660647975</c:v>
                </c:pt>
                <c:pt idx="6">
                  <c:v>56.151186155547592</c:v>
                </c:pt>
                <c:pt idx="7">
                  <c:v>57.853260869565219</c:v>
                </c:pt>
                <c:pt idx="8">
                  <c:v>62.31046931407942</c:v>
                </c:pt>
                <c:pt idx="9">
                  <c:v>71.104919532582031</c:v>
                </c:pt>
                <c:pt idx="10">
                  <c:v>51.318491338249302</c:v>
                </c:pt>
                <c:pt idx="11">
                  <c:v>51.30717369161372</c:v>
                </c:pt>
                <c:pt idx="12">
                  <c:v>48.650896926267258</c:v>
                </c:pt>
                <c:pt idx="13">
                  <c:v>46.021122582176332</c:v>
                </c:pt>
                <c:pt idx="14">
                  <c:v>51.758871416069006</c:v>
                </c:pt>
                <c:pt idx="15">
                  <c:v>39.826721343192723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FD-4982-AFA8-42BCBF7818A9}"/>
            </c:ext>
          </c:extLst>
        </c:ser>
        <c:ser>
          <c:idx val="3"/>
          <c:order val="3"/>
          <c:tx>
            <c:strRef>
              <c:f>'31. adat'!$A$7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adat'!$C$7:$R$7</c:f>
              <c:numCache>
                <c:formatCode>0</c:formatCode>
                <c:ptCount val="16"/>
                <c:pt idx="0">
                  <c:v>34.72442730777955</c:v>
                </c:pt>
                <c:pt idx="1">
                  <c:v>67.283973076223404</c:v>
                </c:pt>
                <c:pt idx="2">
                  <c:v>68.63494069329964</c:v>
                </c:pt>
                <c:pt idx="3">
                  <c:v>80.367746192019737</c:v>
                </c:pt>
                <c:pt idx="4">
                  <c:v>92.487287034631237</c:v>
                </c:pt>
                <c:pt idx="5">
                  <c:v>97.703353549768096</c:v>
                </c:pt>
                <c:pt idx="6">
                  <c:v>66.491555103654747</c:v>
                </c:pt>
                <c:pt idx="7">
                  <c:v>59.319365386944412</c:v>
                </c:pt>
                <c:pt idx="8">
                  <c:v>82.844306203559697</c:v>
                </c:pt>
                <c:pt idx="9">
                  <c:v>109.2585692995529</c:v>
                </c:pt>
                <c:pt idx="10">
                  <c:v>111.18520192887283</c:v>
                </c:pt>
                <c:pt idx="11">
                  <c:v>80.867360699066836</c:v>
                </c:pt>
                <c:pt idx="12">
                  <c:v>77.603336521092345</c:v>
                </c:pt>
                <c:pt idx="13">
                  <c:v>81.992525302125102</c:v>
                </c:pt>
                <c:pt idx="14">
                  <c:v>92.930769230769229</c:v>
                </c:pt>
                <c:pt idx="15">
                  <c:v>53.677499999999988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FD-4982-AFA8-42BCBF78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14232"/>
        <c:axId val="871314888"/>
      </c:lineChart>
      <c:lineChart>
        <c:grouping val="standard"/>
        <c:varyColors val="0"/>
        <c:ser>
          <c:idx val="4"/>
          <c:order val="4"/>
          <c:tx>
            <c:strRef>
              <c:f>'31. adat'!$A$8</c:f>
              <c:strCache>
                <c:ptCount val="1"/>
                <c:pt idx="0">
                  <c:v>Romania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'31. adat'!$C$3:$R$3</c:f>
              <c:strCache>
                <c:ptCount val="16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2019*</c:v>
                </c:pt>
              </c:strCache>
            </c:strRef>
          </c:cat>
          <c:val>
            <c:numRef>
              <c:f>'31. adat'!$C$8:$R$8</c:f>
              <c:numCache>
                <c:formatCode>0</c:formatCode>
                <c:ptCount val="16"/>
                <c:pt idx="11">
                  <c:v>82.432339607088892</c:v>
                </c:pt>
                <c:pt idx="12">
                  <c:v>72.131868131868131</c:v>
                </c:pt>
                <c:pt idx="13">
                  <c:v>66.969157320400129</c:v>
                </c:pt>
                <c:pt idx="14">
                  <c:v>57.981354797629351</c:v>
                </c:pt>
                <c:pt idx="15">
                  <c:v>60.249344714026478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FD-4982-AFA8-42BCBF7818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30165240"/>
        <c:axId val="830164256"/>
      </c:lineChart>
      <c:catAx>
        <c:axId val="871314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8.0992622401073106E-2"/>
              <c:y val="2.23282100192626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4888"/>
        <c:crosses val="autoZero"/>
        <c:auto val="1"/>
        <c:lblAlgn val="ctr"/>
        <c:lblOffset val="100"/>
        <c:noMultiLvlLbl val="0"/>
      </c:catAx>
      <c:valAx>
        <c:axId val="871314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4232"/>
        <c:crosses val="autoZero"/>
        <c:crossBetween val="between"/>
      </c:valAx>
      <c:valAx>
        <c:axId val="830164256"/>
        <c:scaling>
          <c:orientation val="minMax"/>
          <c:max val="120"/>
        </c:scaling>
        <c:delete val="0"/>
        <c:axPos val="r"/>
        <c:numFmt formatCode="0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165240"/>
        <c:crosses val="max"/>
        <c:crossBetween val="between"/>
      </c:valAx>
      <c:catAx>
        <c:axId val="830165240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0.87509054325955737"/>
              <c:y val="2.23282100192626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301642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1086328504243E-2"/>
          <c:y val="7.7300628433530444E-2"/>
          <c:w val="0.88977827342991511"/>
          <c:h val="0.545859215514727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'32. adat'!$B$5</c:f>
              <c:strCache>
                <c:ptCount val="1"/>
                <c:pt idx="0">
                  <c:v>FDI részesedések jövedelme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adat'!$C$5:$BO$5</c:f>
              <c:numCache>
                <c:formatCode>0.0</c:formatCode>
                <c:ptCount val="65"/>
                <c:pt idx="0">
                  <c:v>-5.6692057712213764</c:v>
                </c:pt>
                <c:pt idx="1">
                  <c:v>-4.3695618969744014</c:v>
                </c:pt>
                <c:pt idx="2">
                  <c:v>-2.8977632424902184</c:v>
                </c:pt>
                <c:pt idx="3">
                  <c:v>-3.2206976462628525</c:v>
                </c:pt>
                <c:pt idx="4">
                  <c:v>-3.61409525932083</c:v>
                </c:pt>
                <c:pt idx="5">
                  <c:v>-3.5343337540863669</c:v>
                </c:pt>
                <c:pt idx="6">
                  <c:v>-3.467072572754716</c:v>
                </c:pt>
                <c:pt idx="7">
                  <c:v>-5.1465750096624259</c:v>
                </c:pt>
                <c:pt idx="8">
                  <c:v>-5.9544890599869884</c:v>
                </c:pt>
                <c:pt idx="9">
                  <c:v>-4.7698847945916345</c:v>
                </c:pt>
                <c:pt idx="10">
                  <c:v>-5.6983323288215972</c:v>
                </c:pt>
                <c:pt idx="11">
                  <c:v>-5.3408818918979231</c:v>
                </c:pt>
                <c:pt idx="12">
                  <c:v>-4.551512316029994</c:v>
                </c:pt>
                <c:pt idx="13">
                  <c:v>-7.0895838048226034</c:v>
                </c:pt>
                <c:pt idx="14">
                  <c:v>-3.9204503540010078</c:v>
                </c:pt>
                <c:pt idx="15">
                  <c:v>-5.8598216327463977</c:v>
                </c:pt>
                <c:pt idx="16">
                  <c:v>-6.5054984041419557</c:v>
                </c:pt>
                <c:pt idx="17">
                  <c:v>-5.8626375803536321</c:v>
                </c:pt>
                <c:pt idx="18">
                  <c:v>-5.8683935198405797</c:v>
                </c:pt>
                <c:pt idx="19">
                  <c:v>-6.3877886366056904</c:v>
                </c:pt>
                <c:pt idx="20">
                  <c:v>-6.6565793083696558</c:v>
                </c:pt>
                <c:pt idx="21">
                  <c:v>-6.4579595678651929</c:v>
                </c:pt>
                <c:pt idx="22">
                  <c:v>-6.5268811447346549</c:v>
                </c:pt>
                <c:pt idx="23">
                  <c:v>-6.4210136458065588</c:v>
                </c:pt>
                <c:pt idx="24">
                  <c:v>-5.82684938833824</c:v>
                </c:pt>
                <c:pt idx="25">
                  <c:v>-6.243854517850365</c:v>
                </c:pt>
                <c:pt idx="26">
                  <c:v>-4.0354091132110339</c:v>
                </c:pt>
                <c:pt idx="27">
                  <c:v>-1.8633341917400157</c:v>
                </c:pt>
                <c:pt idx="28">
                  <c:v>-3.0733287730117262</c:v>
                </c:pt>
                <c:pt idx="29">
                  <c:v>-3.4101898846308729</c:v>
                </c:pt>
                <c:pt idx="30">
                  <c:v>-3.0859582207843066</c:v>
                </c:pt>
                <c:pt idx="31">
                  <c:v>-2.7718651958719676</c:v>
                </c:pt>
                <c:pt idx="32">
                  <c:v>-2.9771202770069354</c:v>
                </c:pt>
                <c:pt idx="33">
                  <c:v>-3.1317491448651049</c:v>
                </c:pt>
                <c:pt idx="34">
                  <c:v>-3.172003037246713</c:v>
                </c:pt>
                <c:pt idx="35">
                  <c:v>-3.7580320694343081</c:v>
                </c:pt>
                <c:pt idx="36">
                  <c:v>-3.231924477154386</c:v>
                </c:pt>
                <c:pt idx="37">
                  <c:v>-3.2897961595297018</c:v>
                </c:pt>
                <c:pt idx="38">
                  <c:v>-3.8089390906966956</c:v>
                </c:pt>
                <c:pt idx="39">
                  <c:v>-5.9712028107308477</c:v>
                </c:pt>
                <c:pt idx="40">
                  <c:v>-3.6678746962250082</c:v>
                </c:pt>
                <c:pt idx="41">
                  <c:v>-3.0014166761684455</c:v>
                </c:pt>
                <c:pt idx="42">
                  <c:v>-4.7955452496622382</c:v>
                </c:pt>
                <c:pt idx="43">
                  <c:v>-5.5017047256581035</c:v>
                </c:pt>
                <c:pt idx="44">
                  <c:v>-3.8049062287235138</c:v>
                </c:pt>
                <c:pt idx="45">
                  <c:v>-2.6084705520703144</c:v>
                </c:pt>
                <c:pt idx="46">
                  <c:v>-2.6922506979787797</c:v>
                </c:pt>
                <c:pt idx="47">
                  <c:v>-4.2700311692089343</c:v>
                </c:pt>
                <c:pt idx="48">
                  <c:v>-4.4423439287349309</c:v>
                </c:pt>
                <c:pt idx="49">
                  <c:v>-3.9688267558908299</c:v>
                </c:pt>
                <c:pt idx="50">
                  <c:v>-4.0287525709802594</c:v>
                </c:pt>
                <c:pt idx="51">
                  <c:v>-3.9183954329986239</c:v>
                </c:pt>
                <c:pt idx="52">
                  <c:v>-3.2106368308888058</c:v>
                </c:pt>
                <c:pt idx="53">
                  <c:v>-1.6192034141343306</c:v>
                </c:pt>
                <c:pt idx="54">
                  <c:v>-0.30316123050236438</c:v>
                </c:pt>
                <c:pt idx="55">
                  <c:v>9.3853062942951371E-2</c:v>
                </c:pt>
                <c:pt idx="56">
                  <c:v>0.29440880982737211</c:v>
                </c:pt>
                <c:pt idx="57">
                  <c:v>-0.25265289292819743</c:v>
                </c:pt>
                <c:pt idx="58">
                  <c:v>-1.0190429035560107</c:v>
                </c:pt>
                <c:pt idx="59">
                  <c:v>-0.6296773850509777</c:v>
                </c:pt>
                <c:pt idx="60">
                  <c:v>-1.8859897016677709</c:v>
                </c:pt>
                <c:pt idx="61">
                  <c:v>-2.4324270395132208</c:v>
                </c:pt>
                <c:pt idx="62">
                  <c:v>-2.8044545346581264</c:v>
                </c:pt>
                <c:pt idx="63">
                  <c:v>-2.9719923475558354</c:v>
                </c:pt>
                <c:pt idx="64">
                  <c:v>-2.6648469983083891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73C-44EB-BF43-41C21FF928AF}"/>
            </c:ext>
          </c:extLst>
        </c:ser>
        <c:ser>
          <c:idx val="1"/>
          <c:order val="1"/>
          <c:tx>
            <c:strRef>
              <c:f>'32. adat'!$B$6</c:f>
              <c:strCache>
                <c:ptCount val="1"/>
                <c:pt idx="0">
                  <c:v>Kamat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adat'!$C$6:$BO$6</c:f>
              <c:numCache>
                <c:formatCode>0.0</c:formatCode>
                <c:ptCount val="65"/>
                <c:pt idx="0">
                  <c:v>-2.103394601723334</c:v>
                </c:pt>
                <c:pt idx="1">
                  <c:v>-3.1553396288329281</c:v>
                </c:pt>
                <c:pt idx="2">
                  <c:v>-3.0893498526097116</c:v>
                </c:pt>
                <c:pt idx="3">
                  <c:v>-3.1017936268416668</c:v>
                </c:pt>
                <c:pt idx="4">
                  <c:v>-3.4486857085523384</c:v>
                </c:pt>
                <c:pt idx="5">
                  <c:v>-3.6152974901671451</c:v>
                </c:pt>
                <c:pt idx="6">
                  <c:v>-2.9469782424159532</c:v>
                </c:pt>
                <c:pt idx="7">
                  <c:v>-2.7011758144280416</c:v>
                </c:pt>
                <c:pt idx="8">
                  <c:v>-2.3856178265784602</c:v>
                </c:pt>
                <c:pt idx="9">
                  <c:v>-1.5364966387997057</c:v>
                </c:pt>
                <c:pt idx="10">
                  <c:v>-1.2088077443948433</c:v>
                </c:pt>
                <c:pt idx="11">
                  <c:v>-0.99064001040497285</c:v>
                </c:pt>
                <c:pt idx="12">
                  <c:v>-0.84198728467096506</c:v>
                </c:pt>
                <c:pt idx="13">
                  <c:v>0.72167684119421871</c:v>
                </c:pt>
                <c:pt idx="14">
                  <c:v>0.60664632940536167</c:v>
                </c:pt>
                <c:pt idx="15">
                  <c:v>0.2551082175381012</c:v>
                </c:pt>
                <c:pt idx="16">
                  <c:v>-0.25389520808687127</c:v>
                </c:pt>
                <c:pt idx="17">
                  <c:v>-0.17641984753765083</c:v>
                </c:pt>
                <c:pt idx="18">
                  <c:v>-0.62000454674130534</c:v>
                </c:pt>
                <c:pt idx="19">
                  <c:v>-0.64662714211089334</c:v>
                </c:pt>
                <c:pt idx="20">
                  <c:v>-0.43080370013426705</c:v>
                </c:pt>
                <c:pt idx="21">
                  <c:v>-0.22529137487894957</c:v>
                </c:pt>
                <c:pt idx="22">
                  <c:v>4.5649619445615741E-3</c:v>
                </c:pt>
                <c:pt idx="23">
                  <c:v>0.22726699080887336</c:v>
                </c:pt>
                <c:pt idx="24">
                  <c:v>3.622695332745085E-2</c:v>
                </c:pt>
                <c:pt idx="25">
                  <c:v>-0.11654647346446634</c:v>
                </c:pt>
                <c:pt idx="26">
                  <c:v>-0.92549876702116141</c:v>
                </c:pt>
                <c:pt idx="27">
                  <c:v>-1.2459914091970041</c:v>
                </c:pt>
                <c:pt idx="28">
                  <c:v>-1.3467455987062058</c:v>
                </c:pt>
                <c:pt idx="29">
                  <c:v>-1.2926892164512325</c:v>
                </c:pt>
                <c:pt idx="30">
                  <c:v>-1.6409036673252821</c:v>
                </c:pt>
                <c:pt idx="31">
                  <c:v>-1.9343730802656964</c:v>
                </c:pt>
                <c:pt idx="32">
                  <c:v>-1.6206364897052137</c:v>
                </c:pt>
                <c:pt idx="33">
                  <c:v>-1.6971849620783179</c:v>
                </c:pt>
                <c:pt idx="34">
                  <c:v>-1.4461087426361063</c:v>
                </c:pt>
                <c:pt idx="35">
                  <c:v>-1.2867721612910112</c:v>
                </c:pt>
                <c:pt idx="36">
                  <c:v>-1.143923054552956</c:v>
                </c:pt>
                <c:pt idx="37">
                  <c:v>-1.0055063394549042</c:v>
                </c:pt>
                <c:pt idx="38">
                  <c:v>-0.76396539170238587</c:v>
                </c:pt>
                <c:pt idx="39">
                  <c:v>-0.57661944183664682</c:v>
                </c:pt>
                <c:pt idx="40">
                  <c:v>-1.033137988085354</c:v>
                </c:pt>
                <c:pt idx="41">
                  <c:v>-5.9665964316004683E-2</c:v>
                </c:pt>
                <c:pt idx="42">
                  <c:v>9.3078592959469741E-2</c:v>
                </c:pt>
                <c:pt idx="43">
                  <c:v>-0.22979815142041637</c:v>
                </c:pt>
                <c:pt idx="44">
                  <c:v>-0.28705633153837185</c:v>
                </c:pt>
                <c:pt idx="45">
                  <c:v>-0.5832554715592172</c:v>
                </c:pt>
                <c:pt idx="46">
                  <c:v>-0.80872430854530608</c:v>
                </c:pt>
                <c:pt idx="47">
                  <c:v>-0.6484599702601106</c:v>
                </c:pt>
                <c:pt idx="48">
                  <c:v>-0.53579603718241886</c:v>
                </c:pt>
                <c:pt idx="49">
                  <c:v>-0.53028116022962291</c:v>
                </c:pt>
                <c:pt idx="50">
                  <c:v>-0.20244202669690292</c:v>
                </c:pt>
                <c:pt idx="51">
                  <c:v>-0.21917528926041063</c:v>
                </c:pt>
                <c:pt idx="52">
                  <c:v>-1.3075874388867985</c:v>
                </c:pt>
                <c:pt idx="53">
                  <c:v>-1.6320282473773897</c:v>
                </c:pt>
                <c:pt idx="54">
                  <c:v>-1.5730681657547607</c:v>
                </c:pt>
                <c:pt idx="55">
                  <c:v>-1.9494644713927569</c:v>
                </c:pt>
                <c:pt idx="56">
                  <c:v>-2.283487486109574</c:v>
                </c:pt>
                <c:pt idx="57">
                  <c:v>-2.3905890552629385</c:v>
                </c:pt>
                <c:pt idx="58">
                  <c:v>-2.1628410254127908</c:v>
                </c:pt>
                <c:pt idx="59">
                  <c:v>-1.8483563519387469</c:v>
                </c:pt>
                <c:pt idx="60">
                  <c:v>-1.6245388271080454</c:v>
                </c:pt>
                <c:pt idx="61">
                  <c:v>-1.3279841496394231</c:v>
                </c:pt>
                <c:pt idx="62">
                  <c:v>-0.99881399159728756</c:v>
                </c:pt>
                <c:pt idx="63">
                  <c:v>-1.0110413139139127</c:v>
                </c:pt>
                <c:pt idx="64">
                  <c:v>-0.8727154520469923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3C-44EB-BF43-41C21FF928AF}"/>
            </c:ext>
          </c:extLst>
        </c:ser>
        <c:ser>
          <c:idx val="2"/>
          <c:order val="2"/>
          <c:tx>
            <c:strRef>
              <c:f>'32. adat'!$B$7</c:f>
              <c:strCache>
                <c:ptCount val="1"/>
                <c:pt idx="0">
                  <c:v>Munkabér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adat'!$C$7:$BO$7</c:f>
              <c:numCache>
                <c:formatCode>0.0</c:formatCode>
                <c:ptCount val="65"/>
                <c:pt idx="0">
                  <c:v>0.71028613702362442</c:v>
                </c:pt>
                <c:pt idx="1">
                  <c:v>0.66366277690768027</c:v>
                </c:pt>
                <c:pt idx="2">
                  <c:v>0.32878827625950419</c:v>
                </c:pt>
                <c:pt idx="3">
                  <c:v>0.62893855663402054</c:v>
                </c:pt>
                <c:pt idx="4">
                  <c:v>1.0900324176650731</c:v>
                </c:pt>
                <c:pt idx="5">
                  <c:v>1.8157494107931522</c:v>
                </c:pt>
                <c:pt idx="6">
                  <c:v>2.3808827192727113</c:v>
                </c:pt>
                <c:pt idx="7">
                  <c:v>2.3730931408559148</c:v>
                </c:pt>
                <c:pt idx="8">
                  <c:v>2.6928908145574542</c:v>
                </c:pt>
                <c:pt idx="9">
                  <c:v>2.6686588382887773</c:v>
                </c:pt>
                <c:pt idx="10">
                  <c:v>2.2028874114964849</c:v>
                </c:pt>
                <c:pt idx="11">
                  <c:v>1.7352084208512044</c:v>
                </c:pt>
                <c:pt idx="12">
                  <c:v>1.7569097189389433</c:v>
                </c:pt>
                <c:pt idx="13">
                  <c:v>-0.24265579391321515</c:v>
                </c:pt>
                <c:pt idx="14">
                  <c:v>-0.61749479738471336</c:v>
                </c:pt>
                <c:pt idx="15">
                  <c:v>-0.4136344681938634</c:v>
                </c:pt>
                <c:pt idx="16">
                  <c:v>-0.12927662517818606</c:v>
                </c:pt>
                <c:pt idx="17">
                  <c:v>-5.6083711034774948E-2</c:v>
                </c:pt>
                <c:pt idx="18">
                  <c:v>3.6547375619679343E-2</c:v>
                </c:pt>
                <c:pt idx="19">
                  <c:v>0.31380434837734622</c:v>
                </c:pt>
                <c:pt idx="20">
                  <c:v>0.51171800004181944</c:v>
                </c:pt>
                <c:pt idx="21">
                  <c:v>0.63588785443582196</c:v>
                </c:pt>
                <c:pt idx="22">
                  <c:v>0.73011212335541609</c:v>
                </c:pt>
                <c:pt idx="23">
                  <c:v>0.72769736608271962</c:v>
                </c:pt>
                <c:pt idx="24">
                  <c:v>0.56365156309345932</c:v>
                </c:pt>
                <c:pt idx="25">
                  <c:v>0.28270334233852062</c:v>
                </c:pt>
                <c:pt idx="26">
                  <c:v>1.2145000860217794</c:v>
                </c:pt>
                <c:pt idx="27">
                  <c:v>0.79550540809864378</c:v>
                </c:pt>
                <c:pt idx="28">
                  <c:v>0.75153847779240068</c:v>
                </c:pt>
                <c:pt idx="29">
                  <c:v>0.57779918900818927</c:v>
                </c:pt>
                <c:pt idx="30">
                  <c:v>0.47438247830261643</c:v>
                </c:pt>
                <c:pt idx="31">
                  <c:v>0.43171550025579336</c:v>
                </c:pt>
                <c:pt idx="32">
                  <c:v>0.44153806945338864</c:v>
                </c:pt>
                <c:pt idx="33">
                  <c:v>0.33072025901150681</c:v>
                </c:pt>
                <c:pt idx="34">
                  <c:v>0.20185558389255193</c:v>
                </c:pt>
                <c:pt idx="35">
                  <c:v>-2.0771027089779834E-2</c:v>
                </c:pt>
                <c:pt idx="36">
                  <c:v>-0.4001387507171319</c:v>
                </c:pt>
                <c:pt idx="37">
                  <c:v>-0.51427872057743917</c:v>
                </c:pt>
                <c:pt idx="38">
                  <c:v>-0.5750911291853078</c:v>
                </c:pt>
                <c:pt idx="39">
                  <c:v>2.048839293334471</c:v>
                </c:pt>
                <c:pt idx="40">
                  <c:v>1.9561291339155307</c:v>
                </c:pt>
                <c:pt idx="41">
                  <c:v>1.7176612816311614</c:v>
                </c:pt>
                <c:pt idx="42">
                  <c:v>1.6984993481538917</c:v>
                </c:pt>
                <c:pt idx="43">
                  <c:v>1.7129377916723303</c:v>
                </c:pt>
                <c:pt idx="44">
                  <c:v>1.89812044812148</c:v>
                </c:pt>
                <c:pt idx="45">
                  <c:v>1.9253093235935332</c:v>
                </c:pt>
                <c:pt idx="46">
                  <c:v>1.9041149602850405</c:v>
                </c:pt>
                <c:pt idx="47">
                  <c:v>1.8656388935557724</c:v>
                </c:pt>
                <c:pt idx="48">
                  <c:v>1.8879961697123457</c:v>
                </c:pt>
                <c:pt idx="49">
                  <c:v>1.7813282348097284</c:v>
                </c:pt>
                <c:pt idx="50">
                  <c:v>1.5840474790164489</c:v>
                </c:pt>
                <c:pt idx="51">
                  <c:v>1.4963173454304499</c:v>
                </c:pt>
                <c:pt idx="52">
                  <c:v>0.89805064560611758</c:v>
                </c:pt>
                <c:pt idx="53">
                  <c:v>0.71027746663155755</c:v>
                </c:pt>
                <c:pt idx="54">
                  <c:v>0.35579117014963996</c:v>
                </c:pt>
                <c:pt idx="55">
                  <c:v>0.33267202939506635</c:v>
                </c:pt>
                <c:pt idx="56">
                  <c:v>0.30858348733450874</c:v>
                </c:pt>
                <c:pt idx="57">
                  <c:v>0.36057863821292391</c:v>
                </c:pt>
                <c:pt idx="58">
                  <c:v>1.04226934888068</c:v>
                </c:pt>
                <c:pt idx="59">
                  <c:v>1.1998697310877453</c:v>
                </c:pt>
                <c:pt idx="60">
                  <c:v>1.6530482639187813</c:v>
                </c:pt>
                <c:pt idx="61">
                  <c:v>1.6691354604867787</c:v>
                </c:pt>
                <c:pt idx="62">
                  <c:v>1.5294555598337776</c:v>
                </c:pt>
                <c:pt idx="63">
                  <c:v>1.3884837067931324</c:v>
                </c:pt>
                <c:pt idx="64">
                  <c:v>1.4447199618156206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73C-44EB-BF43-41C21FF928AF}"/>
            </c:ext>
          </c:extLst>
        </c:ser>
        <c:ser>
          <c:idx val="3"/>
          <c:order val="3"/>
          <c:tx>
            <c:strRef>
              <c:f>'32. adat'!$B$8</c:f>
              <c:strCache>
                <c:ptCount val="1"/>
                <c:pt idx="0">
                  <c:v>Transzfer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adat'!$C$8:$BO$8</c:f>
              <c:numCache>
                <c:formatCode>0.0</c:formatCode>
                <c:ptCount val="65"/>
                <c:pt idx="0">
                  <c:v>0.63866290210821453</c:v>
                </c:pt>
                <c:pt idx="1">
                  <c:v>0.6572826062574213</c:v>
                </c:pt>
                <c:pt idx="2">
                  <c:v>1.1050648100535396</c:v>
                </c:pt>
                <c:pt idx="3">
                  <c:v>1.01719037257445</c:v>
                </c:pt>
                <c:pt idx="4">
                  <c:v>1.2770916509338406</c:v>
                </c:pt>
                <c:pt idx="5">
                  <c:v>1.2932808877392441</c:v>
                </c:pt>
                <c:pt idx="6">
                  <c:v>1.3844245788225331</c:v>
                </c:pt>
                <c:pt idx="7">
                  <c:v>1.2544046936258142</c:v>
                </c:pt>
                <c:pt idx="8">
                  <c:v>1.162135950062414</c:v>
                </c:pt>
                <c:pt idx="9">
                  <c:v>1.0674127941935017</c:v>
                </c:pt>
                <c:pt idx="10">
                  <c:v>0.98506027162218124</c:v>
                </c:pt>
                <c:pt idx="11">
                  <c:v>0.89698031576697035</c:v>
                </c:pt>
                <c:pt idx="12">
                  <c:v>0.88579009138795106</c:v>
                </c:pt>
                <c:pt idx="13">
                  <c:v>0.37056345167021082</c:v>
                </c:pt>
                <c:pt idx="14">
                  <c:v>0.23159929354776518</c:v>
                </c:pt>
                <c:pt idx="15">
                  <c:v>0.47961421019356748</c:v>
                </c:pt>
                <c:pt idx="16">
                  <c:v>0.54365096076907471</c:v>
                </c:pt>
                <c:pt idx="17">
                  <c:v>0.54260990426144762</c:v>
                </c:pt>
                <c:pt idx="18">
                  <c:v>0.60154502481814587</c:v>
                </c:pt>
                <c:pt idx="19">
                  <c:v>0.64897275037149371</c:v>
                </c:pt>
                <c:pt idx="20">
                  <c:v>0.57514416621837494</c:v>
                </c:pt>
                <c:pt idx="21">
                  <c:v>0.53102710455760904</c:v>
                </c:pt>
                <c:pt idx="22">
                  <c:v>0.51324825221132964</c:v>
                </c:pt>
                <c:pt idx="23">
                  <c:v>0.4345991843731794</c:v>
                </c:pt>
                <c:pt idx="24">
                  <c:v>0.42097237125799042</c:v>
                </c:pt>
                <c:pt idx="25">
                  <c:v>0.4359552568711067</c:v>
                </c:pt>
                <c:pt idx="26">
                  <c:v>0.70611136953044862</c:v>
                </c:pt>
                <c:pt idx="27">
                  <c:v>0.43745970244875299</c:v>
                </c:pt>
                <c:pt idx="28">
                  <c:v>0.83776198590337103</c:v>
                </c:pt>
                <c:pt idx="29">
                  <c:v>0.86458437844368174</c:v>
                </c:pt>
                <c:pt idx="30">
                  <c:v>1.0236120867332541</c:v>
                </c:pt>
                <c:pt idx="31">
                  <c:v>1.1399497864279537</c:v>
                </c:pt>
                <c:pt idx="32">
                  <c:v>1.1384127733677734</c:v>
                </c:pt>
                <c:pt idx="33">
                  <c:v>1.1095594158232061</c:v>
                </c:pt>
                <c:pt idx="34">
                  <c:v>1.0094638543702026</c:v>
                </c:pt>
                <c:pt idx="35">
                  <c:v>0.91371419957581146</c:v>
                </c:pt>
                <c:pt idx="36">
                  <c:v>0.71879034368621109</c:v>
                </c:pt>
                <c:pt idx="37">
                  <c:v>0.69040762667906785</c:v>
                </c:pt>
                <c:pt idx="38">
                  <c:v>0.68773141444744457</c:v>
                </c:pt>
                <c:pt idx="39">
                  <c:v>0.2297231942192256</c:v>
                </c:pt>
                <c:pt idx="40">
                  <c:v>-0.20696091680958989</c:v>
                </c:pt>
                <c:pt idx="41">
                  <c:v>0.46701893535302103</c:v>
                </c:pt>
                <c:pt idx="42">
                  <c:v>0.21279334924597459</c:v>
                </c:pt>
                <c:pt idx="43">
                  <c:v>0.6126534819446332</c:v>
                </c:pt>
                <c:pt idx="44">
                  <c:v>0.52982318595390876</c:v>
                </c:pt>
                <c:pt idx="45">
                  <c:v>0.59579425076749459</c:v>
                </c:pt>
                <c:pt idx="46">
                  <c:v>0.61306731675844106</c:v>
                </c:pt>
                <c:pt idx="47">
                  <c:v>1.3397995441221091</c:v>
                </c:pt>
                <c:pt idx="48">
                  <c:v>1.2956836458810215E-2</c:v>
                </c:pt>
                <c:pt idx="49">
                  <c:v>0.57240077045758941</c:v>
                </c:pt>
                <c:pt idx="50">
                  <c:v>0.59951409449600979</c:v>
                </c:pt>
                <c:pt idx="51">
                  <c:v>0.5460268107446864</c:v>
                </c:pt>
                <c:pt idx="52">
                  <c:v>0.35931427855083364</c:v>
                </c:pt>
                <c:pt idx="53">
                  <c:v>0.31284407049292384</c:v>
                </c:pt>
                <c:pt idx="54">
                  <c:v>0.24749648401655089</c:v>
                </c:pt>
                <c:pt idx="55">
                  <c:v>0.34335708498925116</c:v>
                </c:pt>
                <c:pt idx="56">
                  <c:v>0.40105999299604167</c:v>
                </c:pt>
                <c:pt idx="57">
                  <c:v>0.54037977545136162</c:v>
                </c:pt>
                <c:pt idx="58">
                  <c:v>0.67593128310116157</c:v>
                </c:pt>
                <c:pt idx="59">
                  <c:v>0.81384838293743111</c:v>
                </c:pt>
                <c:pt idx="60">
                  <c:v>0.80706035890698447</c:v>
                </c:pt>
                <c:pt idx="61">
                  <c:v>0.76704758864182687</c:v>
                </c:pt>
                <c:pt idx="62">
                  <c:v>0.84021798695976568</c:v>
                </c:pt>
                <c:pt idx="63">
                  <c:v>0.75278353991511948</c:v>
                </c:pt>
                <c:pt idx="64">
                  <c:v>0.72025554161551086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73C-44EB-BF43-41C21FF9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203616"/>
        <c:axId val="830205256"/>
      </c:barChart>
      <c:lineChart>
        <c:grouping val="standard"/>
        <c:varyColors val="0"/>
        <c:ser>
          <c:idx val="4"/>
          <c:order val="4"/>
          <c:tx>
            <c:strRef>
              <c:f>'32. adat'!$B$9</c:f>
              <c:strCache>
                <c:ptCount val="1"/>
                <c:pt idx="0">
                  <c:v>GDP-GNI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0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730F-457D-A63A-B60343F30D3B}"/>
              </c:ext>
            </c:extLst>
          </c:dPt>
          <c:dPt>
            <c:idx val="13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730F-457D-A63A-B60343F30D3B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7-730F-457D-A63A-B60343F30D3B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5-730F-457D-A63A-B60343F30D3B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6-730F-457D-A63A-B60343F30D3B}"/>
              </c:ext>
            </c:extLst>
          </c:dPt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adat'!$C$9:$BO$9</c:f>
              <c:numCache>
                <c:formatCode>0.0</c:formatCode>
                <c:ptCount val="65"/>
                <c:pt idx="0">
                  <c:v>-6.5627217904025255</c:v>
                </c:pt>
                <c:pt idx="1">
                  <c:v>-6.0924451792570542</c:v>
                </c:pt>
                <c:pt idx="2">
                  <c:v>-4.5169078030459797</c:v>
                </c:pt>
                <c:pt idx="3">
                  <c:v>-4.6196933883213482</c:v>
                </c:pt>
                <c:pt idx="4">
                  <c:v>-4.6278144117468125</c:v>
                </c:pt>
                <c:pt idx="5">
                  <c:v>-3.9781712031216081</c:v>
                </c:pt>
                <c:pt idx="6">
                  <c:v>-2.6110812746594969</c:v>
                </c:pt>
                <c:pt idx="7">
                  <c:v>-4.1703597510194141</c:v>
                </c:pt>
                <c:pt idx="8">
                  <c:v>-4.4092204585213697</c:v>
                </c:pt>
                <c:pt idx="9">
                  <c:v>-2.4388917620266186</c:v>
                </c:pt>
                <c:pt idx="10">
                  <c:v>-3.9928807409389857</c:v>
                </c:pt>
                <c:pt idx="11">
                  <c:v>-3.6993331656847208</c:v>
                </c:pt>
                <c:pt idx="12">
                  <c:v>-2.7507997903740646</c:v>
                </c:pt>
                <c:pt idx="13">
                  <c:v>-6.2399993058713887</c:v>
                </c:pt>
                <c:pt idx="14">
                  <c:v>-3.6996995284325949</c:v>
                </c:pt>
                <c:pt idx="15">
                  <c:v>-5.5387336732085926</c:v>
                </c:pt>
                <c:pt idx="16">
                  <c:v>-6.345019276637939</c:v>
                </c:pt>
                <c:pt idx="17">
                  <c:v>-5.5525312346646105</c:v>
                </c:pt>
                <c:pt idx="18">
                  <c:v>-5.8503056661440604</c:v>
                </c:pt>
                <c:pt idx="19">
                  <c:v>-6.0716386799677444</c:v>
                </c:pt>
                <c:pt idx="20">
                  <c:v>-6.0005208422437288</c:v>
                </c:pt>
                <c:pt idx="21">
                  <c:v>-5.5163359837507118</c:v>
                </c:pt>
                <c:pt idx="22">
                  <c:v>-5.2789558072233476</c:v>
                </c:pt>
                <c:pt idx="23">
                  <c:v>-5.0314501045417863</c:v>
                </c:pt>
                <c:pt idx="24">
                  <c:v>-4.8059985006593395</c:v>
                </c:pt>
                <c:pt idx="25">
                  <c:v>-5.6417423921052041</c:v>
                </c:pt>
                <c:pt idx="26">
                  <c:v>-3.0402964246799673</c:v>
                </c:pt>
                <c:pt idx="27">
                  <c:v>-1.8763604903896229</c:v>
                </c:pt>
                <c:pt idx="28">
                  <c:v>-2.8307739080221603</c:v>
                </c:pt>
                <c:pt idx="29">
                  <c:v>-3.2604955336302344</c:v>
                </c:pt>
                <c:pt idx="30">
                  <c:v>-3.2288673230737182</c:v>
                </c:pt>
                <c:pt idx="31">
                  <c:v>-3.1345729894539169</c:v>
                </c:pt>
                <c:pt idx="32">
                  <c:v>-3.0178059238909869</c:v>
                </c:pt>
                <c:pt idx="33">
                  <c:v>-3.38865443210871</c:v>
                </c:pt>
                <c:pt idx="34">
                  <c:v>-3.4067923416200649</c:v>
                </c:pt>
                <c:pt idx="35">
                  <c:v>-4.1518610582392874</c:v>
                </c:pt>
                <c:pt idx="36">
                  <c:v>-4.0571959387382623</c:v>
                </c:pt>
                <c:pt idx="37">
                  <c:v>-4.1191735928829774</c:v>
                </c:pt>
                <c:pt idx="38">
                  <c:v>-4.4602641971369446</c:v>
                </c:pt>
                <c:pt idx="39">
                  <c:v>-4.269259765013798</c:v>
                </c:pt>
                <c:pt idx="40">
                  <c:v>-2.9518444672044213</c:v>
                </c:pt>
                <c:pt idx="41">
                  <c:v>-0.87640242350026787</c:v>
                </c:pt>
                <c:pt idx="42">
                  <c:v>-2.7911739593029021</c:v>
                </c:pt>
                <c:pt idx="43">
                  <c:v>-3.405911603461556</c:v>
                </c:pt>
                <c:pt idx="44">
                  <c:v>-1.664018926186497</c:v>
                </c:pt>
                <c:pt idx="45">
                  <c:v>-0.67062244926850378</c:v>
                </c:pt>
                <c:pt idx="46">
                  <c:v>-0.98379272948060426</c:v>
                </c:pt>
                <c:pt idx="47">
                  <c:v>-1.7130527017911636</c:v>
                </c:pt>
                <c:pt idx="48">
                  <c:v>-3.0771869597461938</c:v>
                </c:pt>
                <c:pt idx="49">
                  <c:v>-2.1453789108531351</c:v>
                </c:pt>
                <c:pt idx="50">
                  <c:v>-2.0476330241647038</c:v>
                </c:pt>
                <c:pt idx="51">
                  <c:v>-2.0952265660838982</c:v>
                </c:pt>
                <c:pt idx="52">
                  <c:v>-3.2608593456186532</c:v>
                </c:pt>
                <c:pt idx="53">
                  <c:v>-2.2281101243872388</c:v>
                </c:pt>
                <c:pt idx="54">
                  <c:v>-1.2729417420909341</c:v>
                </c:pt>
                <c:pt idx="55">
                  <c:v>-1.1795822940654881</c:v>
                </c:pt>
                <c:pt idx="56">
                  <c:v>-1.2794351959516514</c:v>
                </c:pt>
                <c:pt idx="57">
                  <c:v>-1.7422835345268506</c:v>
                </c:pt>
                <c:pt idx="58">
                  <c:v>-1.4636832969869598</c:v>
                </c:pt>
                <c:pt idx="59">
                  <c:v>-0.46431562296454831</c:v>
                </c:pt>
                <c:pt idx="60">
                  <c:v>-1.0504199059500505</c:v>
                </c:pt>
                <c:pt idx="61">
                  <c:v>-1.3242281400240383</c:v>
                </c:pt>
                <c:pt idx="62">
                  <c:v>-1.4335949794618708</c:v>
                </c:pt>
                <c:pt idx="63">
                  <c:v>-1.8417664147614963</c:v>
                </c:pt>
                <c:pt idx="64">
                  <c:v>-1.37258694692425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73C-44EB-BF43-41C21FF928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18824"/>
        <c:axId val="871304392"/>
      </c:lineChart>
      <c:catAx>
        <c:axId val="83020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5.624329274243272E-2"/>
              <c:y val="1.76374122288609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205256"/>
        <c:crosses val="autoZero"/>
        <c:auto val="1"/>
        <c:lblAlgn val="ctr"/>
        <c:lblOffset val="100"/>
        <c:tickLblSkip val="1"/>
        <c:noMultiLvlLbl val="0"/>
      </c:catAx>
      <c:valAx>
        <c:axId val="83020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203616"/>
        <c:crosses val="autoZero"/>
        <c:crossBetween val="between"/>
      </c:valAx>
      <c:valAx>
        <c:axId val="871304392"/>
        <c:scaling>
          <c:orientation val="minMax"/>
          <c:max val="6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8824"/>
        <c:crosses val="max"/>
        <c:crossBetween val="between"/>
      </c:valAx>
      <c:catAx>
        <c:axId val="8713188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%</a:t>
                </a:r>
              </a:p>
            </c:rich>
          </c:tx>
          <c:layout>
            <c:manualLayout>
              <c:xMode val="edge"/>
              <c:yMode val="edge"/>
              <c:x val="0.8543186498011428"/>
              <c:y val="2.49993768415781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71304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403690722754669E-3"/>
          <c:y val="0.82481736657917759"/>
          <c:w val="0.98151926185544902"/>
          <c:h val="0.16262212015164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11086328504243E-2"/>
          <c:y val="7.7300628433530444E-2"/>
          <c:w val="0.88977827342991511"/>
          <c:h val="0.576061369999716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'32. adat'!$A$5</c:f>
              <c:strCache>
                <c:ptCount val="1"/>
                <c:pt idx="0">
                  <c:v>FDI equity income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multiLvlStrRef>
              <c:f>'32. adat'!$C$1:$BO$2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'32. adat'!$C$5:$BO$5</c:f>
              <c:numCache>
                <c:formatCode>0.0</c:formatCode>
                <c:ptCount val="65"/>
                <c:pt idx="0">
                  <c:v>-5.6692057712213764</c:v>
                </c:pt>
                <c:pt idx="1">
                  <c:v>-4.3695618969744014</c:v>
                </c:pt>
                <c:pt idx="2">
                  <c:v>-2.8977632424902184</c:v>
                </c:pt>
                <c:pt idx="3">
                  <c:v>-3.2206976462628525</c:v>
                </c:pt>
                <c:pt idx="4">
                  <c:v>-3.61409525932083</c:v>
                </c:pt>
                <c:pt idx="5">
                  <c:v>-3.5343337540863669</c:v>
                </c:pt>
                <c:pt idx="6">
                  <c:v>-3.467072572754716</c:v>
                </c:pt>
                <c:pt idx="7">
                  <c:v>-5.1465750096624259</c:v>
                </c:pt>
                <c:pt idx="8">
                  <c:v>-5.9544890599869884</c:v>
                </c:pt>
                <c:pt idx="9">
                  <c:v>-4.7698847945916345</c:v>
                </c:pt>
                <c:pt idx="10">
                  <c:v>-5.6983323288215972</c:v>
                </c:pt>
                <c:pt idx="11">
                  <c:v>-5.3408818918979231</c:v>
                </c:pt>
                <c:pt idx="12">
                  <c:v>-4.551512316029994</c:v>
                </c:pt>
                <c:pt idx="13">
                  <c:v>-7.0895838048226034</c:v>
                </c:pt>
                <c:pt idx="14">
                  <c:v>-3.9204503540010078</c:v>
                </c:pt>
                <c:pt idx="15">
                  <c:v>-5.8598216327463977</c:v>
                </c:pt>
                <c:pt idx="16">
                  <c:v>-6.5054984041419557</c:v>
                </c:pt>
                <c:pt idx="17">
                  <c:v>-5.8626375803536321</c:v>
                </c:pt>
                <c:pt idx="18">
                  <c:v>-5.8683935198405797</c:v>
                </c:pt>
                <c:pt idx="19">
                  <c:v>-6.3877886366056904</c:v>
                </c:pt>
                <c:pt idx="20">
                  <c:v>-6.6565793083696558</c:v>
                </c:pt>
                <c:pt idx="21">
                  <c:v>-6.4579595678651929</c:v>
                </c:pt>
                <c:pt idx="22">
                  <c:v>-6.5268811447346549</c:v>
                </c:pt>
                <c:pt idx="23">
                  <c:v>-6.4210136458065588</c:v>
                </c:pt>
                <c:pt idx="24">
                  <c:v>-5.82684938833824</c:v>
                </c:pt>
                <c:pt idx="25">
                  <c:v>-6.243854517850365</c:v>
                </c:pt>
                <c:pt idx="26">
                  <c:v>-4.0354091132110339</c:v>
                </c:pt>
                <c:pt idx="27">
                  <c:v>-1.8633341917400157</c:v>
                </c:pt>
                <c:pt idx="28">
                  <c:v>-3.0733287730117262</c:v>
                </c:pt>
                <c:pt idx="29">
                  <c:v>-3.4101898846308729</c:v>
                </c:pt>
                <c:pt idx="30">
                  <c:v>-3.0859582207843066</c:v>
                </c:pt>
                <c:pt idx="31">
                  <c:v>-2.7718651958719676</c:v>
                </c:pt>
                <c:pt idx="32">
                  <c:v>-2.9771202770069354</c:v>
                </c:pt>
                <c:pt idx="33">
                  <c:v>-3.1317491448651049</c:v>
                </c:pt>
                <c:pt idx="34">
                  <c:v>-3.172003037246713</c:v>
                </c:pt>
                <c:pt idx="35">
                  <c:v>-3.7580320694343081</c:v>
                </c:pt>
                <c:pt idx="36">
                  <c:v>-3.231924477154386</c:v>
                </c:pt>
                <c:pt idx="37">
                  <c:v>-3.2897961595297018</c:v>
                </c:pt>
                <c:pt idx="38">
                  <c:v>-3.8089390906966956</c:v>
                </c:pt>
                <c:pt idx="39">
                  <c:v>-5.9712028107308477</c:v>
                </c:pt>
                <c:pt idx="40">
                  <c:v>-3.6678746962250082</c:v>
                </c:pt>
                <c:pt idx="41">
                  <c:v>-3.0014166761684455</c:v>
                </c:pt>
                <c:pt idx="42">
                  <c:v>-4.7955452496622382</c:v>
                </c:pt>
                <c:pt idx="43">
                  <c:v>-5.5017047256581035</c:v>
                </c:pt>
                <c:pt idx="44">
                  <c:v>-3.8049062287235138</c:v>
                </c:pt>
                <c:pt idx="45">
                  <c:v>-2.6084705520703144</c:v>
                </c:pt>
                <c:pt idx="46">
                  <c:v>-2.6922506979787797</c:v>
                </c:pt>
                <c:pt idx="47">
                  <c:v>-4.2700311692089343</c:v>
                </c:pt>
                <c:pt idx="48">
                  <c:v>-4.4423439287349309</c:v>
                </c:pt>
                <c:pt idx="49">
                  <c:v>-3.9688267558908299</c:v>
                </c:pt>
                <c:pt idx="50">
                  <c:v>-4.0287525709802594</c:v>
                </c:pt>
                <c:pt idx="51">
                  <c:v>-3.9183954329986239</c:v>
                </c:pt>
                <c:pt idx="52">
                  <c:v>-3.2106368308888058</c:v>
                </c:pt>
                <c:pt idx="53">
                  <c:v>-1.6192034141343306</c:v>
                </c:pt>
                <c:pt idx="54">
                  <c:v>-0.30316123050236438</c:v>
                </c:pt>
                <c:pt idx="55">
                  <c:v>9.3853062942951371E-2</c:v>
                </c:pt>
                <c:pt idx="56">
                  <c:v>0.29440880982737211</c:v>
                </c:pt>
                <c:pt idx="57">
                  <c:v>-0.25265289292819743</c:v>
                </c:pt>
                <c:pt idx="58">
                  <c:v>-1.0190429035560107</c:v>
                </c:pt>
                <c:pt idx="59">
                  <c:v>-0.6296773850509777</c:v>
                </c:pt>
                <c:pt idx="60">
                  <c:v>-1.8859897016677709</c:v>
                </c:pt>
                <c:pt idx="61">
                  <c:v>-2.4324270395132208</c:v>
                </c:pt>
                <c:pt idx="62">
                  <c:v>-2.8044545346581264</c:v>
                </c:pt>
                <c:pt idx="63">
                  <c:v>-2.9719923475558354</c:v>
                </c:pt>
                <c:pt idx="64">
                  <c:v>-2.6648469983083891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56-43DC-A429-C36F999D7570}"/>
            </c:ext>
          </c:extLst>
        </c:ser>
        <c:ser>
          <c:idx val="1"/>
          <c:order val="1"/>
          <c:tx>
            <c:strRef>
              <c:f>'32. adat'!$A$6</c:f>
              <c:strCache>
                <c:ptCount val="1"/>
                <c:pt idx="0">
                  <c:v>Interest payments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'32. adat'!$C$1:$BO$2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'32. adat'!$C$6:$BO$6</c:f>
              <c:numCache>
                <c:formatCode>0.0</c:formatCode>
                <c:ptCount val="65"/>
                <c:pt idx="0">
                  <c:v>-2.103394601723334</c:v>
                </c:pt>
                <c:pt idx="1">
                  <c:v>-3.1553396288329281</c:v>
                </c:pt>
                <c:pt idx="2">
                  <c:v>-3.0893498526097116</c:v>
                </c:pt>
                <c:pt idx="3">
                  <c:v>-3.1017936268416668</c:v>
                </c:pt>
                <c:pt idx="4">
                  <c:v>-3.4486857085523384</c:v>
                </c:pt>
                <c:pt idx="5">
                  <c:v>-3.6152974901671451</c:v>
                </c:pt>
                <c:pt idx="6">
                  <c:v>-2.9469782424159532</c:v>
                </c:pt>
                <c:pt idx="7">
                  <c:v>-2.7011758144280416</c:v>
                </c:pt>
                <c:pt idx="8">
                  <c:v>-2.3856178265784602</c:v>
                </c:pt>
                <c:pt idx="9">
                  <c:v>-1.5364966387997057</c:v>
                </c:pt>
                <c:pt idx="10">
                  <c:v>-1.2088077443948433</c:v>
                </c:pt>
                <c:pt idx="11">
                  <c:v>-0.99064001040497285</c:v>
                </c:pt>
                <c:pt idx="12">
                  <c:v>-0.84198728467096506</c:v>
                </c:pt>
                <c:pt idx="13">
                  <c:v>0.72167684119421871</c:v>
                </c:pt>
                <c:pt idx="14">
                  <c:v>0.60664632940536167</c:v>
                </c:pt>
                <c:pt idx="15">
                  <c:v>0.2551082175381012</c:v>
                </c:pt>
                <c:pt idx="16">
                  <c:v>-0.25389520808687127</c:v>
                </c:pt>
                <c:pt idx="17">
                  <c:v>-0.17641984753765083</c:v>
                </c:pt>
                <c:pt idx="18">
                  <c:v>-0.62000454674130534</c:v>
                </c:pt>
                <c:pt idx="19">
                  <c:v>-0.64662714211089334</c:v>
                </c:pt>
                <c:pt idx="20">
                  <c:v>-0.43080370013426705</c:v>
                </c:pt>
                <c:pt idx="21">
                  <c:v>-0.22529137487894957</c:v>
                </c:pt>
                <c:pt idx="22">
                  <c:v>4.5649619445615741E-3</c:v>
                </c:pt>
                <c:pt idx="23">
                  <c:v>0.22726699080887336</c:v>
                </c:pt>
                <c:pt idx="24">
                  <c:v>3.622695332745085E-2</c:v>
                </c:pt>
                <c:pt idx="25">
                  <c:v>-0.11654647346446634</c:v>
                </c:pt>
                <c:pt idx="26">
                  <c:v>-0.92549876702116141</c:v>
                </c:pt>
                <c:pt idx="27">
                  <c:v>-1.2459914091970041</c:v>
                </c:pt>
                <c:pt idx="28">
                  <c:v>-1.3467455987062058</c:v>
                </c:pt>
                <c:pt idx="29">
                  <c:v>-1.2926892164512325</c:v>
                </c:pt>
                <c:pt idx="30">
                  <c:v>-1.6409036673252821</c:v>
                </c:pt>
                <c:pt idx="31">
                  <c:v>-1.9343730802656964</c:v>
                </c:pt>
                <c:pt idx="32">
                  <c:v>-1.6206364897052137</c:v>
                </c:pt>
                <c:pt idx="33">
                  <c:v>-1.6971849620783179</c:v>
                </c:pt>
                <c:pt idx="34">
                  <c:v>-1.4461087426361063</c:v>
                </c:pt>
                <c:pt idx="35">
                  <c:v>-1.2867721612910112</c:v>
                </c:pt>
                <c:pt idx="36">
                  <c:v>-1.143923054552956</c:v>
                </c:pt>
                <c:pt idx="37">
                  <c:v>-1.0055063394549042</c:v>
                </c:pt>
                <c:pt idx="38">
                  <c:v>-0.76396539170238587</c:v>
                </c:pt>
                <c:pt idx="39">
                  <c:v>-0.57661944183664682</c:v>
                </c:pt>
                <c:pt idx="40">
                  <c:v>-1.033137988085354</c:v>
                </c:pt>
                <c:pt idx="41">
                  <c:v>-5.9665964316004683E-2</c:v>
                </c:pt>
                <c:pt idx="42">
                  <c:v>9.3078592959469741E-2</c:v>
                </c:pt>
                <c:pt idx="43">
                  <c:v>-0.22979815142041637</c:v>
                </c:pt>
                <c:pt idx="44">
                  <c:v>-0.28705633153837185</c:v>
                </c:pt>
                <c:pt idx="45">
                  <c:v>-0.5832554715592172</c:v>
                </c:pt>
                <c:pt idx="46">
                  <c:v>-0.80872430854530608</c:v>
                </c:pt>
                <c:pt idx="47">
                  <c:v>-0.6484599702601106</c:v>
                </c:pt>
                <c:pt idx="48">
                  <c:v>-0.53579603718241886</c:v>
                </c:pt>
                <c:pt idx="49">
                  <c:v>-0.53028116022962291</c:v>
                </c:pt>
                <c:pt idx="50">
                  <c:v>-0.20244202669690292</c:v>
                </c:pt>
                <c:pt idx="51">
                  <c:v>-0.21917528926041063</c:v>
                </c:pt>
                <c:pt idx="52">
                  <c:v>-1.3075874388867985</c:v>
                </c:pt>
                <c:pt idx="53">
                  <c:v>-1.6320282473773897</c:v>
                </c:pt>
                <c:pt idx="54">
                  <c:v>-1.5730681657547607</c:v>
                </c:pt>
                <c:pt idx="55">
                  <c:v>-1.9494644713927569</c:v>
                </c:pt>
                <c:pt idx="56">
                  <c:v>-2.283487486109574</c:v>
                </c:pt>
                <c:pt idx="57">
                  <c:v>-2.3905890552629385</c:v>
                </c:pt>
                <c:pt idx="58">
                  <c:v>-2.1628410254127908</c:v>
                </c:pt>
                <c:pt idx="59">
                  <c:v>-1.8483563519387469</c:v>
                </c:pt>
                <c:pt idx="60">
                  <c:v>-1.6245388271080454</c:v>
                </c:pt>
                <c:pt idx="61">
                  <c:v>-1.3279841496394231</c:v>
                </c:pt>
                <c:pt idx="62">
                  <c:v>-0.99881399159728756</c:v>
                </c:pt>
                <c:pt idx="63">
                  <c:v>-1.0110413139139127</c:v>
                </c:pt>
                <c:pt idx="64">
                  <c:v>-0.8727154520469923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56-43DC-A429-C36F999D7570}"/>
            </c:ext>
          </c:extLst>
        </c:ser>
        <c:ser>
          <c:idx val="2"/>
          <c:order val="2"/>
          <c:tx>
            <c:strRef>
              <c:f>'32. adat'!$A$7</c:f>
              <c:strCache>
                <c:ptCount val="1"/>
                <c:pt idx="0">
                  <c:v>Income of employees abroad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'32. adat'!$C$1:$BO$2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'32. adat'!$C$7:$BO$7</c:f>
              <c:numCache>
                <c:formatCode>0.0</c:formatCode>
                <c:ptCount val="65"/>
                <c:pt idx="0">
                  <c:v>0.71028613702362442</c:v>
                </c:pt>
                <c:pt idx="1">
                  <c:v>0.66366277690768027</c:v>
                </c:pt>
                <c:pt idx="2">
                  <c:v>0.32878827625950419</c:v>
                </c:pt>
                <c:pt idx="3">
                  <c:v>0.62893855663402054</c:v>
                </c:pt>
                <c:pt idx="4">
                  <c:v>1.0900324176650731</c:v>
                </c:pt>
                <c:pt idx="5">
                  <c:v>1.8157494107931522</c:v>
                </c:pt>
                <c:pt idx="6">
                  <c:v>2.3808827192727113</c:v>
                </c:pt>
                <c:pt idx="7">
                  <c:v>2.3730931408559148</c:v>
                </c:pt>
                <c:pt idx="8">
                  <c:v>2.6928908145574542</c:v>
                </c:pt>
                <c:pt idx="9">
                  <c:v>2.6686588382887773</c:v>
                </c:pt>
                <c:pt idx="10">
                  <c:v>2.2028874114964849</c:v>
                </c:pt>
                <c:pt idx="11">
                  <c:v>1.7352084208512044</c:v>
                </c:pt>
                <c:pt idx="12">
                  <c:v>1.7569097189389433</c:v>
                </c:pt>
                <c:pt idx="13">
                  <c:v>-0.24265579391321515</c:v>
                </c:pt>
                <c:pt idx="14">
                  <c:v>-0.61749479738471336</c:v>
                </c:pt>
                <c:pt idx="15">
                  <c:v>-0.4136344681938634</c:v>
                </c:pt>
                <c:pt idx="16">
                  <c:v>-0.12927662517818606</c:v>
                </c:pt>
                <c:pt idx="17">
                  <c:v>-5.6083711034774948E-2</c:v>
                </c:pt>
                <c:pt idx="18">
                  <c:v>3.6547375619679343E-2</c:v>
                </c:pt>
                <c:pt idx="19">
                  <c:v>0.31380434837734622</c:v>
                </c:pt>
                <c:pt idx="20">
                  <c:v>0.51171800004181944</c:v>
                </c:pt>
                <c:pt idx="21">
                  <c:v>0.63588785443582196</c:v>
                </c:pt>
                <c:pt idx="22">
                  <c:v>0.73011212335541609</c:v>
                </c:pt>
                <c:pt idx="23">
                  <c:v>0.72769736608271962</c:v>
                </c:pt>
                <c:pt idx="24">
                  <c:v>0.56365156309345932</c:v>
                </c:pt>
                <c:pt idx="25">
                  <c:v>0.28270334233852062</c:v>
                </c:pt>
                <c:pt idx="26">
                  <c:v>1.2145000860217794</c:v>
                </c:pt>
                <c:pt idx="27">
                  <c:v>0.79550540809864378</c:v>
                </c:pt>
                <c:pt idx="28">
                  <c:v>0.75153847779240068</c:v>
                </c:pt>
                <c:pt idx="29">
                  <c:v>0.57779918900818927</c:v>
                </c:pt>
                <c:pt idx="30">
                  <c:v>0.47438247830261643</c:v>
                </c:pt>
                <c:pt idx="31">
                  <c:v>0.43171550025579336</c:v>
                </c:pt>
                <c:pt idx="32">
                  <c:v>0.44153806945338864</c:v>
                </c:pt>
                <c:pt idx="33">
                  <c:v>0.33072025901150681</c:v>
                </c:pt>
                <c:pt idx="34">
                  <c:v>0.20185558389255193</c:v>
                </c:pt>
                <c:pt idx="35">
                  <c:v>-2.0771027089779834E-2</c:v>
                </c:pt>
                <c:pt idx="36">
                  <c:v>-0.4001387507171319</c:v>
                </c:pt>
                <c:pt idx="37">
                  <c:v>-0.51427872057743917</c:v>
                </c:pt>
                <c:pt idx="38">
                  <c:v>-0.5750911291853078</c:v>
                </c:pt>
                <c:pt idx="39">
                  <c:v>2.048839293334471</c:v>
                </c:pt>
                <c:pt idx="40">
                  <c:v>1.9561291339155307</c:v>
                </c:pt>
                <c:pt idx="41">
                  <c:v>1.7176612816311614</c:v>
                </c:pt>
                <c:pt idx="42">
                  <c:v>1.6984993481538917</c:v>
                </c:pt>
                <c:pt idx="43">
                  <c:v>1.7129377916723303</c:v>
                </c:pt>
                <c:pt idx="44">
                  <c:v>1.89812044812148</c:v>
                </c:pt>
                <c:pt idx="45">
                  <c:v>1.9253093235935332</c:v>
                </c:pt>
                <c:pt idx="46">
                  <c:v>1.9041149602850405</c:v>
                </c:pt>
                <c:pt idx="47">
                  <c:v>1.8656388935557724</c:v>
                </c:pt>
                <c:pt idx="48">
                  <c:v>1.8879961697123457</c:v>
                </c:pt>
                <c:pt idx="49">
                  <c:v>1.7813282348097284</c:v>
                </c:pt>
                <c:pt idx="50">
                  <c:v>1.5840474790164489</c:v>
                </c:pt>
                <c:pt idx="51">
                  <c:v>1.4963173454304499</c:v>
                </c:pt>
                <c:pt idx="52">
                  <c:v>0.89805064560611758</c:v>
                </c:pt>
                <c:pt idx="53">
                  <c:v>0.71027746663155755</c:v>
                </c:pt>
                <c:pt idx="54">
                  <c:v>0.35579117014963996</c:v>
                </c:pt>
                <c:pt idx="55">
                  <c:v>0.33267202939506635</c:v>
                </c:pt>
                <c:pt idx="56">
                  <c:v>0.30858348733450874</c:v>
                </c:pt>
                <c:pt idx="57">
                  <c:v>0.36057863821292391</c:v>
                </c:pt>
                <c:pt idx="58">
                  <c:v>1.04226934888068</c:v>
                </c:pt>
                <c:pt idx="59">
                  <c:v>1.1998697310877453</c:v>
                </c:pt>
                <c:pt idx="60">
                  <c:v>1.6530482639187813</c:v>
                </c:pt>
                <c:pt idx="61">
                  <c:v>1.6691354604867787</c:v>
                </c:pt>
                <c:pt idx="62">
                  <c:v>1.5294555598337776</c:v>
                </c:pt>
                <c:pt idx="63">
                  <c:v>1.3884837067931324</c:v>
                </c:pt>
                <c:pt idx="64">
                  <c:v>1.4447199618156206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56-43DC-A429-C36F999D7570}"/>
            </c:ext>
          </c:extLst>
        </c:ser>
        <c:ser>
          <c:idx val="3"/>
          <c:order val="3"/>
          <c:tx>
            <c:strRef>
              <c:f>'32. adat'!$A$8</c:f>
              <c:strCache>
                <c:ptCount val="1"/>
                <c:pt idx="0">
                  <c:v>Transfer</c:v>
                </c:pt>
              </c:strCache>
            </c:strRef>
          </c:tx>
          <c:spPr>
            <a:solidFill>
              <a:srgbClr val="002060"/>
            </a:solidFill>
            <a:ln>
              <a:noFill/>
            </a:ln>
            <a:effectLst/>
          </c:spPr>
          <c:invertIfNegative val="0"/>
          <c:cat>
            <c:multiLvlStrRef>
              <c:f>'32. adat'!$C$1:$BO$2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Hungary</c:v>
                  </c:pt>
                  <c:pt idx="13">
                    <c:v>Czech Republic</c:v>
                  </c:pt>
                  <c:pt idx="26">
                    <c:v>Poland</c:v>
                  </c:pt>
                  <c:pt idx="39">
                    <c:v>Slovakia</c:v>
                  </c:pt>
                  <c:pt idx="52">
                    <c:v>Romania</c:v>
                  </c:pt>
                </c:lvl>
              </c:multiLvlStrCache>
            </c:multiLvlStrRef>
          </c:cat>
          <c:val>
            <c:numRef>
              <c:f>'32. adat'!$C$8:$BO$8</c:f>
              <c:numCache>
                <c:formatCode>0.0</c:formatCode>
                <c:ptCount val="65"/>
                <c:pt idx="0">
                  <c:v>0.63866290210821453</c:v>
                </c:pt>
                <c:pt idx="1">
                  <c:v>0.6572826062574213</c:v>
                </c:pt>
                <c:pt idx="2">
                  <c:v>1.1050648100535396</c:v>
                </c:pt>
                <c:pt idx="3">
                  <c:v>1.01719037257445</c:v>
                </c:pt>
                <c:pt idx="4">
                  <c:v>1.2770916509338406</c:v>
                </c:pt>
                <c:pt idx="5">
                  <c:v>1.2932808877392441</c:v>
                </c:pt>
                <c:pt idx="6">
                  <c:v>1.3844245788225331</c:v>
                </c:pt>
                <c:pt idx="7">
                  <c:v>1.2544046936258142</c:v>
                </c:pt>
                <c:pt idx="8">
                  <c:v>1.162135950062414</c:v>
                </c:pt>
                <c:pt idx="9">
                  <c:v>1.0674127941935017</c:v>
                </c:pt>
                <c:pt idx="10">
                  <c:v>0.98506027162218124</c:v>
                </c:pt>
                <c:pt idx="11">
                  <c:v>0.89698031576697035</c:v>
                </c:pt>
                <c:pt idx="12">
                  <c:v>0.88579009138795106</c:v>
                </c:pt>
                <c:pt idx="13">
                  <c:v>0.37056345167021082</c:v>
                </c:pt>
                <c:pt idx="14">
                  <c:v>0.23159929354776518</c:v>
                </c:pt>
                <c:pt idx="15">
                  <c:v>0.47961421019356748</c:v>
                </c:pt>
                <c:pt idx="16">
                  <c:v>0.54365096076907471</c:v>
                </c:pt>
                <c:pt idx="17">
                  <c:v>0.54260990426144762</c:v>
                </c:pt>
                <c:pt idx="18">
                  <c:v>0.60154502481814587</c:v>
                </c:pt>
                <c:pt idx="19">
                  <c:v>0.64897275037149371</c:v>
                </c:pt>
                <c:pt idx="20">
                  <c:v>0.57514416621837494</c:v>
                </c:pt>
                <c:pt idx="21">
                  <c:v>0.53102710455760904</c:v>
                </c:pt>
                <c:pt idx="22">
                  <c:v>0.51324825221132964</c:v>
                </c:pt>
                <c:pt idx="23">
                  <c:v>0.4345991843731794</c:v>
                </c:pt>
                <c:pt idx="24">
                  <c:v>0.42097237125799042</c:v>
                </c:pt>
                <c:pt idx="25">
                  <c:v>0.4359552568711067</c:v>
                </c:pt>
                <c:pt idx="26">
                  <c:v>0.70611136953044862</c:v>
                </c:pt>
                <c:pt idx="27">
                  <c:v>0.43745970244875299</c:v>
                </c:pt>
                <c:pt idx="28">
                  <c:v>0.83776198590337103</c:v>
                </c:pt>
                <c:pt idx="29">
                  <c:v>0.86458437844368174</c:v>
                </c:pt>
                <c:pt idx="30">
                  <c:v>1.0236120867332541</c:v>
                </c:pt>
                <c:pt idx="31">
                  <c:v>1.1399497864279537</c:v>
                </c:pt>
                <c:pt idx="32">
                  <c:v>1.1384127733677734</c:v>
                </c:pt>
                <c:pt idx="33">
                  <c:v>1.1095594158232061</c:v>
                </c:pt>
                <c:pt idx="34">
                  <c:v>1.0094638543702026</c:v>
                </c:pt>
                <c:pt idx="35">
                  <c:v>0.91371419957581146</c:v>
                </c:pt>
                <c:pt idx="36">
                  <c:v>0.71879034368621109</c:v>
                </c:pt>
                <c:pt idx="37">
                  <c:v>0.69040762667906785</c:v>
                </c:pt>
                <c:pt idx="38">
                  <c:v>0.68773141444744457</c:v>
                </c:pt>
                <c:pt idx="39">
                  <c:v>0.2297231942192256</c:v>
                </c:pt>
                <c:pt idx="40">
                  <c:v>-0.20696091680958989</c:v>
                </c:pt>
                <c:pt idx="41">
                  <c:v>0.46701893535302103</c:v>
                </c:pt>
                <c:pt idx="42">
                  <c:v>0.21279334924597459</c:v>
                </c:pt>
                <c:pt idx="43">
                  <c:v>0.6126534819446332</c:v>
                </c:pt>
                <c:pt idx="44">
                  <c:v>0.52982318595390876</c:v>
                </c:pt>
                <c:pt idx="45">
                  <c:v>0.59579425076749459</c:v>
                </c:pt>
                <c:pt idx="46">
                  <c:v>0.61306731675844106</c:v>
                </c:pt>
                <c:pt idx="47">
                  <c:v>1.3397995441221091</c:v>
                </c:pt>
                <c:pt idx="48">
                  <c:v>1.2956836458810215E-2</c:v>
                </c:pt>
                <c:pt idx="49">
                  <c:v>0.57240077045758941</c:v>
                </c:pt>
                <c:pt idx="50">
                  <c:v>0.59951409449600979</c:v>
                </c:pt>
                <c:pt idx="51">
                  <c:v>0.5460268107446864</c:v>
                </c:pt>
                <c:pt idx="52">
                  <c:v>0.35931427855083364</c:v>
                </c:pt>
                <c:pt idx="53">
                  <c:v>0.31284407049292384</c:v>
                </c:pt>
                <c:pt idx="54">
                  <c:v>0.24749648401655089</c:v>
                </c:pt>
                <c:pt idx="55">
                  <c:v>0.34335708498925116</c:v>
                </c:pt>
                <c:pt idx="56">
                  <c:v>0.40105999299604167</c:v>
                </c:pt>
                <c:pt idx="57">
                  <c:v>0.54037977545136162</c:v>
                </c:pt>
                <c:pt idx="58">
                  <c:v>0.67593128310116157</c:v>
                </c:pt>
                <c:pt idx="59">
                  <c:v>0.81384838293743111</c:v>
                </c:pt>
                <c:pt idx="60">
                  <c:v>0.80706035890698447</c:v>
                </c:pt>
                <c:pt idx="61">
                  <c:v>0.76704758864182687</c:v>
                </c:pt>
                <c:pt idx="62">
                  <c:v>0.84021798695976568</c:v>
                </c:pt>
                <c:pt idx="63">
                  <c:v>0.75278353991511948</c:v>
                </c:pt>
                <c:pt idx="64">
                  <c:v>0.72025554161551086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56-43DC-A429-C36F999D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30203616"/>
        <c:axId val="830205256"/>
      </c:barChart>
      <c:lineChart>
        <c:grouping val="standard"/>
        <c:varyColors val="0"/>
        <c:ser>
          <c:idx val="4"/>
          <c:order val="4"/>
          <c:tx>
            <c:strRef>
              <c:f>'32. adat'!$A$9</c:f>
              <c:strCache>
                <c:ptCount val="1"/>
                <c:pt idx="0">
                  <c:v>GDP-GNI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dPt>
            <c:idx val="13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6819-4B36-B31D-7CF1DC556029}"/>
              </c:ext>
            </c:extLst>
          </c:dPt>
          <c:dPt>
            <c:idx val="26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2-6819-4B36-B31D-7CF1DC556029}"/>
              </c:ext>
            </c:extLst>
          </c:dPt>
          <c:dPt>
            <c:idx val="39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19-4B36-B31D-7CF1DC556029}"/>
              </c:ext>
            </c:extLst>
          </c:dPt>
          <c:dPt>
            <c:idx val="52"/>
            <c:marker>
              <c:symbol val="none"/>
            </c:marker>
            <c:bubble3D val="0"/>
            <c:spPr>
              <a:ln w="19050" cap="rnd">
                <a:noFill/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4-6819-4B36-B31D-7CF1DC556029}"/>
              </c:ext>
            </c:extLst>
          </c:dPt>
          <c:cat>
            <c:multiLvlStrRef>
              <c:f>'32. adat'!$C$3:$BO$4</c:f>
              <c:multiLvlStrCache>
                <c:ptCount val="65"/>
                <c:lvl>
                  <c:pt idx="0">
                    <c:v>2007</c:v>
                  </c:pt>
                  <c:pt idx="2">
                    <c:v>2009</c:v>
                  </c:pt>
                  <c:pt idx="4">
                    <c:v>2011</c:v>
                  </c:pt>
                  <c:pt idx="6">
                    <c:v>2013</c:v>
                  </c:pt>
                  <c:pt idx="8">
                    <c:v>2015</c:v>
                  </c:pt>
                  <c:pt idx="10">
                    <c:v>2017</c:v>
                  </c:pt>
                  <c:pt idx="12">
                    <c:v>2019</c:v>
                  </c:pt>
                  <c:pt idx="13">
                    <c:v>2007</c:v>
                  </c:pt>
                  <c:pt idx="15">
                    <c:v>2009</c:v>
                  </c:pt>
                  <c:pt idx="17">
                    <c:v>2011</c:v>
                  </c:pt>
                  <c:pt idx="19">
                    <c:v>2013</c:v>
                  </c:pt>
                  <c:pt idx="21">
                    <c:v>2015</c:v>
                  </c:pt>
                  <c:pt idx="23">
                    <c:v>2017</c:v>
                  </c:pt>
                  <c:pt idx="25">
                    <c:v>2019</c:v>
                  </c:pt>
                  <c:pt idx="26">
                    <c:v>2007</c:v>
                  </c:pt>
                  <c:pt idx="28">
                    <c:v>2009</c:v>
                  </c:pt>
                  <c:pt idx="30">
                    <c:v>2011</c:v>
                  </c:pt>
                  <c:pt idx="32">
                    <c:v>2013</c:v>
                  </c:pt>
                  <c:pt idx="34">
                    <c:v>2015</c:v>
                  </c:pt>
                  <c:pt idx="36">
                    <c:v>2017</c:v>
                  </c:pt>
                  <c:pt idx="38">
                    <c:v>2019</c:v>
                  </c:pt>
                  <c:pt idx="39">
                    <c:v>2007</c:v>
                  </c:pt>
                  <c:pt idx="41">
                    <c:v>2009</c:v>
                  </c:pt>
                  <c:pt idx="43">
                    <c:v>2011</c:v>
                  </c:pt>
                  <c:pt idx="45">
                    <c:v>2013</c:v>
                  </c:pt>
                  <c:pt idx="47">
                    <c:v>2015</c:v>
                  </c:pt>
                  <c:pt idx="49">
                    <c:v>2017</c:v>
                  </c:pt>
                  <c:pt idx="51">
                    <c:v>2019</c:v>
                  </c:pt>
                  <c:pt idx="52">
                    <c:v>2007</c:v>
                  </c:pt>
                  <c:pt idx="54">
                    <c:v>2009</c:v>
                  </c:pt>
                  <c:pt idx="56">
                    <c:v>2011</c:v>
                  </c:pt>
                  <c:pt idx="58">
                    <c:v>2013</c:v>
                  </c:pt>
                  <c:pt idx="60">
                    <c:v>2015</c:v>
                  </c:pt>
                  <c:pt idx="62">
                    <c:v>2017</c:v>
                  </c:pt>
                  <c:pt idx="64">
                    <c:v>2019</c:v>
                  </c:pt>
                </c:lvl>
                <c:lvl>
                  <c:pt idx="0">
                    <c:v>Magyarország</c:v>
                  </c:pt>
                  <c:pt idx="13">
                    <c:v>Csehország</c:v>
                  </c:pt>
                  <c:pt idx="26">
                    <c:v>Lengyelország</c:v>
                  </c:pt>
                  <c:pt idx="39">
                    <c:v>Szlovákia</c:v>
                  </c:pt>
                  <c:pt idx="52">
                    <c:v>Románia</c:v>
                  </c:pt>
                </c:lvl>
              </c:multiLvlStrCache>
            </c:multiLvlStrRef>
          </c:cat>
          <c:val>
            <c:numRef>
              <c:f>'32. adat'!$C$9:$BO$9</c:f>
              <c:numCache>
                <c:formatCode>0.0</c:formatCode>
                <c:ptCount val="65"/>
                <c:pt idx="0">
                  <c:v>-6.5627217904025255</c:v>
                </c:pt>
                <c:pt idx="1">
                  <c:v>-6.0924451792570542</c:v>
                </c:pt>
                <c:pt idx="2">
                  <c:v>-4.5169078030459797</c:v>
                </c:pt>
                <c:pt idx="3">
                  <c:v>-4.6196933883213482</c:v>
                </c:pt>
                <c:pt idx="4">
                  <c:v>-4.6278144117468125</c:v>
                </c:pt>
                <c:pt idx="5">
                  <c:v>-3.9781712031216081</c:v>
                </c:pt>
                <c:pt idx="6">
                  <c:v>-2.6110812746594969</c:v>
                </c:pt>
                <c:pt idx="7">
                  <c:v>-4.1703597510194141</c:v>
                </c:pt>
                <c:pt idx="8">
                  <c:v>-4.4092204585213697</c:v>
                </c:pt>
                <c:pt idx="9">
                  <c:v>-2.4388917620266186</c:v>
                </c:pt>
                <c:pt idx="10">
                  <c:v>-3.9928807409389857</c:v>
                </c:pt>
                <c:pt idx="11">
                  <c:v>-3.6993331656847208</c:v>
                </c:pt>
                <c:pt idx="12">
                  <c:v>-2.7507997903740646</c:v>
                </c:pt>
                <c:pt idx="13">
                  <c:v>-6.2399993058713887</c:v>
                </c:pt>
                <c:pt idx="14">
                  <c:v>-3.6996995284325949</c:v>
                </c:pt>
                <c:pt idx="15">
                  <c:v>-5.5387336732085926</c:v>
                </c:pt>
                <c:pt idx="16">
                  <c:v>-6.345019276637939</c:v>
                </c:pt>
                <c:pt idx="17">
                  <c:v>-5.5525312346646105</c:v>
                </c:pt>
                <c:pt idx="18">
                  <c:v>-5.8503056661440604</c:v>
                </c:pt>
                <c:pt idx="19">
                  <c:v>-6.0716386799677444</c:v>
                </c:pt>
                <c:pt idx="20">
                  <c:v>-6.0005208422437288</c:v>
                </c:pt>
                <c:pt idx="21">
                  <c:v>-5.5163359837507118</c:v>
                </c:pt>
                <c:pt idx="22">
                  <c:v>-5.2789558072233476</c:v>
                </c:pt>
                <c:pt idx="23">
                  <c:v>-5.0314501045417863</c:v>
                </c:pt>
                <c:pt idx="24">
                  <c:v>-4.8059985006593395</c:v>
                </c:pt>
                <c:pt idx="25">
                  <c:v>-5.6417423921052041</c:v>
                </c:pt>
                <c:pt idx="26">
                  <c:v>-3.0402964246799673</c:v>
                </c:pt>
                <c:pt idx="27">
                  <c:v>-1.8763604903896229</c:v>
                </c:pt>
                <c:pt idx="28">
                  <c:v>-2.8307739080221603</c:v>
                </c:pt>
                <c:pt idx="29">
                  <c:v>-3.2604955336302344</c:v>
                </c:pt>
                <c:pt idx="30">
                  <c:v>-3.2288673230737182</c:v>
                </c:pt>
                <c:pt idx="31">
                  <c:v>-3.1345729894539169</c:v>
                </c:pt>
                <c:pt idx="32">
                  <c:v>-3.0178059238909869</c:v>
                </c:pt>
                <c:pt idx="33">
                  <c:v>-3.38865443210871</c:v>
                </c:pt>
                <c:pt idx="34">
                  <c:v>-3.4067923416200649</c:v>
                </c:pt>
                <c:pt idx="35">
                  <c:v>-4.1518610582392874</c:v>
                </c:pt>
                <c:pt idx="36">
                  <c:v>-4.0571959387382623</c:v>
                </c:pt>
                <c:pt idx="37">
                  <c:v>-4.1191735928829774</c:v>
                </c:pt>
                <c:pt idx="38">
                  <c:v>-4.4602641971369446</c:v>
                </c:pt>
                <c:pt idx="39">
                  <c:v>-4.269259765013798</c:v>
                </c:pt>
                <c:pt idx="40">
                  <c:v>-2.9518444672044213</c:v>
                </c:pt>
                <c:pt idx="41">
                  <c:v>-0.87640242350026787</c:v>
                </c:pt>
                <c:pt idx="42">
                  <c:v>-2.7911739593029021</c:v>
                </c:pt>
                <c:pt idx="43">
                  <c:v>-3.405911603461556</c:v>
                </c:pt>
                <c:pt idx="44">
                  <c:v>-1.664018926186497</c:v>
                </c:pt>
                <c:pt idx="45">
                  <c:v>-0.67062244926850378</c:v>
                </c:pt>
                <c:pt idx="46">
                  <c:v>-0.98379272948060426</c:v>
                </c:pt>
                <c:pt idx="47">
                  <c:v>-1.7130527017911636</c:v>
                </c:pt>
                <c:pt idx="48">
                  <c:v>-3.0771869597461938</c:v>
                </c:pt>
                <c:pt idx="49">
                  <c:v>-2.1453789108531351</c:v>
                </c:pt>
                <c:pt idx="50">
                  <c:v>-2.0476330241647038</c:v>
                </c:pt>
                <c:pt idx="51">
                  <c:v>-2.0952265660838982</c:v>
                </c:pt>
                <c:pt idx="52">
                  <c:v>-3.2608593456186532</c:v>
                </c:pt>
                <c:pt idx="53">
                  <c:v>-2.2281101243872388</c:v>
                </c:pt>
                <c:pt idx="54">
                  <c:v>-1.2729417420909341</c:v>
                </c:pt>
                <c:pt idx="55">
                  <c:v>-1.1795822940654881</c:v>
                </c:pt>
                <c:pt idx="56">
                  <c:v>-1.2794351959516514</c:v>
                </c:pt>
                <c:pt idx="57">
                  <c:v>-1.7422835345268506</c:v>
                </c:pt>
                <c:pt idx="58">
                  <c:v>-1.4636832969869598</c:v>
                </c:pt>
                <c:pt idx="59">
                  <c:v>-0.46431562296454831</c:v>
                </c:pt>
                <c:pt idx="60">
                  <c:v>-1.0504199059500505</c:v>
                </c:pt>
                <c:pt idx="61">
                  <c:v>-1.3242281400240383</c:v>
                </c:pt>
                <c:pt idx="62">
                  <c:v>-1.4335949794618708</c:v>
                </c:pt>
                <c:pt idx="63">
                  <c:v>-1.8417664147614963</c:v>
                </c:pt>
                <c:pt idx="64">
                  <c:v>-1.37258694692425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256-43DC-A429-C36F999D7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71318824"/>
        <c:axId val="871304392"/>
      </c:lineChart>
      <c:catAx>
        <c:axId val="8302036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5.624329274243272E-2"/>
              <c:y val="1.763741222886091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205256"/>
        <c:crosses val="autoZero"/>
        <c:auto val="1"/>
        <c:lblAlgn val="ctr"/>
        <c:lblOffset val="100"/>
        <c:tickLblSkip val="1"/>
        <c:noMultiLvlLbl val="0"/>
      </c:catAx>
      <c:valAx>
        <c:axId val="830205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0203616"/>
        <c:crosses val="autoZero"/>
        <c:crossBetween val="between"/>
      </c:valAx>
      <c:valAx>
        <c:axId val="871304392"/>
        <c:scaling>
          <c:orientation val="minMax"/>
          <c:max val="6"/>
          <c:min val="-1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1318824"/>
        <c:crosses val="max"/>
        <c:crossBetween val="between"/>
      </c:valAx>
      <c:catAx>
        <c:axId val="8713188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hu-HU"/>
                  <a:t>Percent</a:t>
                </a:r>
              </a:p>
            </c:rich>
          </c:tx>
          <c:layout>
            <c:manualLayout>
              <c:xMode val="edge"/>
              <c:yMode val="edge"/>
              <c:x val="0.8543186498011428"/>
              <c:y val="2.499937684157810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crossAx val="8713043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2403690722754669E-3"/>
          <c:y val="0.83917008122900583"/>
          <c:w val="0.98151926185544902"/>
          <c:h val="0.1482697300527248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7.0562847222222225E-2"/>
          <c:w val="0.89636659853897849"/>
          <c:h val="0.615270138888888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'4. adat'!$A$4</c:f>
              <c:strCache>
                <c:ptCount val="1"/>
                <c:pt idx="0">
                  <c:v>Nettó export GDP-növekedéshez való hozzájárulása (jobb tengely)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0"/>
                <c:pt idx="0">
                  <c:v>0.8696601464926611</c:v>
                </c:pt>
                <c:pt idx="1">
                  <c:v>-0.95775664815905914</c:v>
                </c:pt>
                <c:pt idx="2">
                  <c:v>0.13247871252271565</c:v>
                </c:pt>
                <c:pt idx="3">
                  <c:v>1.7884983680541169</c:v>
                </c:pt>
                <c:pt idx="4">
                  <c:v>2.3181309099563103</c:v>
                </c:pt>
                <c:pt idx="5">
                  <c:v>4.7074690174708529</c:v>
                </c:pt>
                <c:pt idx="6">
                  <c:v>2.9346065529146252</c:v>
                </c:pt>
                <c:pt idx="7">
                  <c:v>0.77436347025051777</c:v>
                </c:pt>
                <c:pt idx="8">
                  <c:v>1.6522607065284771</c:v>
                </c:pt>
                <c:pt idx="9">
                  <c:v>0.91413454466940247</c:v>
                </c:pt>
                <c:pt idx="10">
                  <c:v>0.39273081107407093</c:v>
                </c:pt>
                <c:pt idx="11">
                  <c:v>1.7661043566949746</c:v>
                </c:pt>
                <c:pt idx="12">
                  <c:v>1.3455995220936248</c:v>
                </c:pt>
                <c:pt idx="13">
                  <c:v>0.87760243965516183</c:v>
                </c:pt>
                <c:pt idx="14">
                  <c:v>2.5254166662547513</c:v>
                </c:pt>
                <c:pt idx="15">
                  <c:v>2.4177382061224413</c:v>
                </c:pt>
                <c:pt idx="16">
                  <c:v>1.214786146865662</c:v>
                </c:pt>
                <c:pt idx="17">
                  <c:v>2.4935484920995923</c:v>
                </c:pt>
                <c:pt idx="18">
                  <c:v>1.896188084912112</c:v>
                </c:pt>
                <c:pt idx="19">
                  <c:v>-0.71392644662655702</c:v>
                </c:pt>
                <c:pt idx="20">
                  <c:v>0.72310067805322975</c:v>
                </c:pt>
                <c:pt idx="21">
                  <c:v>-1.6793965776596249</c:v>
                </c:pt>
                <c:pt idx="22">
                  <c:v>1.2982513711974035</c:v>
                </c:pt>
                <c:pt idx="23">
                  <c:v>0.38789543035801916</c:v>
                </c:pt>
                <c:pt idx="24">
                  <c:v>0.7246835034117951</c:v>
                </c:pt>
                <c:pt idx="25">
                  <c:v>-1.2914873249209502</c:v>
                </c:pt>
                <c:pt idx="26">
                  <c:v>-1.4743877219170354</c:v>
                </c:pt>
                <c:pt idx="27">
                  <c:v>-0.22562832202235394</c:v>
                </c:pt>
                <c:pt idx="28">
                  <c:v>2.2799116909346147</c:v>
                </c:pt>
                <c:pt idx="29">
                  <c:v>2.0579794132237916</c:v>
                </c:pt>
                <c:pt idx="30">
                  <c:v>0.6755894176523628</c:v>
                </c:pt>
                <c:pt idx="31">
                  <c:v>1.3362277254003492</c:v>
                </c:pt>
                <c:pt idx="32">
                  <c:v>-1.371554658933303</c:v>
                </c:pt>
                <c:pt idx="33">
                  <c:v>2.4345642117167543</c:v>
                </c:pt>
                <c:pt idx="34">
                  <c:v>1.1444954511515366</c:v>
                </c:pt>
                <c:pt idx="35">
                  <c:v>0.18752317227646773</c:v>
                </c:pt>
                <c:pt idx="36">
                  <c:v>-0.71822049539772304</c:v>
                </c:pt>
                <c:pt idx="37">
                  <c:v>-0.61485156773059779</c:v>
                </c:pt>
                <c:pt idx="38">
                  <c:v>-0.9590117815478284</c:v>
                </c:pt>
                <c:pt idx="39">
                  <c:v>0.19963652326678055</c:v>
                </c:pt>
                <c:pt idx="40">
                  <c:v>-0.50499234737516074</c:v>
                </c:pt>
                <c:pt idx="41">
                  <c:v>-0.83741662920000537</c:v>
                </c:pt>
                <c:pt idx="42">
                  <c:v>-3.9304238547383261</c:v>
                </c:pt>
                <c:pt idx="43">
                  <c:v>-1.5084831883493275</c:v>
                </c:pt>
                <c:pt idx="44">
                  <c:v>0.62390975952433025</c:v>
                </c:pt>
                <c:pt idx="45">
                  <c:v>-0.45261232642550803</c:v>
                </c:pt>
                <c:pt idx="46">
                  <c:v>0.38272525609084868</c:v>
                </c:pt>
                <c:pt idx="47">
                  <c:v>-2.0327981895620995</c:v>
                </c:pt>
                <c:pt idx="48">
                  <c:v>-1.7528155654093887</c:v>
                </c:pt>
                <c:pt idx="49">
                  <c:v>-8.6643442239678112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670134744"/>
        <c:axId val="670135136"/>
      </c:barChart>
      <c:lineChart>
        <c:grouping val="standard"/>
        <c:varyColors val="0"/>
        <c:ser>
          <c:idx val="0"/>
          <c:order val="0"/>
          <c:tx>
            <c:strRef>
              <c:f>'4. adat'!$A$3</c:f>
              <c:strCache>
                <c:ptCount val="1"/>
                <c:pt idx="0">
                  <c:v>Belföldi felhasználás éves növekedési üteme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0"/>
                <c:pt idx="0">
                  <c:v>1.0997755557416156</c:v>
                </c:pt>
                <c:pt idx="1">
                  <c:v>3.7523700940300415</c:v>
                </c:pt>
                <c:pt idx="2">
                  <c:v>1.7372429853077449</c:v>
                </c:pt>
                <c:pt idx="3">
                  <c:v>-4.1734126243390222</c:v>
                </c:pt>
                <c:pt idx="4">
                  <c:v>-9.6149641424576089</c:v>
                </c:pt>
                <c:pt idx="5">
                  <c:v>-13.097080079375388</c:v>
                </c:pt>
                <c:pt idx="6">
                  <c:v>-10.777576690164807</c:v>
                </c:pt>
                <c:pt idx="7">
                  <c:v>-5.3597606363095593</c:v>
                </c:pt>
                <c:pt idx="8">
                  <c:v>-2.4411182865268017</c:v>
                </c:pt>
                <c:pt idx="9">
                  <c:v>-0.56441315172233431</c:v>
                </c:pt>
                <c:pt idx="10">
                  <c:v>0.74533935735281887</c:v>
                </c:pt>
                <c:pt idx="11">
                  <c:v>-0.56127754118290341</c:v>
                </c:pt>
                <c:pt idx="12">
                  <c:v>1.427602819871268</c:v>
                </c:pt>
                <c:pt idx="13">
                  <c:v>0.55441425500966091</c:v>
                </c:pt>
                <c:pt idx="14">
                  <c:v>-1.2681962158854532</c:v>
                </c:pt>
                <c:pt idx="15">
                  <c:v>-1.0680651780653534</c:v>
                </c:pt>
                <c:pt idx="16">
                  <c:v>-1.6638889295449815</c:v>
                </c:pt>
                <c:pt idx="17">
                  <c:v>-4.3824679152983066</c:v>
                </c:pt>
                <c:pt idx="18">
                  <c:v>-3.8418562477112772</c:v>
                </c:pt>
                <c:pt idx="19">
                  <c:v>-1.9659531703351405</c:v>
                </c:pt>
                <c:pt idx="20">
                  <c:v>-1.2312918543664466</c:v>
                </c:pt>
                <c:pt idx="21">
                  <c:v>3.7685805134767918</c:v>
                </c:pt>
                <c:pt idx="22">
                  <c:v>1.4068134847368583</c:v>
                </c:pt>
                <c:pt idx="23">
                  <c:v>3.5838410837933878</c:v>
                </c:pt>
                <c:pt idx="24">
                  <c:v>3.9281879263724448</c:v>
                </c:pt>
                <c:pt idx="25">
                  <c:v>6.5605115378489955</c:v>
                </c:pt>
                <c:pt idx="26">
                  <c:v>6.3388557802606158</c:v>
                </c:pt>
                <c:pt idx="27">
                  <c:v>4.3684760608607007</c:v>
                </c:pt>
                <c:pt idx="28">
                  <c:v>2.4188416027490547</c:v>
                </c:pt>
                <c:pt idx="29">
                  <c:v>1.6024072674420751</c:v>
                </c:pt>
                <c:pt idx="30">
                  <c:v>2.854584355924743</c:v>
                </c:pt>
                <c:pt idx="31">
                  <c:v>2.8174420868668903</c:v>
                </c:pt>
                <c:pt idx="32">
                  <c:v>2.9796775876516364</c:v>
                </c:pt>
                <c:pt idx="33">
                  <c:v>0.65623835312587175</c:v>
                </c:pt>
                <c:pt idx="34">
                  <c:v>1.4811844532103464</c:v>
                </c:pt>
                <c:pt idx="35">
                  <c:v>1.8194752147091293</c:v>
                </c:pt>
                <c:pt idx="36">
                  <c:v>5.7842964707669466</c:v>
                </c:pt>
                <c:pt idx="37">
                  <c:v>4.7781068651723899</c:v>
                </c:pt>
                <c:pt idx="38">
                  <c:v>5.7478285635323942</c:v>
                </c:pt>
                <c:pt idx="39">
                  <c:v>4.7128221789016038</c:v>
                </c:pt>
                <c:pt idx="40">
                  <c:v>5.644781911622033</c:v>
                </c:pt>
                <c:pt idx="41">
                  <c:v>6.4074525526736466</c:v>
                </c:pt>
                <c:pt idx="42">
                  <c:v>9.7743729052276223</c:v>
                </c:pt>
                <c:pt idx="43">
                  <c:v>7.0616262365202687</c:v>
                </c:pt>
                <c:pt idx="44">
                  <c:v>5.1816307567399207</c:v>
                </c:pt>
                <c:pt idx="45">
                  <c:v>5.7718078135570607</c:v>
                </c:pt>
                <c:pt idx="46">
                  <c:v>4.8155742706935456</c:v>
                </c:pt>
                <c:pt idx="47">
                  <c:v>6.6339938467559136</c:v>
                </c:pt>
                <c:pt idx="48">
                  <c:v>4.0327064076392247</c:v>
                </c:pt>
                <c:pt idx="49">
                  <c:v>-6.1373888889594355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23-4139-8847-13F4973A8F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8.4509475168579082E-2"/>
              <c:y val="1.408573244856135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százalékpont</a:t>
                </a:r>
              </a:p>
            </c:rich>
          </c:tx>
          <c:layout>
            <c:manualLayout>
              <c:xMode val="edge"/>
              <c:yMode val="edge"/>
              <c:x val="0.76584829584384573"/>
              <c:y val="3.498253254864754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1.1844282003132421E-2"/>
          <c:y val="0.85511284722222225"/>
          <c:w val="0.97084696040425855"/>
          <c:h val="0.1323479166666666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7264914557123556E-2"/>
          <c:y val="6.1743308732176504E-2"/>
          <c:w val="0.89636659853897849"/>
          <c:h val="0.59789967850358017"/>
        </c:manualLayout>
      </c:layout>
      <c:barChart>
        <c:barDir val="col"/>
        <c:grouping val="clustered"/>
        <c:varyColors val="0"/>
        <c:ser>
          <c:idx val="2"/>
          <c:order val="1"/>
          <c:tx>
            <c:strRef>
              <c:f>'4. adat'!$B$4</c:f>
              <c:strCache>
                <c:ptCount val="1"/>
                <c:pt idx="0">
                  <c:v>Contribution of net exports to GDP growth (r.h.s.)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[0]!_5_netEX_hozzájárulás</c:f>
              <c:numCache>
                <c:formatCode>0.0</c:formatCode>
                <c:ptCount val="50"/>
                <c:pt idx="0">
                  <c:v>0.8696601464926611</c:v>
                </c:pt>
                <c:pt idx="1">
                  <c:v>-0.95775664815905914</c:v>
                </c:pt>
                <c:pt idx="2">
                  <c:v>0.13247871252271565</c:v>
                </c:pt>
                <c:pt idx="3">
                  <c:v>1.7884983680541169</c:v>
                </c:pt>
                <c:pt idx="4">
                  <c:v>2.3181309099563103</c:v>
                </c:pt>
                <c:pt idx="5">
                  <c:v>4.7074690174708529</c:v>
                </c:pt>
                <c:pt idx="6">
                  <c:v>2.9346065529146252</c:v>
                </c:pt>
                <c:pt idx="7">
                  <c:v>0.77436347025051777</c:v>
                </c:pt>
                <c:pt idx="8">
                  <c:v>1.6522607065284771</c:v>
                </c:pt>
                <c:pt idx="9">
                  <c:v>0.91413454466940247</c:v>
                </c:pt>
                <c:pt idx="10">
                  <c:v>0.39273081107407093</c:v>
                </c:pt>
                <c:pt idx="11">
                  <c:v>1.7661043566949746</c:v>
                </c:pt>
                <c:pt idx="12">
                  <c:v>1.3455995220936248</c:v>
                </c:pt>
                <c:pt idx="13">
                  <c:v>0.87760243965516183</c:v>
                </c:pt>
                <c:pt idx="14">
                  <c:v>2.5254166662547513</c:v>
                </c:pt>
                <c:pt idx="15">
                  <c:v>2.4177382061224413</c:v>
                </c:pt>
                <c:pt idx="16">
                  <c:v>1.214786146865662</c:v>
                </c:pt>
                <c:pt idx="17">
                  <c:v>2.4935484920995923</c:v>
                </c:pt>
                <c:pt idx="18">
                  <c:v>1.896188084912112</c:v>
                </c:pt>
                <c:pt idx="19">
                  <c:v>-0.71392644662655702</c:v>
                </c:pt>
                <c:pt idx="20">
                  <c:v>0.72310067805322975</c:v>
                </c:pt>
                <c:pt idx="21">
                  <c:v>-1.6793965776596249</c:v>
                </c:pt>
                <c:pt idx="22">
                  <c:v>1.2982513711974035</c:v>
                </c:pt>
                <c:pt idx="23">
                  <c:v>0.38789543035801916</c:v>
                </c:pt>
                <c:pt idx="24">
                  <c:v>0.7246835034117951</c:v>
                </c:pt>
                <c:pt idx="25">
                  <c:v>-1.2914873249209502</c:v>
                </c:pt>
                <c:pt idx="26">
                  <c:v>-1.4743877219170354</c:v>
                </c:pt>
                <c:pt idx="27">
                  <c:v>-0.22562832202235394</c:v>
                </c:pt>
                <c:pt idx="28">
                  <c:v>2.2799116909346147</c:v>
                </c:pt>
                <c:pt idx="29">
                  <c:v>2.0579794132237916</c:v>
                </c:pt>
                <c:pt idx="30">
                  <c:v>0.6755894176523628</c:v>
                </c:pt>
                <c:pt idx="31">
                  <c:v>1.3362277254003492</c:v>
                </c:pt>
                <c:pt idx="32">
                  <c:v>-1.371554658933303</c:v>
                </c:pt>
                <c:pt idx="33">
                  <c:v>2.4345642117167543</c:v>
                </c:pt>
                <c:pt idx="34">
                  <c:v>1.1444954511515366</c:v>
                </c:pt>
                <c:pt idx="35">
                  <c:v>0.18752317227646773</c:v>
                </c:pt>
                <c:pt idx="36">
                  <c:v>-0.71822049539772304</c:v>
                </c:pt>
                <c:pt idx="37">
                  <c:v>-0.61485156773059779</c:v>
                </c:pt>
                <c:pt idx="38">
                  <c:v>-0.9590117815478284</c:v>
                </c:pt>
                <c:pt idx="39">
                  <c:v>0.19963652326678055</c:v>
                </c:pt>
                <c:pt idx="40">
                  <c:v>-0.50499234737516074</c:v>
                </c:pt>
                <c:pt idx="41">
                  <c:v>-0.83741662920000537</c:v>
                </c:pt>
                <c:pt idx="42">
                  <c:v>-3.9304238547383261</c:v>
                </c:pt>
                <c:pt idx="43">
                  <c:v>-1.5084831883493275</c:v>
                </c:pt>
                <c:pt idx="44">
                  <c:v>0.62390975952433025</c:v>
                </c:pt>
                <c:pt idx="45">
                  <c:v>-0.45261232642550803</c:v>
                </c:pt>
                <c:pt idx="46">
                  <c:v>0.38272525609084868</c:v>
                </c:pt>
                <c:pt idx="47">
                  <c:v>-2.0327981895620995</c:v>
                </c:pt>
                <c:pt idx="48">
                  <c:v>-1.7528155654093887</c:v>
                </c:pt>
                <c:pt idx="49">
                  <c:v>-8.6643442239678112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5C-466D-81D4-79414665F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0134744"/>
        <c:axId val="670135136"/>
        <c:extLst/>
      </c:barChart>
      <c:lineChart>
        <c:grouping val="standard"/>
        <c:varyColors val="0"/>
        <c:ser>
          <c:idx val="0"/>
          <c:order val="0"/>
          <c:tx>
            <c:strRef>
              <c:f>'4. adat'!$B$3</c:f>
              <c:strCache>
                <c:ptCount val="1"/>
                <c:pt idx="0">
                  <c:v>Annual increase of domestic absorption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[0]!_2_date</c:f>
              <c:strCache>
                <c:ptCount val="50"/>
                <c:pt idx="0">
                  <c:v>2008 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2009 Q1</c:v>
                </c:pt>
                <c:pt idx="5">
                  <c:v>Q2</c:v>
                </c:pt>
                <c:pt idx="6">
                  <c:v>Q3</c:v>
                </c:pt>
                <c:pt idx="7">
                  <c:v>Q4</c:v>
                </c:pt>
                <c:pt idx="8">
                  <c:v>2010 Q1</c:v>
                </c:pt>
                <c:pt idx="9">
                  <c:v>Q2</c:v>
                </c:pt>
                <c:pt idx="10">
                  <c:v>Q3</c:v>
                </c:pt>
                <c:pt idx="11">
                  <c:v>Q4</c:v>
                </c:pt>
                <c:pt idx="12">
                  <c:v>2011 Q1</c:v>
                </c:pt>
                <c:pt idx="13">
                  <c:v>Q2</c:v>
                </c:pt>
                <c:pt idx="14">
                  <c:v>Q3</c:v>
                </c:pt>
                <c:pt idx="15">
                  <c:v>Q4</c:v>
                </c:pt>
                <c:pt idx="16">
                  <c:v>2012 Q1</c:v>
                </c:pt>
                <c:pt idx="17">
                  <c:v>Q2</c:v>
                </c:pt>
                <c:pt idx="18">
                  <c:v>Q3</c:v>
                </c:pt>
                <c:pt idx="19">
                  <c:v>Q4</c:v>
                </c:pt>
                <c:pt idx="20">
                  <c:v>2013 Q1</c:v>
                </c:pt>
                <c:pt idx="21">
                  <c:v>Q2</c:v>
                </c:pt>
                <c:pt idx="22">
                  <c:v>Q3</c:v>
                </c:pt>
                <c:pt idx="23">
                  <c:v>Q4</c:v>
                </c:pt>
                <c:pt idx="24">
                  <c:v>2014 Q1</c:v>
                </c:pt>
                <c:pt idx="25">
                  <c:v>Q2</c:v>
                </c:pt>
                <c:pt idx="26">
                  <c:v>Q3</c:v>
                </c:pt>
                <c:pt idx="27">
                  <c:v>Q4</c:v>
                </c:pt>
                <c:pt idx="28">
                  <c:v>2015 Q1</c:v>
                </c:pt>
                <c:pt idx="29">
                  <c:v>Q2</c:v>
                </c:pt>
                <c:pt idx="30">
                  <c:v>Q3</c:v>
                </c:pt>
                <c:pt idx="31">
                  <c:v>Q4</c:v>
                </c:pt>
                <c:pt idx="32">
                  <c:v>2016 Q1</c:v>
                </c:pt>
                <c:pt idx="33">
                  <c:v>Q2</c:v>
                </c:pt>
                <c:pt idx="34">
                  <c:v>Q3</c:v>
                </c:pt>
                <c:pt idx="35">
                  <c:v>Q4</c:v>
                </c:pt>
                <c:pt idx="36">
                  <c:v>2017 Q1</c:v>
                </c:pt>
                <c:pt idx="37">
                  <c:v>Q2</c:v>
                </c:pt>
                <c:pt idx="38">
                  <c:v>Q3</c:v>
                </c:pt>
                <c:pt idx="39">
                  <c:v>Q4</c:v>
                </c:pt>
                <c:pt idx="40">
                  <c:v>2018 Q1</c:v>
                </c:pt>
                <c:pt idx="41">
                  <c:v>Q2</c:v>
                </c:pt>
                <c:pt idx="42">
                  <c:v>Q3</c:v>
                </c:pt>
                <c:pt idx="43">
                  <c:v>Q4</c:v>
                </c:pt>
                <c:pt idx="44">
                  <c:v>2019 Q1</c:v>
                </c:pt>
                <c:pt idx="45">
                  <c:v>Q2</c:v>
                </c:pt>
                <c:pt idx="46">
                  <c:v>Q3</c:v>
                </c:pt>
                <c:pt idx="47">
                  <c:v>Q4</c:v>
                </c:pt>
                <c:pt idx="48">
                  <c:v>2020 Q1</c:v>
                </c:pt>
                <c:pt idx="49">
                  <c:v>Q2</c:v>
                </c:pt>
              </c:strCache>
            </c:strRef>
          </c:cat>
          <c:val>
            <c:numRef>
              <c:f>[0]!_5_bf_felhasználás</c:f>
              <c:numCache>
                <c:formatCode>0.0</c:formatCode>
                <c:ptCount val="50"/>
                <c:pt idx="0">
                  <c:v>1.0997755557416156</c:v>
                </c:pt>
                <c:pt idx="1">
                  <c:v>3.7523700940300415</c:v>
                </c:pt>
                <c:pt idx="2">
                  <c:v>1.7372429853077449</c:v>
                </c:pt>
                <c:pt idx="3">
                  <c:v>-4.1734126243390222</c:v>
                </c:pt>
                <c:pt idx="4">
                  <c:v>-9.6149641424576089</c:v>
                </c:pt>
                <c:pt idx="5">
                  <c:v>-13.097080079375388</c:v>
                </c:pt>
                <c:pt idx="6">
                  <c:v>-10.777576690164807</c:v>
                </c:pt>
                <c:pt idx="7">
                  <c:v>-5.3597606363095593</c:v>
                </c:pt>
                <c:pt idx="8">
                  <c:v>-2.4411182865268017</c:v>
                </c:pt>
                <c:pt idx="9">
                  <c:v>-0.56441315172233431</c:v>
                </c:pt>
                <c:pt idx="10">
                  <c:v>0.74533935735281887</c:v>
                </c:pt>
                <c:pt idx="11">
                  <c:v>-0.56127754118290341</c:v>
                </c:pt>
                <c:pt idx="12">
                  <c:v>1.427602819871268</c:v>
                </c:pt>
                <c:pt idx="13">
                  <c:v>0.55441425500966091</c:v>
                </c:pt>
                <c:pt idx="14">
                  <c:v>-1.2681962158854532</c:v>
                </c:pt>
                <c:pt idx="15">
                  <c:v>-1.0680651780653534</c:v>
                </c:pt>
                <c:pt idx="16">
                  <c:v>-1.6638889295449815</c:v>
                </c:pt>
                <c:pt idx="17">
                  <c:v>-4.3824679152983066</c:v>
                </c:pt>
                <c:pt idx="18">
                  <c:v>-3.8418562477112772</c:v>
                </c:pt>
                <c:pt idx="19">
                  <c:v>-1.9659531703351405</c:v>
                </c:pt>
                <c:pt idx="20">
                  <c:v>-1.2312918543664466</c:v>
                </c:pt>
                <c:pt idx="21">
                  <c:v>3.7685805134767918</c:v>
                </c:pt>
                <c:pt idx="22">
                  <c:v>1.4068134847368583</c:v>
                </c:pt>
                <c:pt idx="23">
                  <c:v>3.5838410837933878</c:v>
                </c:pt>
                <c:pt idx="24">
                  <c:v>3.9281879263724448</c:v>
                </c:pt>
                <c:pt idx="25">
                  <c:v>6.5605115378489955</c:v>
                </c:pt>
                <c:pt idx="26">
                  <c:v>6.3388557802606158</c:v>
                </c:pt>
                <c:pt idx="27">
                  <c:v>4.3684760608607007</c:v>
                </c:pt>
                <c:pt idx="28">
                  <c:v>2.4188416027490547</c:v>
                </c:pt>
                <c:pt idx="29">
                  <c:v>1.6024072674420751</c:v>
                </c:pt>
                <c:pt idx="30">
                  <c:v>2.854584355924743</c:v>
                </c:pt>
                <c:pt idx="31">
                  <c:v>2.8174420868668903</c:v>
                </c:pt>
                <c:pt idx="32">
                  <c:v>2.9796775876516364</c:v>
                </c:pt>
                <c:pt idx="33">
                  <c:v>0.65623835312587175</c:v>
                </c:pt>
                <c:pt idx="34">
                  <c:v>1.4811844532103464</c:v>
                </c:pt>
                <c:pt idx="35">
                  <c:v>1.8194752147091293</c:v>
                </c:pt>
                <c:pt idx="36">
                  <c:v>5.7842964707669466</c:v>
                </c:pt>
                <c:pt idx="37">
                  <c:v>4.7781068651723899</c:v>
                </c:pt>
                <c:pt idx="38">
                  <c:v>5.7478285635323942</c:v>
                </c:pt>
                <c:pt idx="39">
                  <c:v>4.7128221789016038</c:v>
                </c:pt>
                <c:pt idx="40">
                  <c:v>5.644781911622033</c:v>
                </c:pt>
                <c:pt idx="41">
                  <c:v>6.4074525526736466</c:v>
                </c:pt>
                <c:pt idx="42">
                  <c:v>9.7743729052276223</c:v>
                </c:pt>
                <c:pt idx="43">
                  <c:v>7.0616262365202687</c:v>
                </c:pt>
                <c:pt idx="44">
                  <c:v>5.1816307567399207</c:v>
                </c:pt>
                <c:pt idx="45">
                  <c:v>5.7718078135570607</c:v>
                </c:pt>
                <c:pt idx="46">
                  <c:v>4.8155742706935456</c:v>
                </c:pt>
                <c:pt idx="47">
                  <c:v>6.6339938467559136</c:v>
                </c:pt>
                <c:pt idx="48">
                  <c:v>4.0327064076392247</c:v>
                </c:pt>
                <c:pt idx="49">
                  <c:v>-6.1373888889594355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92-4080-9D7F-2FB8FAE046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33960"/>
        <c:axId val="670134352"/>
      </c:lineChart>
      <c:catAx>
        <c:axId val="670133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352"/>
        <c:crosses val="autoZero"/>
        <c:auto val="1"/>
        <c:lblAlgn val="ctr"/>
        <c:lblOffset val="100"/>
        <c:tickLblSkip val="1"/>
        <c:noMultiLvlLbl val="0"/>
      </c:catAx>
      <c:valAx>
        <c:axId val="670134352"/>
        <c:scaling>
          <c:orientation val="minMax"/>
          <c:max val="10"/>
          <c:min val="-15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 sz="900" b="0" i="0" u="none" strike="noStrike" baseline="0">
                    <a:effectLst/>
                  </a:rPr>
                  <a:t>Percent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5.6807589328664254E-2"/>
              <c:y val="7.8540787500435924E-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3960"/>
        <c:crosses val="autoZero"/>
        <c:crossBetween val="between"/>
        <c:majorUnit val="5"/>
      </c:valAx>
      <c:catAx>
        <c:axId val="670134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5136"/>
        <c:crosses val="autoZero"/>
        <c:auto val="1"/>
        <c:lblAlgn val="ctr"/>
        <c:lblOffset val="100"/>
        <c:noMultiLvlLbl val="0"/>
      </c:catAx>
      <c:valAx>
        <c:axId val="670135136"/>
        <c:scaling>
          <c:orientation val="minMax"/>
          <c:max val="10"/>
          <c:min val="-15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Percentage point</a:t>
                </a:r>
              </a:p>
            </c:rich>
          </c:tx>
          <c:layout>
            <c:manualLayout>
              <c:xMode val="edge"/>
              <c:yMode val="edge"/>
              <c:x val="0.79524822858725519"/>
              <c:y val="3.4898148148148149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4744"/>
        <c:crosses val="max"/>
        <c:crossBetween val="between"/>
        <c:majorUnit val="5"/>
      </c:val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2.1356587260273459E-2"/>
          <c:y val="0.87401760923571536"/>
          <c:w val="0.92049267676767677"/>
          <c:h val="0.1259823907642846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5.4668611664074232E-2"/>
          <c:y val="6.7769444444444438E-2"/>
          <c:w val="0.89066277667185167"/>
          <c:h val="0.5908562499999999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'5. adat'!$A$3</c:f>
              <c:strCache>
                <c:ptCount val="1"/>
                <c:pt idx="0">
                  <c:v>Volumenváltozás</c:v>
                </c:pt>
              </c:strCache>
            </c:strRef>
          </c:tx>
          <c:spPr>
            <a:solidFill>
              <a:srgbClr val="009EE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[0]!_4_volumen</c:f>
              <c:numCache>
                <c:formatCode>0</c:formatCode>
                <c:ptCount val="50"/>
                <c:pt idx="0">
                  <c:v>57.945140548587005</c:v>
                </c:pt>
                <c:pt idx="1">
                  <c:v>-59.64999999889551</c:v>
                </c:pt>
                <c:pt idx="2">
                  <c:v>7.6010133170802874</c:v>
                </c:pt>
                <c:pt idx="3">
                  <c:v>151.2135975918718</c:v>
                </c:pt>
                <c:pt idx="4">
                  <c:v>190.20134393634726</c:v>
                </c:pt>
                <c:pt idx="5">
                  <c:v>367.27256197874067</c:v>
                </c:pt>
                <c:pt idx="6">
                  <c:v>215.673702104943</c:v>
                </c:pt>
                <c:pt idx="7">
                  <c:v>58.242039737877349</c:v>
                </c:pt>
                <c:pt idx="8">
                  <c:v>107.6787018854593</c:v>
                </c:pt>
                <c:pt idx="9">
                  <c:v>64.306949487005113</c:v>
                </c:pt>
                <c:pt idx="10">
                  <c:v>33.136275144634055</c:v>
                </c:pt>
                <c:pt idx="11">
                  <c:v>142.23184990317168</c:v>
                </c:pt>
                <c:pt idx="12">
                  <c:v>93.043918123203184</c:v>
                </c:pt>
                <c:pt idx="13">
                  <c:v>62.565239599457527</c:v>
                </c:pt>
                <c:pt idx="14">
                  <c:v>193.45896063354576</c:v>
                </c:pt>
                <c:pt idx="15">
                  <c:v>207.64501860794735</c:v>
                </c:pt>
                <c:pt idx="16">
                  <c:v>92.836894065650085</c:v>
                </c:pt>
                <c:pt idx="17">
                  <c:v>202.61864624444752</c:v>
                </c:pt>
                <c:pt idx="18">
                  <c:v>155.90464458176484</c:v>
                </c:pt>
                <c:pt idx="19">
                  <c:v>-54.666259426007855</c:v>
                </c:pt>
                <c:pt idx="20">
                  <c:v>54.237079253801312</c:v>
                </c:pt>
                <c:pt idx="21">
                  <c:v>-134.06306538779154</c:v>
                </c:pt>
                <c:pt idx="22">
                  <c:v>100.18995005343459</c:v>
                </c:pt>
                <c:pt idx="23">
                  <c:v>24.058914414084029</c:v>
                </c:pt>
                <c:pt idx="24">
                  <c:v>46.779965629472827</c:v>
                </c:pt>
                <c:pt idx="25">
                  <c:v>-108.10665864656676</c:v>
                </c:pt>
                <c:pt idx="26">
                  <c:v>-127.06103374417762</c:v>
                </c:pt>
                <c:pt idx="27">
                  <c:v>-22.667942920731548</c:v>
                </c:pt>
                <c:pt idx="28">
                  <c:v>170.68450539579317</c:v>
                </c:pt>
                <c:pt idx="29">
                  <c:v>168.96416189002957</c:v>
                </c:pt>
                <c:pt idx="30">
                  <c:v>58.883339152302142</c:v>
                </c:pt>
                <c:pt idx="31">
                  <c:v>124.21093589228622</c:v>
                </c:pt>
                <c:pt idx="32">
                  <c:v>-104.53543690705646</c:v>
                </c:pt>
                <c:pt idx="33">
                  <c:v>209.69081170133086</c:v>
                </c:pt>
                <c:pt idx="34">
                  <c:v>102.92398148996836</c:v>
                </c:pt>
                <c:pt idx="35">
                  <c:v>17.209734259477955</c:v>
                </c:pt>
                <c:pt idx="36">
                  <c:v>-60.222512684436879</c:v>
                </c:pt>
                <c:pt idx="37">
                  <c:v>-49.701414580589699</c:v>
                </c:pt>
                <c:pt idx="38">
                  <c:v>-86.653092534360439</c:v>
                </c:pt>
                <c:pt idx="39">
                  <c:v>14.827450142996895</c:v>
                </c:pt>
                <c:pt idx="40">
                  <c:v>-44.659767803267641</c:v>
                </c:pt>
                <c:pt idx="41">
                  <c:v>-83.027095425045445</c:v>
                </c:pt>
                <c:pt idx="42">
                  <c:v>-396.40078093373995</c:v>
                </c:pt>
                <c:pt idx="43">
                  <c:v>-164.22928980782672</c:v>
                </c:pt>
                <c:pt idx="44">
                  <c:v>46.228541245169254</c:v>
                </c:pt>
                <c:pt idx="45">
                  <c:v>-49.229021569171891</c:v>
                </c:pt>
                <c:pt idx="46">
                  <c:v>35.265381047449409</c:v>
                </c:pt>
                <c:pt idx="47">
                  <c:v>-227.79174373458045</c:v>
                </c:pt>
                <c:pt idx="48">
                  <c:v>-174.71755422172464</c:v>
                </c:pt>
                <c:pt idx="49">
                  <c:v>-983.00559797289588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E6-448A-BDFF-B0931416C116}"/>
            </c:ext>
          </c:extLst>
        </c:ser>
        <c:ser>
          <c:idx val="1"/>
          <c:order val="1"/>
          <c:tx>
            <c:strRef>
              <c:f>'5. adat'!$A$4</c:f>
              <c:strCache>
                <c:ptCount val="1"/>
                <c:pt idx="0">
                  <c:v>Cserearány-változás</c:v>
                </c:pt>
              </c:strCache>
            </c:strRef>
          </c:tx>
          <c:spPr>
            <a:solidFill>
              <a:srgbClr val="DA0000"/>
            </a:solidFill>
            <a:ln>
              <a:noFill/>
            </a:ln>
          </c:spPr>
          <c:invertIfNegative val="0"/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[0]!_4_cserearány</c:f>
              <c:numCache>
                <c:formatCode>0</c:formatCode>
                <c:ptCount val="50"/>
                <c:pt idx="0">
                  <c:v>-45.997140548587595</c:v>
                </c:pt>
                <c:pt idx="1">
                  <c:v>71.478999998895233</c:v>
                </c:pt>
                <c:pt idx="2">
                  <c:v>-93.780013317079465</c:v>
                </c:pt>
                <c:pt idx="3">
                  <c:v>-130.08059759187108</c:v>
                </c:pt>
                <c:pt idx="4">
                  <c:v>-74.138343936346246</c:v>
                </c:pt>
                <c:pt idx="5">
                  <c:v>-87.792561978740196</c:v>
                </c:pt>
                <c:pt idx="6">
                  <c:v>114.74029789505676</c:v>
                </c:pt>
                <c:pt idx="7">
                  <c:v>185.45196026212216</c:v>
                </c:pt>
                <c:pt idx="8">
                  <c:v>80.694298114539379</c:v>
                </c:pt>
                <c:pt idx="9">
                  <c:v>-19.878949487005229</c:v>
                </c:pt>
                <c:pt idx="10">
                  <c:v>-8.5092751446345574</c:v>
                </c:pt>
                <c:pt idx="11">
                  <c:v>-21.934849903171198</c:v>
                </c:pt>
                <c:pt idx="12">
                  <c:v>6.7720818767975288</c:v>
                </c:pt>
                <c:pt idx="13">
                  <c:v>-8.4892395994584149</c:v>
                </c:pt>
                <c:pt idx="14">
                  <c:v>-84.267960633545044</c:v>
                </c:pt>
                <c:pt idx="15">
                  <c:v>-179.50701860794743</c:v>
                </c:pt>
                <c:pt idx="16">
                  <c:v>-117.46089406565079</c:v>
                </c:pt>
                <c:pt idx="17">
                  <c:v>-70.753646244446827</c:v>
                </c:pt>
                <c:pt idx="18">
                  <c:v>-2.2596445817644053</c:v>
                </c:pt>
                <c:pt idx="19">
                  <c:v>12.421259426007964</c:v>
                </c:pt>
                <c:pt idx="20">
                  <c:v>49.194920746199386</c:v>
                </c:pt>
                <c:pt idx="21">
                  <c:v>63.742065387791627</c:v>
                </c:pt>
                <c:pt idx="22">
                  <c:v>-11.688950053435292</c:v>
                </c:pt>
                <c:pt idx="23">
                  <c:v>17.954085585914981</c:v>
                </c:pt>
                <c:pt idx="24">
                  <c:v>12.445034370527537</c:v>
                </c:pt>
                <c:pt idx="25">
                  <c:v>16.357658646566961</c:v>
                </c:pt>
                <c:pt idx="26">
                  <c:v>76.161033744177075</c:v>
                </c:pt>
                <c:pt idx="27">
                  <c:v>63.129942920732901</c:v>
                </c:pt>
                <c:pt idx="28">
                  <c:v>28.707494604205749</c:v>
                </c:pt>
                <c:pt idx="29">
                  <c:v>19.984838109970042</c:v>
                </c:pt>
                <c:pt idx="30">
                  <c:v>33.255660847697982</c:v>
                </c:pt>
                <c:pt idx="31">
                  <c:v>98.956064107712336</c:v>
                </c:pt>
                <c:pt idx="32">
                  <c:v>64.399436907056952</c:v>
                </c:pt>
                <c:pt idx="33">
                  <c:v>89.185188298669345</c:v>
                </c:pt>
                <c:pt idx="34">
                  <c:v>54.828018510032052</c:v>
                </c:pt>
                <c:pt idx="35">
                  <c:v>-71.961734259477453</c:v>
                </c:pt>
                <c:pt idx="36">
                  <c:v>-61.529487315562619</c:v>
                </c:pt>
                <c:pt idx="37">
                  <c:v>56.184414580589873</c:v>
                </c:pt>
                <c:pt idx="38">
                  <c:v>-81.108907465640186</c:v>
                </c:pt>
                <c:pt idx="39">
                  <c:v>-41.350450142997033</c:v>
                </c:pt>
                <c:pt idx="40">
                  <c:v>-19.462232196732657</c:v>
                </c:pt>
                <c:pt idx="41">
                  <c:v>-150.98190457495457</c:v>
                </c:pt>
                <c:pt idx="42">
                  <c:v>-61.939219066259284</c:v>
                </c:pt>
                <c:pt idx="43">
                  <c:v>-44.000710192173756</c:v>
                </c:pt>
                <c:pt idx="44">
                  <c:v>-76.834541245168111</c:v>
                </c:pt>
                <c:pt idx="45">
                  <c:v>-20.339978430827614</c:v>
                </c:pt>
                <c:pt idx="46">
                  <c:v>70.540618952551085</c:v>
                </c:pt>
                <c:pt idx="47">
                  <c:v>75.883743734581003</c:v>
                </c:pt>
                <c:pt idx="48">
                  <c:v>98.595554221723432</c:v>
                </c:pt>
                <c:pt idx="49">
                  <c:v>314.98759797289495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670132392"/>
        <c:axId val="670132784"/>
      </c:barChart>
      <c:lineChart>
        <c:grouping val="standard"/>
        <c:varyColors val="0"/>
        <c:ser>
          <c:idx val="2"/>
          <c:order val="2"/>
          <c:tx>
            <c:strRef>
              <c:f>'5. adat'!$A$5</c:f>
              <c:strCache>
                <c:ptCount val="1"/>
                <c:pt idx="0">
                  <c:v>Áru- és szolgáltatásegyenleg változása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</a:ln>
          </c:spPr>
          <c:marker>
            <c:symbol val="none"/>
          </c:marker>
          <c:cat>
            <c:strRef>
              <c:f>[0]!_2_dátum</c:f>
              <c:strCache>
                <c:ptCount val="50"/>
                <c:pt idx="0">
                  <c:v>2008. I</c:v>
                </c:pt>
                <c:pt idx="1">
                  <c:v>         II</c:v>
                </c:pt>
                <c:pt idx="2">
                  <c:v>         III</c:v>
                </c:pt>
                <c:pt idx="3">
                  <c:v>         IV</c:v>
                </c:pt>
                <c:pt idx="4">
                  <c:v>2009. I</c:v>
                </c:pt>
                <c:pt idx="5">
                  <c:v>         II</c:v>
                </c:pt>
                <c:pt idx="6">
                  <c:v>         III</c:v>
                </c:pt>
                <c:pt idx="7">
                  <c:v>         IV</c:v>
                </c:pt>
                <c:pt idx="8">
                  <c:v>2010. I</c:v>
                </c:pt>
                <c:pt idx="9">
                  <c:v>         II</c:v>
                </c:pt>
                <c:pt idx="10">
                  <c:v>         III</c:v>
                </c:pt>
                <c:pt idx="11">
                  <c:v>         IV</c:v>
                </c:pt>
                <c:pt idx="12">
                  <c:v>2011. I</c:v>
                </c:pt>
                <c:pt idx="13">
                  <c:v>         II</c:v>
                </c:pt>
                <c:pt idx="14">
                  <c:v>         III</c:v>
                </c:pt>
                <c:pt idx="15">
                  <c:v>         IV</c:v>
                </c:pt>
                <c:pt idx="16">
                  <c:v>2012. I</c:v>
                </c:pt>
                <c:pt idx="17">
                  <c:v>         II</c:v>
                </c:pt>
                <c:pt idx="18">
                  <c:v>         III</c:v>
                </c:pt>
                <c:pt idx="19">
                  <c:v>         IV</c:v>
                </c:pt>
                <c:pt idx="20">
                  <c:v>2013. I</c:v>
                </c:pt>
                <c:pt idx="21">
                  <c:v>         II</c:v>
                </c:pt>
                <c:pt idx="22">
                  <c:v>         III</c:v>
                </c:pt>
                <c:pt idx="23">
                  <c:v>         IV</c:v>
                </c:pt>
                <c:pt idx="24">
                  <c:v>2014. I</c:v>
                </c:pt>
                <c:pt idx="25">
                  <c:v>         II</c:v>
                </c:pt>
                <c:pt idx="26">
                  <c:v>         III</c:v>
                </c:pt>
                <c:pt idx="27">
                  <c:v>         IV</c:v>
                </c:pt>
                <c:pt idx="28">
                  <c:v>2015. I</c:v>
                </c:pt>
                <c:pt idx="29">
                  <c:v>         II</c:v>
                </c:pt>
                <c:pt idx="30">
                  <c:v>         III</c:v>
                </c:pt>
                <c:pt idx="31">
                  <c:v>         IV</c:v>
                </c:pt>
                <c:pt idx="32">
                  <c:v>2016. I</c:v>
                </c:pt>
                <c:pt idx="33">
                  <c:v>         II</c:v>
                </c:pt>
                <c:pt idx="34">
                  <c:v>         III</c:v>
                </c:pt>
                <c:pt idx="35">
                  <c:v>         IV</c:v>
                </c:pt>
                <c:pt idx="36">
                  <c:v>2017. I</c:v>
                </c:pt>
                <c:pt idx="37">
                  <c:v>         II</c:v>
                </c:pt>
                <c:pt idx="38">
                  <c:v>         III</c:v>
                </c:pt>
                <c:pt idx="39">
                  <c:v>         IV</c:v>
                </c:pt>
                <c:pt idx="40">
                  <c:v>2018. I</c:v>
                </c:pt>
                <c:pt idx="41">
                  <c:v>         II</c:v>
                </c:pt>
                <c:pt idx="42">
                  <c:v>         III</c:v>
                </c:pt>
                <c:pt idx="43">
                  <c:v>IV</c:v>
                </c:pt>
                <c:pt idx="44">
                  <c:v>2019. I</c:v>
                </c:pt>
                <c:pt idx="45">
                  <c:v>II</c:v>
                </c:pt>
                <c:pt idx="46">
                  <c:v>         III</c:v>
                </c:pt>
                <c:pt idx="47">
                  <c:v>IV</c:v>
                </c:pt>
                <c:pt idx="48">
                  <c:v>2020. I</c:v>
                </c:pt>
                <c:pt idx="49">
                  <c:v>II</c:v>
                </c:pt>
              </c:strCache>
            </c:strRef>
          </c:cat>
          <c:val>
            <c:numRef>
              <c:f>[0]!_4_áru_szolg_változás</c:f>
              <c:numCache>
                <c:formatCode>0</c:formatCode>
                <c:ptCount val="50"/>
                <c:pt idx="0">
                  <c:v>11.947999999999411</c:v>
                </c:pt>
                <c:pt idx="1">
                  <c:v>11.828999999999724</c:v>
                </c:pt>
                <c:pt idx="2">
                  <c:v>-86.178999999999178</c:v>
                </c:pt>
                <c:pt idx="3">
                  <c:v>21.13300000000072</c:v>
                </c:pt>
                <c:pt idx="4">
                  <c:v>116.06300000000101</c:v>
                </c:pt>
                <c:pt idx="5">
                  <c:v>279.48000000000047</c:v>
                </c:pt>
                <c:pt idx="6">
                  <c:v>330.41399999999976</c:v>
                </c:pt>
                <c:pt idx="7">
                  <c:v>243.69399999999951</c:v>
                </c:pt>
                <c:pt idx="8">
                  <c:v>188.37299999999868</c:v>
                </c:pt>
                <c:pt idx="9">
                  <c:v>44.427999999999884</c:v>
                </c:pt>
                <c:pt idx="10">
                  <c:v>24.626999999999498</c:v>
                </c:pt>
                <c:pt idx="11">
                  <c:v>120.29700000000048</c:v>
                </c:pt>
                <c:pt idx="12">
                  <c:v>99.816000000000713</c:v>
                </c:pt>
                <c:pt idx="13">
                  <c:v>54.075999999999112</c:v>
                </c:pt>
                <c:pt idx="14">
                  <c:v>109.19100000000071</c:v>
                </c:pt>
                <c:pt idx="15">
                  <c:v>28.13799999999992</c:v>
                </c:pt>
                <c:pt idx="16">
                  <c:v>-24.624000000000706</c:v>
                </c:pt>
                <c:pt idx="17">
                  <c:v>131.86500000000069</c:v>
                </c:pt>
                <c:pt idx="18">
                  <c:v>153.64500000000044</c:v>
                </c:pt>
                <c:pt idx="19">
                  <c:v>-42.244999999999891</c:v>
                </c:pt>
                <c:pt idx="20">
                  <c:v>103.4320000000007</c:v>
                </c:pt>
                <c:pt idx="21">
                  <c:v>-70.320999999999913</c:v>
                </c:pt>
                <c:pt idx="22">
                  <c:v>88.500999999999294</c:v>
                </c:pt>
                <c:pt idx="23">
                  <c:v>42.01299999999901</c:v>
                </c:pt>
                <c:pt idx="24">
                  <c:v>59.225000000000364</c:v>
                </c:pt>
                <c:pt idx="25">
                  <c:v>-91.748999999999796</c:v>
                </c:pt>
                <c:pt idx="26">
                  <c:v>-50.900000000000546</c:v>
                </c:pt>
                <c:pt idx="27">
                  <c:v>40.462000000001353</c:v>
                </c:pt>
                <c:pt idx="28">
                  <c:v>199.39199999999892</c:v>
                </c:pt>
                <c:pt idx="29">
                  <c:v>188.94899999999961</c:v>
                </c:pt>
                <c:pt idx="30">
                  <c:v>92.139000000000124</c:v>
                </c:pt>
                <c:pt idx="31">
                  <c:v>223.16699999999855</c:v>
                </c:pt>
                <c:pt idx="32">
                  <c:v>-40.135999999999513</c:v>
                </c:pt>
                <c:pt idx="33">
                  <c:v>298.8760000000002</c:v>
                </c:pt>
                <c:pt idx="34">
                  <c:v>157.75200000000041</c:v>
                </c:pt>
                <c:pt idx="35">
                  <c:v>-54.751999999999498</c:v>
                </c:pt>
                <c:pt idx="36">
                  <c:v>-121.7519999999995</c:v>
                </c:pt>
                <c:pt idx="37">
                  <c:v>6.4830000000001746</c:v>
                </c:pt>
                <c:pt idx="38">
                  <c:v>-167.76200000000063</c:v>
                </c:pt>
                <c:pt idx="39">
                  <c:v>-26.523000000000138</c:v>
                </c:pt>
                <c:pt idx="40">
                  <c:v>-64.122000000000298</c:v>
                </c:pt>
                <c:pt idx="41">
                  <c:v>-234.00900000000001</c:v>
                </c:pt>
                <c:pt idx="42">
                  <c:v>-458.33999999999924</c:v>
                </c:pt>
                <c:pt idx="43">
                  <c:v>-208.23000000000047</c:v>
                </c:pt>
                <c:pt idx="44">
                  <c:v>-30.605999999998858</c:v>
                </c:pt>
                <c:pt idx="45">
                  <c:v>-69.568999999999505</c:v>
                </c:pt>
                <c:pt idx="46">
                  <c:v>105.80600000000049</c:v>
                </c:pt>
                <c:pt idx="47">
                  <c:v>-151.90799999999945</c:v>
                </c:pt>
                <c:pt idx="48">
                  <c:v>-76.122000000001208</c:v>
                </c:pt>
                <c:pt idx="49">
                  <c:v>-668.01800000000094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E6-448A-BDFF-B0931416C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0147680"/>
        <c:axId val="670133176"/>
      </c:lineChart>
      <c:catAx>
        <c:axId val="670132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952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784"/>
        <c:crosses val="autoZero"/>
        <c:auto val="1"/>
        <c:lblAlgn val="ctr"/>
        <c:lblOffset val="100"/>
        <c:tickLblSkip val="1"/>
        <c:noMultiLvlLbl val="0"/>
      </c:catAx>
      <c:valAx>
        <c:axId val="670132784"/>
        <c:scaling>
          <c:orientation val="minMax"/>
          <c:max val="400"/>
          <c:min val="-1000"/>
        </c:scaling>
        <c:delete val="0"/>
        <c:axPos val="l"/>
        <c:majorGridlines>
          <c:spPr>
            <a:ln w="9525"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7.4092737487855137E-2"/>
              <c:y val="2.8947620213709653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32392"/>
        <c:crosses val="autoZero"/>
        <c:crossBetween val="between"/>
      </c:valAx>
      <c:valAx>
        <c:axId val="670133176"/>
        <c:scaling>
          <c:orientation val="minMax"/>
          <c:max val="4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mrd HUF</a:t>
                </a:r>
              </a:p>
            </c:rich>
          </c:tx>
          <c:layout>
            <c:manualLayout>
              <c:xMode val="edge"/>
              <c:yMode val="edge"/>
              <c:x val="0.83838824171424187"/>
              <c:y val="2.7538102047222125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9525">
            <a:solidFill>
              <a:srgbClr val="808080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670147680"/>
        <c:crosses val="max"/>
        <c:crossBetween val="between"/>
        <c:majorUnit val="200"/>
      </c:valAx>
      <c:catAx>
        <c:axId val="6701476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6701331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706701388888893"/>
          <c:w val="1"/>
          <c:h val="0.1587559027777777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2.xml"/><Relationship Id="rId1" Type="http://schemas.openxmlformats.org/officeDocument/2006/relationships/chart" Target="../charts/chart31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4.xml"/><Relationship Id="rId1" Type="http://schemas.openxmlformats.org/officeDocument/2006/relationships/chart" Target="../charts/chart33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6.xml"/><Relationship Id="rId1" Type="http://schemas.openxmlformats.org/officeDocument/2006/relationships/chart" Target="../charts/chart35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0.xml"/><Relationship Id="rId1" Type="http://schemas.openxmlformats.org/officeDocument/2006/relationships/chart" Target="../charts/chart39.xml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2.xml"/><Relationship Id="rId1" Type="http://schemas.openxmlformats.org/officeDocument/2006/relationships/chart" Target="../charts/chart41.xml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4.xml"/><Relationship Id="rId1" Type="http://schemas.openxmlformats.org/officeDocument/2006/relationships/chart" Target="../charts/chart43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8.xml"/><Relationship Id="rId1" Type="http://schemas.openxmlformats.org/officeDocument/2006/relationships/chart" Target="../charts/chart47.xml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2.xml"/><Relationship Id="rId1" Type="http://schemas.openxmlformats.org/officeDocument/2006/relationships/chart" Target="../charts/chart51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4.xml"/><Relationship Id="rId1" Type="http://schemas.openxmlformats.org/officeDocument/2006/relationships/chart" Target="../charts/chart53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6.xml"/><Relationship Id="rId1" Type="http://schemas.openxmlformats.org/officeDocument/2006/relationships/chart" Target="../charts/chart55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8.xml"/><Relationship Id="rId1" Type="http://schemas.openxmlformats.org/officeDocument/2006/relationships/chart" Target="../charts/chart57.xml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0.xml"/><Relationship Id="rId1" Type="http://schemas.openxmlformats.org/officeDocument/2006/relationships/chart" Target="../charts/chart59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2.xml"/><Relationship Id="rId1" Type="http://schemas.openxmlformats.org/officeDocument/2006/relationships/chart" Target="../charts/chart6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4.xml"/><Relationship Id="rId1" Type="http://schemas.openxmlformats.org/officeDocument/2006/relationships/chart" Target="../charts/chart6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58</xdr:col>
      <xdr:colOff>397194</xdr:colOff>
      <xdr:row>4</xdr:row>
      <xdr:rowOff>150007</xdr:rowOff>
    </xdr:from>
    <xdr:to>
      <xdr:col>67</xdr:col>
      <xdr:colOff>6501</xdr:colOff>
      <xdr:row>23</xdr:row>
      <xdr:rowOff>121707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3D105B5-7925-4CE7-A3A1-B7D9A293F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58</xdr:col>
      <xdr:colOff>479611</xdr:colOff>
      <xdr:row>24</xdr:row>
      <xdr:rowOff>5848</xdr:rowOff>
    </xdr:from>
    <xdr:to>
      <xdr:col>67</xdr:col>
      <xdr:colOff>88918</xdr:colOff>
      <xdr:row>42</xdr:row>
      <xdr:rowOff>129948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F892D38C-80FF-4DE2-A1B7-2BC7BC58FC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733422</xdr:colOff>
      <xdr:row>3</xdr:row>
      <xdr:rowOff>82550</xdr:rowOff>
    </xdr:from>
    <xdr:to>
      <xdr:col>58</xdr:col>
      <xdr:colOff>542754</xdr:colOff>
      <xdr:row>22</xdr:row>
      <xdr:rowOff>54250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ACB34334-57AC-4DCD-B61C-54EE9622A2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57149</xdr:colOff>
      <xdr:row>23</xdr:row>
      <xdr:rowOff>56090</xdr:rowOff>
    </xdr:from>
    <xdr:to>
      <xdr:col>58</xdr:col>
      <xdr:colOff>733256</xdr:colOff>
      <xdr:row>42</xdr:row>
      <xdr:rowOff>27790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6E63AEA7-6572-46C3-A2E0-56D9F5FD2F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464936</xdr:colOff>
      <xdr:row>3</xdr:row>
      <xdr:rowOff>88807</xdr:rowOff>
    </xdr:from>
    <xdr:to>
      <xdr:col>61</xdr:col>
      <xdr:colOff>598118</xdr:colOff>
      <xdr:row>22</xdr:row>
      <xdr:rowOff>60507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2685FB4-27AB-4751-8E45-0FEAC8A8A0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335997</xdr:colOff>
      <xdr:row>23</xdr:row>
      <xdr:rowOff>83422</xdr:rowOff>
    </xdr:from>
    <xdr:to>
      <xdr:col>61</xdr:col>
      <xdr:colOff>469179</xdr:colOff>
      <xdr:row>42</xdr:row>
      <xdr:rowOff>55122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D1490528-A09E-4E2A-9583-50E90794D8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0.06704</cdr:x>
      <cdr:y>0.56178</cdr:y>
    </cdr:from>
    <cdr:to>
      <cdr:x>0.65554</cdr:x>
      <cdr:y>0.62545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64628" y="1610784"/>
          <a:ext cx="2322992" cy="18256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képesség - forráskiáramlás</a:t>
          </a:r>
        </a:p>
      </cdr:txBody>
    </cdr:sp>
  </cdr:relSizeAnchor>
  <cdr:relSizeAnchor xmlns:cdr="http://schemas.openxmlformats.org/drawingml/2006/chartDrawing">
    <cdr:from>
      <cdr:x>0.39011</cdr:x>
      <cdr:y>0.08473</cdr:y>
    </cdr:from>
    <cdr:to>
      <cdr:x>0.93429</cdr:x>
      <cdr:y>0.14986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539869" y="242951"/>
          <a:ext cx="2148042" cy="186733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Finanszírozási igény - forrásbeáramlás</a:t>
          </a:r>
        </a:p>
      </cdr:txBody>
    </cdr:sp>
  </cdr:relSizeAnchor>
</c:userShapes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0.04424</cdr:x>
      <cdr:y>0.5683</cdr:y>
    </cdr:from>
    <cdr:to>
      <cdr:x>0.53466</cdr:x>
      <cdr:y>0.61985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C47EE215-3074-4B9D-A7DA-45B0CA202FD7}"/>
            </a:ext>
          </a:extLst>
        </cdr:cNvPr>
        <cdr:cNvSpPr/>
      </cdr:nvSpPr>
      <cdr:spPr>
        <a:xfrm xmlns:a="http://schemas.openxmlformats.org/drawingml/2006/main">
          <a:off x="221619" y="1629477"/>
          <a:ext cx="2456996" cy="14780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100"/>
            <a:t>Net lending - </a:t>
          </a:r>
          <a:r>
            <a:rPr lang="hu-HU" sz="1000"/>
            <a:t>outflow</a:t>
          </a:r>
          <a:r>
            <a:rPr lang="hu-HU" sz="1100"/>
            <a:t> of funds</a:t>
          </a:r>
        </a:p>
      </cdr:txBody>
    </cdr:sp>
  </cdr:relSizeAnchor>
  <cdr:relSizeAnchor xmlns:cdr="http://schemas.openxmlformats.org/drawingml/2006/chartDrawing">
    <cdr:from>
      <cdr:x>0.43857</cdr:x>
      <cdr:y>0.06811</cdr:y>
    </cdr:from>
    <cdr:to>
      <cdr:x>0.92851</cdr:x>
      <cdr:y>0.1317</cdr:y>
    </cdr:to>
    <cdr:sp macro="" textlink="">
      <cdr:nvSpPr>
        <cdr:cNvPr id="5" name="Téglalap 4">
          <a:extLst xmlns:a="http://schemas.openxmlformats.org/drawingml/2006/main">
            <a:ext uri="{FF2B5EF4-FFF2-40B4-BE49-F238E27FC236}">
              <a16:creationId xmlns:a16="http://schemas.microsoft.com/office/drawing/2014/main" id="{58C2212C-C5D7-48F4-9482-9CCB9B0F387F}"/>
            </a:ext>
          </a:extLst>
        </cdr:cNvPr>
        <cdr:cNvSpPr/>
      </cdr:nvSpPr>
      <cdr:spPr>
        <a:xfrm xmlns:a="http://schemas.openxmlformats.org/drawingml/2006/main">
          <a:off x="1736725" y="177879"/>
          <a:ext cx="1940165" cy="166079"/>
        </a:xfrm>
        <a:prstGeom xmlns:a="http://schemas.openxmlformats.org/drawingml/2006/main" prst="rect">
          <a:avLst/>
        </a:prstGeom>
        <a:ln xmlns:a="http://schemas.openxmlformats.org/drawingml/2006/main" w="12700">
          <a:solidFill>
            <a:sysClr val="windowText" lastClr="000000"/>
          </a:solidFill>
        </a:ln>
      </cdr:spPr>
      <cdr:style>
        <a:lnRef xmlns:a="http://schemas.openxmlformats.org/drawingml/2006/main" idx="2">
          <a:schemeClr val="accent5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5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000"/>
            <a:t>Net borrowing</a:t>
          </a:r>
          <a:r>
            <a:rPr lang="hu-HU" sz="1000" baseline="0"/>
            <a:t> - inflow of funds</a:t>
          </a:r>
          <a:endParaRPr lang="hu-HU" sz="1000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327367</xdr:colOff>
      <xdr:row>2</xdr:row>
      <xdr:rowOff>112619</xdr:rowOff>
    </xdr:from>
    <xdr:to>
      <xdr:col>61</xdr:col>
      <xdr:colOff>460549</xdr:colOff>
      <xdr:row>21</xdr:row>
      <xdr:rowOff>74794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AAE65F0-D357-4C4D-8D05-D44FC58439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442134</xdr:colOff>
      <xdr:row>22</xdr:row>
      <xdr:rowOff>106455</xdr:rowOff>
    </xdr:from>
    <xdr:to>
      <xdr:col>61</xdr:col>
      <xdr:colOff>575316</xdr:colOff>
      <xdr:row>41</xdr:row>
      <xdr:rowOff>68630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A2C2B2BB-C4DA-4B01-9831-B04080E82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114300</xdr:colOff>
      <xdr:row>2</xdr:row>
      <xdr:rowOff>66675</xdr:rowOff>
    </xdr:from>
    <xdr:to>
      <xdr:col>61</xdr:col>
      <xdr:colOff>247482</xdr:colOff>
      <xdr:row>21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BA1F111-D47C-4B6B-B430-4C1F39B05C6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481541</xdr:colOff>
      <xdr:row>21</xdr:row>
      <xdr:rowOff>64557</xdr:rowOff>
    </xdr:from>
    <xdr:to>
      <xdr:col>62</xdr:col>
      <xdr:colOff>5123</xdr:colOff>
      <xdr:row>40</xdr:row>
      <xdr:rowOff>36257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7766A34D-A5BD-47C4-943B-F72FAF975E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557742</xdr:colOff>
      <xdr:row>3</xdr:row>
      <xdr:rowOff>22225</xdr:rowOff>
    </xdr:from>
    <xdr:to>
      <xdr:col>62</xdr:col>
      <xdr:colOff>81324</xdr:colOff>
      <xdr:row>21</xdr:row>
      <xdr:rowOff>146325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D3320C5F-23EA-4224-A192-91CA8B128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487892</xdr:colOff>
      <xdr:row>23</xdr:row>
      <xdr:rowOff>75142</xdr:rowOff>
    </xdr:from>
    <xdr:to>
      <xdr:col>63</xdr:col>
      <xdr:colOff>11474</xdr:colOff>
      <xdr:row>42</xdr:row>
      <xdr:rowOff>46842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900F7F5E-8A55-4C3D-B05B-B3DB8D0D60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578906</xdr:colOff>
      <xdr:row>2</xdr:row>
      <xdr:rowOff>109501</xdr:rowOff>
    </xdr:from>
    <xdr:to>
      <xdr:col>64</xdr:col>
      <xdr:colOff>102488</xdr:colOff>
      <xdr:row>21</xdr:row>
      <xdr:rowOff>81201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A0644C5-79E1-4FA8-828B-4EB04F3E1E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56</xdr:col>
      <xdr:colOff>549453</xdr:colOff>
      <xdr:row>23</xdr:row>
      <xdr:rowOff>59707</xdr:rowOff>
    </xdr:from>
    <xdr:to>
      <xdr:col>65</xdr:col>
      <xdr:colOff>73035</xdr:colOff>
      <xdr:row>42</xdr:row>
      <xdr:rowOff>31407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34758CE2-0ABD-4AC4-9878-1DEFC44FAA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428625</xdr:colOff>
      <xdr:row>4</xdr:row>
      <xdr:rowOff>95250</xdr:rowOff>
    </xdr:from>
    <xdr:to>
      <xdr:col>25</xdr:col>
      <xdr:colOff>79207</xdr:colOff>
      <xdr:row>22</xdr:row>
      <xdr:rowOff>79650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AFB6A059-1D8A-4710-908D-22C15351BFD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285750</xdr:colOff>
      <xdr:row>22</xdr:row>
      <xdr:rowOff>95250</xdr:rowOff>
    </xdr:from>
    <xdr:to>
      <xdr:col>24</xdr:col>
      <xdr:colOff>545932</xdr:colOff>
      <xdr:row>41</xdr:row>
      <xdr:rowOff>79650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AFDF74CB-1D4C-4C74-BEB6-400A1F5C25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175684</xdr:colOff>
      <xdr:row>2</xdr:row>
      <xdr:rowOff>105834</xdr:rowOff>
    </xdr:from>
    <xdr:to>
      <xdr:col>60</xdr:col>
      <xdr:colOff>385066</xdr:colOff>
      <xdr:row>21</xdr:row>
      <xdr:rowOff>77534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0BE7E37-11BC-455E-B01D-5D029C6D32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439207</xdr:colOff>
      <xdr:row>22</xdr:row>
      <xdr:rowOff>151343</xdr:rowOff>
    </xdr:from>
    <xdr:to>
      <xdr:col>62</xdr:col>
      <xdr:colOff>48514</xdr:colOff>
      <xdr:row>41</xdr:row>
      <xdr:rowOff>123043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1E7E429-1121-4DD6-9298-F4F0EAD15A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531593</xdr:colOff>
      <xdr:row>3</xdr:row>
      <xdr:rowOff>79833</xdr:rowOff>
    </xdr:from>
    <xdr:to>
      <xdr:col>61</xdr:col>
      <xdr:colOff>55175</xdr:colOff>
      <xdr:row>22</xdr:row>
      <xdr:rowOff>51533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1716E97-365A-4B04-9617-02BC71F3B0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54</xdr:col>
      <xdr:colOff>124886</xdr:colOff>
      <xdr:row>24</xdr:row>
      <xdr:rowOff>100542</xdr:rowOff>
    </xdr:from>
    <xdr:to>
      <xdr:col>62</xdr:col>
      <xdr:colOff>258068</xdr:colOff>
      <xdr:row>43</xdr:row>
      <xdr:rowOff>72242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4D948B70-07D9-49F3-A79D-6833F369D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" name="Egyenes összekötő 2">
          <a:extLst xmlns:a="http://schemas.openxmlformats.org/drawingml/2006/main">
            <a:ext uri="{FF2B5EF4-FFF2-40B4-BE49-F238E27FC236}">
              <a16:creationId xmlns:a16="http://schemas.microsoft.com/office/drawing/2014/main" id="{1CA764BA-CBF8-4BB7-A3EB-304456ED8E73}"/>
            </a:ext>
          </a:extLst>
        </cdr:cNvPr>
        <cdr:cNvSpPr/>
      </cdr:nvSpPr>
      <cdr:spPr>
        <a:xfrm xmlns:a="http://schemas.openxmlformats.org/drawingml/2006/main">
          <a:off x="0" y="0"/>
          <a:ext cx="0" cy="0"/>
        </a:xfrm>
        <a:prstGeom xmlns:a="http://schemas.openxmlformats.org/drawingml/2006/main" prst="line">
          <a:avLst/>
        </a:prstGeom>
        <a:ln xmlns:a="http://schemas.openxmlformats.org/drawingml/2006/main" w="25400">
          <a:solidFill>
            <a:schemeClr val="bg2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52</xdr:col>
      <xdr:colOff>285751</xdr:colOff>
      <xdr:row>4</xdr:row>
      <xdr:rowOff>51858</xdr:rowOff>
    </xdr:from>
    <xdr:to>
      <xdr:col>60</xdr:col>
      <xdr:colOff>418933</xdr:colOff>
      <xdr:row>23</xdr:row>
      <xdr:rowOff>23558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548E79CF-6EAF-43A0-A3F1-7583E6E7407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310093</xdr:colOff>
      <xdr:row>23</xdr:row>
      <xdr:rowOff>119592</xdr:rowOff>
    </xdr:from>
    <xdr:to>
      <xdr:col>58</xdr:col>
      <xdr:colOff>443275</xdr:colOff>
      <xdr:row>42</xdr:row>
      <xdr:rowOff>91292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A59E7402-3DAE-4A53-A6A4-0B696056530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314324</xdr:colOff>
      <xdr:row>18</xdr:row>
      <xdr:rowOff>20112</xdr:rowOff>
    </xdr:from>
    <xdr:to>
      <xdr:col>62</xdr:col>
      <xdr:colOff>447506</xdr:colOff>
      <xdr:row>36</xdr:row>
      <xdr:rowOff>144212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A2292B9-471E-49B3-B589-216278C06C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64</xdr:col>
      <xdr:colOff>70907</xdr:colOff>
      <xdr:row>17</xdr:row>
      <xdr:rowOff>123826</xdr:rowOff>
    </xdr:from>
    <xdr:to>
      <xdr:col>72</xdr:col>
      <xdr:colOff>204089</xdr:colOff>
      <xdr:row>36</xdr:row>
      <xdr:rowOff>95526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A9DD025-D6D0-45CD-8043-11EED4EE4B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43</xdr:col>
      <xdr:colOff>533400</xdr:colOff>
      <xdr:row>10</xdr:row>
      <xdr:rowOff>66675</xdr:rowOff>
    </xdr:from>
    <xdr:to>
      <xdr:col>50</xdr:col>
      <xdr:colOff>85557</xdr:colOff>
      <xdr:row>29</xdr:row>
      <xdr:rowOff>38375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4C82CD-EF15-46CE-B8EC-56AF0F75FE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50</xdr:col>
      <xdr:colOff>409575</xdr:colOff>
      <xdr:row>10</xdr:row>
      <xdr:rowOff>76200</xdr:rowOff>
    </xdr:from>
    <xdr:to>
      <xdr:col>58</xdr:col>
      <xdr:colOff>495132</xdr:colOff>
      <xdr:row>29</xdr:row>
      <xdr:rowOff>47900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825D6E-9D44-44D2-87AA-218B8D9513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500061</xdr:colOff>
      <xdr:row>11</xdr:row>
      <xdr:rowOff>42861</xdr:rowOff>
    </xdr:from>
    <xdr:to>
      <xdr:col>45</xdr:col>
      <xdr:colOff>23643</xdr:colOff>
      <xdr:row>30</xdr:row>
      <xdr:rowOff>14561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D10840E-DEDA-4E28-AB90-F3D784F06A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46</xdr:col>
      <xdr:colOff>485775</xdr:colOff>
      <xdr:row>10</xdr:row>
      <xdr:rowOff>104774</xdr:rowOff>
    </xdr:from>
    <xdr:to>
      <xdr:col>55</xdr:col>
      <xdr:colOff>9357</xdr:colOff>
      <xdr:row>29</xdr:row>
      <xdr:rowOff>76474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6D71769-8F33-4E8C-B09C-21F8B26C58E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5</xdr:row>
      <xdr:rowOff>176212</xdr:rowOff>
    </xdr:from>
    <xdr:to>
      <xdr:col>7</xdr:col>
      <xdr:colOff>600075</xdr:colOff>
      <xdr:row>20</xdr:row>
      <xdr:rowOff>61912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2D790D2-F438-40E0-834A-E43D8370C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447675</xdr:colOff>
      <xdr:row>5</xdr:row>
      <xdr:rowOff>157162</xdr:rowOff>
    </xdr:from>
    <xdr:to>
      <xdr:col>16</xdr:col>
      <xdr:colOff>142875</xdr:colOff>
      <xdr:row>20</xdr:row>
      <xdr:rowOff>42862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0AD0ADA0-CD34-4639-BA36-EAECCD0481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7.xml><?xml version="1.0" encoding="utf-8"?>
<c:userShapes xmlns:c="http://schemas.openxmlformats.org/drawingml/2006/chart">
  <cdr:relSizeAnchor xmlns:cdr="http://schemas.openxmlformats.org/drawingml/2006/chartDrawing">
    <cdr:from>
      <cdr:x>0.40833</cdr:x>
      <cdr:y>0.05429</cdr:y>
    </cdr:from>
    <cdr:to>
      <cdr:x>0.40937</cdr:x>
      <cdr:y>0.76563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866900" y="148928"/>
          <a:ext cx="4740" cy="1951335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0.63493</cdr:x>
      <cdr:y>0.04869</cdr:y>
    </cdr:from>
    <cdr:to>
      <cdr:x>0.63542</cdr:x>
      <cdr:y>0.76563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H="1" flipV="1">
          <a:off x="2902901" y="133567"/>
          <a:ext cx="2224" cy="196669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0.40833</cdr:x>
      <cdr:y>0.05429</cdr:y>
    </cdr:from>
    <cdr:to>
      <cdr:x>0.40937</cdr:x>
      <cdr:y>0.78993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8FD8CB3B-4D60-4FE7-A70C-A2E34981BD27}"/>
            </a:ext>
          </a:extLst>
        </cdr:cNvPr>
        <cdr:cNvCxnSpPr/>
      </cdr:nvCxnSpPr>
      <cdr:spPr>
        <a:xfrm xmlns:a="http://schemas.openxmlformats.org/drawingml/2006/main" flipV="1">
          <a:off x="1866900" y="148928"/>
          <a:ext cx="4741" cy="201801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0.63493</cdr:x>
      <cdr:y>0.04869</cdr:y>
    </cdr:from>
    <cdr:to>
      <cdr:x>0.6375</cdr:x>
      <cdr:y>0.78646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822A7DC6-1AF4-4B30-BD02-EA7F68AF2D2A}"/>
            </a:ext>
          </a:extLst>
        </cdr:cNvPr>
        <cdr:cNvCxnSpPr/>
      </cdr:nvCxnSpPr>
      <cdr:spPr>
        <a:xfrm xmlns:a="http://schemas.openxmlformats.org/drawingml/2006/main" flipH="1" flipV="1">
          <a:off x="2902901" y="133567"/>
          <a:ext cx="11749" cy="2023846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7</xdr:row>
      <xdr:rowOff>147637</xdr:rowOff>
    </xdr:from>
    <xdr:to>
      <xdr:col>10</xdr:col>
      <xdr:colOff>333375</xdr:colOff>
      <xdr:row>22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F8CFAC5-7C10-42FF-9D0A-AEDA8DE93E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47625</xdr:colOff>
      <xdr:row>7</xdr:row>
      <xdr:rowOff>80962</xdr:rowOff>
    </xdr:from>
    <xdr:to>
      <xdr:col>18</xdr:col>
      <xdr:colOff>352425</xdr:colOff>
      <xdr:row>21</xdr:row>
      <xdr:rowOff>157162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6C3A2483-3160-4CC8-BEBE-078735ADF3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494427</xdr:colOff>
      <xdr:row>3</xdr:row>
      <xdr:rowOff>59420</xdr:rowOff>
    </xdr:from>
    <xdr:to>
      <xdr:col>62</xdr:col>
      <xdr:colOff>18009</xdr:colOff>
      <xdr:row>22</xdr:row>
      <xdr:rowOff>31120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34942DF-20D6-4493-90CB-9ED3D46457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310152</xdr:colOff>
      <xdr:row>22</xdr:row>
      <xdr:rowOff>97803</xdr:rowOff>
    </xdr:from>
    <xdr:to>
      <xdr:col>61</xdr:col>
      <xdr:colOff>443334</xdr:colOff>
      <xdr:row>41</xdr:row>
      <xdr:rowOff>69503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4D21B7E-3DE7-42B0-8603-CC12E83477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163568</xdr:colOff>
      <xdr:row>5</xdr:row>
      <xdr:rowOff>154206</xdr:rowOff>
    </xdr:from>
    <xdr:to>
      <xdr:col>8</xdr:col>
      <xdr:colOff>468368</xdr:colOff>
      <xdr:row>20</xdr:row>
      <xdr:rowOff>39906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385BBF6-95ED-4F4E-A8AA-59BC2E070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171449</xdr:colOff>
      <xdr:row>5</xdr:row>
      <xdr:rowOff>152400</xdr:rowOff>
    </xdr:from>
    <xdr:to>
      <xdr:col>16</xdr:col>
      <xdr:colOff>395286</xdr:colOff>
      <xdr:row>20</xdr:row>
      <xdr:rowOff>38100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682435E-9483-45B6-8C29-76A5F7EE51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590550</xdr:colOff>
      <xdr:row>1</xdr:row>
      <xdr:rowOff>185736</xdr:rowOff>
    </xdr:from>
    <xdr:to>
      <xdr:col>15</xdr:col>
      <xdr:colOff>190500</xdr:colOff>
      <xdr:row>19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F87C38-2B45-4865-B41B-BF1765367ED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528636</xdr:colOff>
      <xdr:row>20</xdr:row>
      <xdr:rowOff>28575</xdr:rowOff>
    </xdr:from>
    <xdr:to>
      <xdr:col>15</xdr:col>
      <xdr:colOff>28575</xdr:colOff>
      <xdr:row>38</xdr:row>
      <xdr:rowOff>28575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1154402-09D9-4484-885F-54C86CFFB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89296</xdr:colOff>
      <xdr:row>11</xdr:row>
      <xdr:rowOff>63103</xdr:rowOff>
    </xdr:from>
    <xdr:to>
      <xdr:col>8</xdr:col>
      <xdr:colOff>601265</xdr:colOff>
      <xdr:row>25</xdr:row>
      <xdr:rowOff>139303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05BACCF-99DE-4D87-A751-9B66C291DE0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83343</xdr:colOff>
      <xdr:row>11</xdr:row>
      <xdr:rowOff>39290</xdr:rowOff>
    </xdr:from>
    <xdr:to>
      <xdr:col>16</xdr:col>
      <xdr:colOff>71437</xdr:colOff>
      <xdr:row>25</xdr:row>
      <xdr:rowOff>115490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BB97B16-3D5B-494A-9793-EAD8C58EA21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</xdr:row>
      <xdr:rowOff>147637</xdr:rowOff>
    </xdr:from>
    <xdr:to>
      <xdr:col>4</xdr:col>
      <xdr:colOff>114300</xdr:colOff>
      <xdr:row>20</xdr:row>
      <xdr:rowOff>33337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27FF39A9-C50E-4B91-B11F-68D03846E4D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195262</xdr:colOff>
      <xdr:row>5</xdr:row>
      <xdr:rowOff>147637</xdr:rowOff>
    </xdr:from>
    <xdr:to>
      <xdr:col>11</xdr:col>
      <xdr:colOff>500062</xdr:colOff>
      <xdr:row>20</xdr:row>
      <xdr:rowOff>33337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EDC23E6-0D23-4C6B-BA24-B320008409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</xdr:colOff>
      <xdr:row>7</xdr:row>
      <xdr:rowOff>80962</xdr:rowOff>
    </xdr:from>
    <xdr:to>
      <xdr:col>9</xdr:col>
      <xdr:colOff>338137</xdr:colOff>
      <xdr:row>21</xdr:row>
      <xdr:rowOff>157162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C2B010-D3C1-4E1A-B203-B05D8999DB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290512</xdr:colOff>
      <xdr:row>7</xdr:row>
      <xdr:rowOff>71437</xdr:rowOff>
    </xdr:from>
    <xdr:to>
      <xdr:col>16</xdr:col>
      <xdr:colOff>504825</xdr:colOff>
      <xdr:row>21</xdr:row>
      <xdr:rowOff>133350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44DA335B-12B8-4F80-B81B-039E7595D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8</xdr:row>
      <xdr:rowOff>138112</xdr:rowOff>
    </xdr:from>
    <xdr:to>
      <xdr:col>8</xdr:col>
      <xdr:colOff>523875</xdr:colOff>
      <xdr:row>23</xdr:row>
      <xdr:rowOff>23812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AD209E52-F74A-428E-A691-FE0E7DB751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14287</xdr:colOff>
      <xdr:row>8</xdr:row>
      <xdr:rowOff>138112</xdr:rowOff>
    </xdr:from>
    <xdr:to>
      <xdr:col>16</xdr:col>
      <xdr:colOff>319087</xdr:colOff>
      <xdr:row>23</xdr:row>
      <xdr:rowOff>23812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2191BB8F-5A8D-4EE4-9A3F-928CC3B437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13607</xdr:colOff>
      <xdr:row>12</xdr:row>
      <xdr:rowOff>9524</xdr:rowOff>
    </xdr:from>
    <xdr:to>
      <xdr:col>11</xdr:col>
      <xdr:colOff>299357</xdr:colOff>
      <xdr:row>26</xdr:row>
      <xdr:rowOff>85724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1B0C458A-2038-4CCA-AC0E-5DA491DB2A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523875</xdr:colOff>
      <xdr:row>11</xdr:row>
      <xdr:rowOff>172810</xdr:rowOff>
    </xdr:from>
    <xdr:to>
      <xdr:col>19</xdr:col>
      <xdr:colOff>250031</xdr:colOff>
      <xdr:row>26</xdr:row>
      <xdr:rowOff>119062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4AB407E4-B741-4E4B-95A2-C1E158E3D8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7.xml><?xml version="1.0" encoding="utf-8"?>
<c:userShapes xmlns:c="http://schemas.openxmlformats.org/drawingml/2006/chart">
  <cdr:relSizeAnchor xmlns:cdr="http://schemas.openxmlformats.org/drawingml/2006/chartDrawing">
    <cdr:from>
      <cdr:x>0.25422</cdr:x>
      <cdr:y>0.07465</cdr:y>
    </cdr:from>
    <cdr:to>
      <cdr:x>0.25553</cdr:x>
      <cdr:y>0.91233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A4D6143A-0D67-48CA-B0B9-AAD9A76C91D9}"/>
            </a:ext>
          </a:extLst>
        </cdr:cNvPr>
        <cdr:cNvCxnSpPr/>
      </cdr:nvCxnSpPr>
      <cdr:spPr>
        <a:xfrm xmlns:a="http://schemas.openxmlformats.org/drawingml/2006/main" flipH="1">
          <a:off x="1153205" y="204788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0.45477</cdr:x>
      <cdr:y>0.07494</cdr:y>
    </cdr:from>
    <cdr:to>
      <cdr:x>0.45608</cdr:x>
      <cdr:y>0.91262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2062956" y="205581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0.65556</cdr:x>
      <cdr:y>0.07494</cdr:y>
    </cdr:from>
    <cdr:to>
      <cdr:x>0.65687</cdr:x>
      <cdr:y>0.91262</cdr:y>
    </cdr:to>
    <cdr:cxnSp macro="">
      <cdr:nvCxnSpPr>
        <cdr:cNvPr id="6" name="Straight Connector 5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2973785" y="205581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0.85897</cdr:x>
      <cdr:y>0.07494</cdr:y>
    </cdr:from>
    <cdr:to>
      <cdr:x>0.86028</cdr:x>
      <cdr:y>0.91262</cdr:y>
    </cdr:to>
    <cdr:cxnSp macro="">
      <cdr:nvCxnSpPr>
        <cdr:cNvPr id="7" name="Straight Connector 6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3896518" y="205581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0.25264</cdr:x>
      <cdr:y>0.06908</cdr:y>
    </cdr:from>
    <cdr:to>
      <cdr:x>0.25394</cdr:x>
      <cdr:y>0.88866</cdr:y>
    </cdr:to>
    <cdr:cxnSp macro="">
      <cdr:nvCxnSpPr>
        <cdr:cNvPr id="2" name="Straight Connector 1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1158081" y="193675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0.45394</cdr:x>
      <cdr:y>0.06908</cdr:y>
    </cdr:from>
    <cdr:to>
      <cdr:x>0.45524</cdr:x>
      <cdr:y>0.88866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2080815" y="193675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0.65784</cdr:x>
      <cdr:y>0.06695</cdr:y>
    </cdr:from>
    <cdr:to>
      <cdr:x>0.65913</cdr:x>
      <cdr:y>0.88654</cdr:y>
    </cdr:to>
    <cdr:cxnSp macro="">
      <cdr:nvCxnSpPr>
        <cdr:cNvPr id="4" name="Straight Connector 3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3015457" y="187722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0.85654</cdr:x>
      <cdr:y>0.0712</cdr:y>
    </cdr:from>
    <cdr:to>
      <cdr:x>0.85784</cdr:x>
      <cdr:y>0.89078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78EED7C4-BAAC-43EB-8845-3520166EDA47}"/>
            </a:ext>
          </a:extLst>
        </cdr:cNvPr>
        <cdr:cNvCxnSpPr/>
      </cdr:nvCxnSpPr>
      <cdr:spPr>
        <a:xfrm xmlns:a="http://schemas.openxmlformats.org/drawingml/2006/main" flipH="1">
          <a:off x="3926284" y="199628"/>
          <a:ext cx="5953" cy="2297907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138112</xdr:colOff>
      <xdr:row>8</xdr:row>
      <xdr:rowOff>166687</xdr:rowOff>
    </xdr:from>
    <xdr:to>
      <xdr:col>7</xdr:col>
      <xdr:colOff>128587</xdr:colOff>
      <xdr:row>23</xdr:row>
      <xdr:rowOff>52387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CE526DBC-E886-4F5C-9CEC-BC1BF36C43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261937</xdr:colOff>
      <xdr:row>8</xdr:row>
      <xdr:rowOff>176212</xdr:rowOff>
    </xdr:from>
    <xdr:to>
      <xdr:col>14</xdr:col>
      <xdr:colOff>566737</xdr:colOff>
      <xdr:row>23</xdr:row>
      <xdr:rowOff>61912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3D87148-C62C-4883-8F40-6B195D392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273703</xdr:colOff>
      <xdr:row>8</xdr:row>
      <xdr:rowOff>9804</xdr:rowOff>
    </xdr:from>
    <xdr:to>
      <xdr:col>57</xdr:col>
      <xdr:colOff>406885</xdr:colOff>
      <xdr:row>26</xdr:row>
      <xdr:rowOff>133904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5E6C361D-8F84-4107-9909-F040D9553F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49</xdr:col>
      <xdr:colOff>351678</xdr:colOff>
      <xdr:row>28</xdr:row>
      <xdr:rowOff>8092</xdr:rowOff>
    </xdr:from>
    <xdr:to>
      <xdr:col>57</xdr:col>
      <xdr:colOff>484860</xdr:colOff>
      <xdr:row>46</xdr:row>
      <xdr:rowOff>132192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CA2E9C7-15F4-4C0F-9FBA-48A7373C2D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873124</xdr:colOff>
      <xdr:row>9</xdr:row>
      <xdr:rowOff>173567</xdr:rowOff>
    </xdr:from>
    <xdr:to>
      <xdr:col>9</xdr:col>
      <xdr:colOff>206374</xdr:colOff>
      <xdr:row>24</xdr:row>
      <xdr:rowOff>59267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EA01725-ADC8-410A-8556-CBC517CB7A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312207</xdr:colOff>
      <xdr:row>9</xdr:row>
      <xdr:rowOff>169334</xdr:rowOff>
    </xdr:from>
    <xdr:to>
      <xdr:col>17</xdr:col>
      <xdr:colOff>31749</xdr:colOff>
      <xdr:row>24</xdr:row>
      <xdr:rowOff>101601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588CFA29-CE38-418E-9E73-2199DFDBE7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1.xml><?xml version="1.0" encoding="utf-8"?>
<c:userShapes xmlns:c="http://schemas.openxmlformats.org/drawingml/2006/chart">
  <cdr:relSizeAnchor xmlns:cdr="http://schemas.openxmlformats.org/drawingml/2006/chartDrawing">
    <cdr:from>
      <cdr:x>0.23712</cdr:x>
      <cdr:y>0.07779</cdr:y>
    </cdr:from>
    <cdr:to>
      <cdr:x>0.23712</cdr:x>
      <cdr:y>0.73721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0F1D8C1-81F1-4E46-A2C3-49644932F5A3}"/>
            </a:ext>
          </a:extLst>
        </cdr:cNvPr>
        <cdr:cNvCxnSpPr/>
      </cdr:nvCxnSpPr>
      <cdr:spPr>
        <a:xfrm xmlns:a="http://schemas.openxmlformats.org/drawingml/2006/main">
          <a:off x="1072835" y="213392"/>
          <a:ext cx="0" cy="180892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0.41089</cdr:x>
      <cdr:y>0.07512</cdr:y>
    </cdr:from>
    <cdr:to>
      <cdr:x>0.41404</cdr:x>
      <cdr:y>0.73696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F8ECCEC-0B42-4874-967F-AD89D381AE68}"/>
            </a:ext>
          </a:extLst>
        </cdr:cNvPr>
        <cdr:cNvCxnSpPr/>
      </cdr:nvCxnSpPr>
      <cdr:spPr>
        <a:xfrm xmlns:a="http://schemas.openxmlformats.org/drawingml/2006/main">
          <a:off x="1859009" y="206069"/>
          <a:ext cx="14252" cy="181555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0.5857</cdr:x>
      <cdr:y>0.07537</cdr:y>
    </cdr:from>
    <cdr:to>
      <cdr:x>0.58717</cdr:x>
      <cdr:y>0.73946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8A4A1AE9-15A5-4E98-A4EC-5E9388D0C773}"/>
            </a:ext>
          </a:extLst>
        </cdr:cNvPr>
        <cdr:cNvCxnSpPr/>
      </cdr:nvCxnSpPr>
      <cdr:spPr>
        <a:xfrm xmlns:a="http://schemas.openxmlformats.org/drawingml/2006/main">
          <a:off x="2649920" y="206754"/>
          <a:ext cx="6650" cy="18217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0.76072</cdr:x>
      <cdr:y>0.08084</cdr:y>
    </cdr:from>
    <cdr:to>
      <cdr:x>0.76219</cdr:x>
      <cdr:y>0.74493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9A574D78-9568-40F5-99DB-DEE9E53EACD5}"/>
            </a:ext>
          </a:extLst>
        </cdr:cNvPr>
        <cdr:cNvCxnSpPr/>
      </cdr:nvCxnSpPr>
      <cdr:spPr>
        <a:xfrm xmlns:a="http://schemas.openxmlformats.org/drawingml/2006/main">
          <a:off x="3441787" y="221760"/>
          <a:ext cx="6651" cy="1821732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0.23446</cdr:x>
      <cdr:y>0.07573</cdr:y>
    </cdr:from>
    <cdr:to>
      <cdr:x>0.24003</cdr:x>
      <cdr:y>0.66056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0F1D8C1-81F1-4E46-A2C3-49644932F5A3}"/>
            </a:ext>
          </a:extLst>
        </cdr:cNvPr>
        <cdr:cNvCxnSpPr/>
      </cdr:nvCxnSpPr>
      <cdr:spPr>
        <a:xfrm xmlns:a="http://schemas.openxmlformats.org/drawingml/2006/main">
          <a:off x="1073198" y="211264"/>
          <a:ext cx="25485" cy="163155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0.41171</cdr:x>
      <cdr:y>0.08441</cdr:y>
    </cdr:from>
    <cdr:to>
      <cdr:x>0.41171</cdr:x>
      <cdr:y>0.65416</cdr:y>
    </cdr:to>
    <cdr:cxnSp macro="">
      <cdr:nvCxnSpPr>
        <cdr:cNvPr id="5" name="Straight Connector 4">
          <a:extLst xmlns:a="http://schemas.openxmlformats.org/drawingml/2006/main">
            <a:ext uri="{FF2B5EF4-FFF2-40B4-BE49-F238E27FC236}">
              <a16:creationId xmlns:a16="http://schemas.microsoft.com/office/drawing/2014/main" id="{2F8ECCEC-0B42-4874-967F-AD89D381AE68}"/>
            </a:ext>
          </a:extLst>
        </cdr:cNvPr>
        <cdr:cNvCxnSpPr/>
      </cdr:nvCxnSpPr>
      <cdr:spPr>
        <a:xfrm xmlns:a="http://schemas.openxmlformats.org/drawingml/2006/main">
          <a:off x="1884496" y="235479"/>
          <a:ext cx="0" cy="1589483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0.58573</cdr:x>
      <cdr:y>0.07971</cdr:y>
    </cdr:from>
    <cdr:to>
      <cdr:x>0.58858</cdr:x>
      <cdr:y>0.65416</cdr:y>
    </cdr:to>
    <cdr:cxnSp macro="">
      <cdr:nvCxnSpPr>
        <cdr:cNvPr id="8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8A4A1AE9-15A5-4E98-A4EC-5E9388D0C773}"/>
            </a:ext>
          </a:extLst>
        </cdr:cNvPr>
        <cdr:cNvCxnSpPr/>
      </cdr:nvCxnSpPr>
      <cdr:spPr>
        <a:xfrm xmlns:a="http://schemas.openxmlformats.org/drawingml/2006/main">
          <a:off x="2681051" y="222372"/>
          <a:ext cx="13069" cy="160259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0.76286</cdr:x>
      <cdr:y>0.07871</cdr:y>
    </cdr:from>
    <cdr:to>
      <cdr:x>0.766</cdr:x>
      <cdr:y>0.65203</cdr:y>
    </cdr:to>
    <cdr:cxnSp macro="">
      <cdr:nvCxnSpPr>
        <cdr:cNvPr id="10" name="Straight Connector 9">
          <a:extLst xmlns:a="http://schemas.openxmlformats.org/drawingml/2006/main">
            <a:ext uri="{FF2B5EF4-FFF2-40B4-BE49-F238E27FC236}">
              <a16:creationId xmlns:a16="http://schemas.microsoft.com/office/drawing/2014/main" id="{9A574D78-9568-40F5-99DB-DEE9E53EACD5}"/>
            </a:ext>
          </a:extLst>
        </cdr:cNvPr>
        <cdr:cNvCxnSpPr/>
      </cdr:nvCxnSpPr>
      <cdr:spPr>
        <a:xfrm xmlns:a="http://schemas.openxmlformats.org/drawingml/2006/main" flipH="1">
          <a:off x="3491840" y="219572"/>
          <a:ext cx="14363" cy="1599438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554037</xdr:colOff>
      <xdr:row>5</xdr:row>
      <xdr:rowOff>23812</xdr:rowOff>
    </xdr:from>
    <xdr:to>
      <xdr:col>59</xdr:col>
      <xdr:colOff>77619</xdr:colOff>
      <xdr:row>23</xdr:row>
      <xdr:rowOff>147912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53DFF81-384D-477C-8463-ABDA7EDC1B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51</xdr:col>
      <xdr:colOff>192314</xdr:colOff>
      <xdr:row>24</xdr:row>
      <xdr:rowOff>144692</xdr:rowOff>
    </xdr:from>
    <xdr:to>
      <xdr:col>59</xdr:col>
      <xdr:colOff>325496</xdr:colOff>
      <xdr:row>43</xdr:row>
      <xdr:rowOff>116392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5E3061BB-BDB8-4C78-A029-B0F1F75A6C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55</xdr:col>
      <xdr:colOff>285748</xdr:colOff>
      <xdr:row>3</xdr:row>
      <xdr:rowOff>19049</xdr:rowOff>
    </xdr:from>
    <xdr:to>
      <xdr:col>63</xdr:col>
      <xdr:colOff>418930</xdr:colOff>
      <xdr:row>21</xdr:row>
      <xdr:rowOff>143149</xdr:rowOff>
    </xdr:to>
    <xdr:graphicFrame macro="">
      <xdr:nvGraphicFramePr>
        <xdr:cNvPr id="4" name="Diagram 2">
          <a:extLst>
            <a:ext uri="{FF2B5EF4-FFF2-40B4-BE49-F238E27FC236}">
              <a16:creationId xmlns:a16="http://schemas.microsoft.com/office/drawing/2014/main" id="{05D5F989-0243-4E00-A27F-B7228CCA2A3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55</xdr:col>
      <xdr:colOff>457200</xdr:colOff>
      <xdr:row>22</xdr:row>
      <xdr:rowOff>57150</xdr:rowOff>
    </xdr:from>
    <xdr:to>
      <xdr:col>63</xdr:col>
      <xdr:colOff>590382</xdr:colOff>
      <xdr:row>41</xdr:row>
      <xdr:rowOff>28850</xdr:rowOff>
    </xdr:to>
    <xdr:graphicFrame macro="">
      <xdr:nvGraphicFramePr>
        <xdr:cNvPr id="5" name="Diagram 2">
          <a:extLst>
            <a:ext uri="{FF2B5EF4-FFF2-40B4-BE49-F238E27FC236}">
              <a16:creationId xmlns:a16="http://schemas.microsoft.com/office/drawing/2014/main" id="{C8808DE8-653F-44B4-8561-0FA068C3B6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10694194" y="183355"/>
    <xdr:ext cx="8210550" cy="5076826"/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3EC5E9F5-6946-40EF-AE36-0FBA3659F3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19578638" y="388144"/>
    <xdr:ext cx="8210550" cy="5076826"/>
    <xdr:graphicFrame macro="">
      <xdr:nvGraphicFramePr>
        <xdr:cNvPr id="12" name="Chart 1">
          <a:extLst>
            <a:ext uri="{FF2B5EF4-FFF2-40B4-BE49-F238E27FC236}">
              <a16:creationId xmlns:a16="http://schemas.microsoft.com/office/drawing/2014/main" id="{01D16136-E5C7-4179-AFB4-45C35980C79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53</xdr:col>
      <xdr:colOff>68261</xdr:colOff>
      <xdr:row>3</xdr:row>
      <xdr:rowOff>87312</xdr:rowOff>
    </xdr:from>
    <xdr:to>
      <xdr:col>61</xdr:col>
      <xdr:colOff>201443</xdr:colOff>
      <xdr:row>22</xdr:row>
      <xdr:rowOff>59012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9C6F548-6F95-4932-B1C7-B33A32AF85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53</xdr:col>
      <xdr:colOff>185209</xdr:colOff>
      <xdr:row>23</xdr:row>
      <xdr:rowOff>152399</xdr:rowOff>
    </xdr:from>
    <xdr:to>
      <xdr:col>61</xdr:col>
      <xdr:colOff>318391</xdr:colOff>
      <xdr:row>42</xdr:row>
      <xdr:rowOff>124099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8DAEE97-5641-40B6-8460-647BAC1856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112</xdr:col>
      <xdr:colOff>548674</xdr:colOff>
      <xdr:row>8</xdr:row>
      <xdr:rowOff>46739</xdr:rowOff>
    </xdr:from>
    <xdr:to>
      <xdr:col>121</xdr:col>
      <xdr:colOff>76738</xdr:colOff>
      <xdr:row>27</xdr:row>
      <xdr:rowOff>18439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3F7F7E31-78AE-4063-AF07-D083B026A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113</xdr:col>
      <xdr:colOff>77882</xdr:colOff>
      <xdr:row>28</xdr:row>
      <xdr:rowOff>147918</xdr:rowOff>
    </xdr:from>
    <xdr:to>
      <xdr:col>121</xdr:col>
      <xdr:colOff>211064</xdr:colOff>
      <xdr:row>47</xdr:row>
      <xdr:rowOff>86001</xdr:rowOff>
    </xdr:to>
    <xdr:graphicFrame macro="">
      <xdr:nvGraphicFramePr>
        <xdr:cNvPr id="6" name="Diagram 1">
          <a:extLst>
            <a:ext uri="{FF2B5EF4-FFF2-40B4-BE49-F238E27FC236}">
              <a16:creationId xmlns:a16="http://schemas.microsoft.com/office/drawing/2014/main" id="{31D1E3DC-D601-443C-B311-AA7E99D325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_Workflow\OMBMappa\OmniBuS\Tablareform_2007\P_Nem%20pu-i%20vall.%20szektor%20fin.%20kepessege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projektek\BOP_publikacio\M1_M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PF\_Common\MTO\Monet&#225;ris%20Program\H&#225;ztart&#225;s\abrak\M1rea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1%20projektek\IR\2011%20szeptember\&#225;br&#225;k\3.%20fejezet%20-%203rd%20chapter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GMT\GEP\GEP19a\Working\Chapter%201\Charts\1.10.A-F%20Commodity%20chart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asp\KimR$\My%20Documents\xl%20stuff\PYRAMID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HCR2006\IFB\HCR06_IFB_minta_eng_new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HCR%20RUSSIA\Russia_2002\DATA%20PROCESSING\SMOOTHING\FOR%20CO'S%20TURKEY%20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V&#225;llalat/alapadatok_uj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Konjunktura%20elemzo%20osztaly\_Common\Munkapiac\DATA\L&#233;tsz&#225;m\D_OMK_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KKF\Konjunktura%20elemzo%20osztaly\_Common\Munkapiac\Kapacit&#225;s%20kihaszn&#225;lts&#225;g\Charts_k&#252;ld&#233;s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Macro%20monitoring%20team\Data_SA\KKER-CA\kker_&#225;rindexek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Nem p. v. sz. nettó fin."/>
      <sheetName val="Ch_Nem p. v. sz. nettó fin._EN"/>
      <sheetName val="Info"/>
      <sheetName val="Vallaltern"/>
      <sheetName val="Ch_Vallalat_finkepesseg"/>
      <sheetName val="Ch_Vallalat_finkepesseg_EN"/>
    </sheetNames>
    <sheetDataSet>
      <sheetData sheetId="0" refreshError="1"/>
      <sheetData sheetId="1" refreshError="1"/>
      <sheetData sheetId="2"/>
      <sheetData sheetId="3">
        <row r="2">
          <cell r="F2" t="str">
            <v>1997. I.</v>
          </cell>
          <cell r="G2">
            <v>-10.092538885239387</v>
          </cell>
          <cell r="H2">
            <v>4.6879794165064812</v>
          </cell>
          <cell r="I2">
            <v>14.28037770230673</v>
          </cell>
        </row>
        <row r="3">
          <cell r="F3" t="str">
            <v>II.</v>
          </cell>
          <cell r="G3">
            <v>-9.5011161984621388</v>
          </cell>
          <cell r="H3">
            <v>6.0868013326724393</v>
          </cell>
          <cell r="I3">
            <v>15.417525592860262</v>
          </cell>
        </row>
        <row r="4">
          <cell r="F4" t="str">
            <v>III.</v>
          </cell>
          <cell r="G4">
            <v>-8.5886097932034104</v>
          </cell>
          <cell r="H4">
            <v>6.7887218214706975</v>
          </cell>
          <cell r="I4">
            <v>15.168270711934229</v>
          </cell>
        </row>
        <row r="5">
          <cell r="F5" t="str">
            <v>IV.</v>
          </cell>
          <cell r="G5">
            <v>-7.184373131370851</v>
          </cell>
          <cell r="H5">
            <v>7.066024247161085</v>
          </cell>
          <cell r="I5">
            <v>17.023539572054428</v>
          </cell>
        </row>
        <row r="6">
          <cell r="F6" t="str">
            <v>1998. I.</v>
          </cell>
          <cell r="G6">
            <v>-11.409630379619202</v>
          </cell>
          <cell r="H6">
            <v>3.8970617000000001</v>
          </cell>
          <cell r="I6">
            <v>13.793074000000001</v>
          </cell>
        </row>
        <row r="7">
          <cell r="F7" t="str">
            <v>II.</v>
          </cell>
          <cell r="G7">
            <v>-10.833011508410651</v>
          </cell>
          <cell r="H7">
            <v>3.5799232999999999</v>
          </cell>
          <cell r="I7">
            <v>13.345385</v>
          </cell>
        </row>
        <row r="8">
          <cell r="F8" t="str">
            <v>III.</v>
          </cell>
          <cell r="G8">
            <v>-7.8815289893918452</v>
          </cell>
          <cell r="H8">
            <v>3.2717901999999999</v>
          </cell>
          <cell r="I8">
            <v>12.08976</v>
          </cell>
        </row>
        <row r="9">
          <cell r="F9" t="str">
            <v>IV.</v>
          </cell>
          <cell r="G9">
            <v>-6.5405434635292954</v>
          </cell>
          <cell r="H9">
            <v>3.4601877000000001</v>
          </cell>
          <cell r="I9">
            <v>10.410227000000001</v>
          </cell>
        </row>
        <row r="10">
          <cell r="F10" t="str">
            <v>1999. I.</v>
          </cell>
          <cell r="G10">
            <v>-8.8017373409751194</v>
          </cell>
          <cell r="H10">
            <v>4.8333689</v>
          </cell>
          <cell r="I10">
            <v>13.893950999999999</v>
          </cell>
        </row>
        <row r="11">
          <cell r="F11" t="str">
            <v>II.</v>
          </cell>
          <cell r="G11">
            <v>-9.6006380006799326</v>
          </cell>
          <cell r="H11">
            <v>4.7475972999999998</v>
          </cell>
          <cell r="I11">
            <v>13.841919000000001</v>
          </cell>
        </row>
        <row r="12">
          <cell r="F12" t="str">
            <v>III.</v>
          </cell>
          <cell r="G12">
            <v>-8.8408626415194629</v>
          </cell>
          <cell r="H12">
            <v>5.468674</v>
          </cell>
          <cell r="I12">
            <v>14.343578000000001</v>
          </cell>
        </row>
        <row r="13">
          <cell r="F13" t="str">
            <v>IV.</v>
          </cell>
          <cell r="G13">
            <v>-10.930833436739633</v>
          </cell>
          <cell r="H13">
            <v>5.1065649000000004</v>
          </cell>
          <cell r="I13">
            <v>16.240265999999998</v>
          </cell>
        </row>
        <row r="14">
          <cell r="F14" t="str">
            <v>2000. I.</v>
          </cell>
          <cell r="G14">
            <v>-10.225825405934547</v>
          </cell>
          <cell r="H14">
            <v>4.7226673000000003</v>
          </cell>
          <cell r="I14">
            <v>14.395904</v>
          </cell>
        </row>
        <row r="15">
          <cell r="F15" t="str">
            <v>II.</v>
          </cell>
          <cell r="G15">
            <v>-9.4919459729228208</v>
          </cell>
          <cell r="H15">
            <v>6.5235254999999999</v>
          </cell>
          <cell r="I15">
            <v>17.522341000000001</v>
          </cell>
        </row>
        <row r="16">
          <cell r="F16" t="str">
            <v>III.</v>
          </cell>
          <cell r="G16">
            <v>-10.549555355337766</v>
          </cell>
          <cell r="H16">
            <v>6.9467803999999997</v>
          </cell>
          <cell r="I16">
            <v>18.722059000000002</v>
          </cell>
        </row>
        <row r="17">
          <cell r="F17" t="str">
            <v>IV.</v>
          </cell>
          <cell r="G17">
            <v>-12.141805278933234</v>
          </cell>
          <cell r="H17">
            <v>7.0921478999999996</v>
          </cell>
          <cell r="I17">
            <v>18.967313000000001</v>
          </cell>
        </row>
        <row r="18">
          <cell r="F18" t="str">
            <v>2001. I.</v>
          </cell>
          <cell r="G18">
            <v>-10.199126302945803</v>
          </cell>
          <cell r="H18">
            <v>7.5305106000000004</v>
          </cell>
          <cell r="I18">
            <v>17.65081</v>
          </cell>
        </row>
        <row r="19">
          <cell r="F19" t="str">
            <v>II.</v>
          </cell>
          <cell r="G19">
            <v>-7.7985012584374775</v>
          </cell>
          <cell r="H19">
            <v>6.5469857999999999</v>
          </cell>
          <cell r="I19">
            <v>13.988427</v>
          </cell>
        </row>
        <row r="20">
          <cell r="F20" t="str">
            <v>III.</v>
          </cell>
          <cell r="G20">
            <v>-5.4770654770317568</v>
          </cell>
          <cell r="H20">
            <v>6.6062538000000002</v>
          </cell>
          <cell r="I20">
            <v>12.06474</v>
          </cell>
        </row>
        <row r="21">
          <cell r="F21" t="str">
            <v>IV.</v>
          </cell>
          <cell r="G21">
            <v>-1.8588636697172201</v>
          </cell>
          <cell r="H21">
            <v>7.3283122000000001</v>
          </cell>
          <cell r="I21">
            <v>10.339734999999999</v>
          </cell>
        </row>
        <row r="22">
          <cell r="F22" t="str">
            <v>2002. I.</v>
          </cell>
          <cell r="G22">
            <v>-0.77768353704968651</v>
          </cell>
          <cell r="H22">
            <v>6.4433596</v>
          </cell>
          <cell r="I22">
            <v>6.5061118999999996</v>
          </cell>
        </row>
        <row r="23">
          <cell r="F23" t="str">
            <v>II.</v>
          </cell>
          <cell r="G23">
            <v>-1.0973821079511585</v>
          </cell>
          <cell r="H23">
            <v>7.4730239999999997</v>
          </cell>
          <cell r="I23">
            <v>8.6406756999999992</v>
          </cell>
        </row>
        <row r="24">
          <cell r="F24" t="str">
            <v>III.</v>
          </cell>
          <cell r="G24">
            <v>0.24708486956155798</v>
          </cell>
          <cell r="H24">
            <v>6.9772799000000001</v>
          </cell>
          <cell r="I24">
            <v>6.3342935999999996</v>
          </cell>
        </row>
        <row r="25">
          <cell r="F25" t="str">
            <v>IV.</v>
          </cell>
          <cell r="G25">
            <v>1.6401568014804058</v>
          </cell>
          <cell r="H25">
            <v>7.6140394000000002</v>
          </cell>
          <cell r="I25">
            <v>6.4048990000000003</v>
          </cell>
        </row>
        <row r="26">
          <cell r="F26" t="str">
            <v>2003. I.</v>
          </cell>
          <cell r="G26">
            <v>5.764434047105569E-2</v>
          </cell>
          <cell r="H26">
            <v>6.7377035000000003</v>
          </cell>
          <cell r="I26">
            <v>6.8591207000000001</v>
          </cell>
        </row>
        <row r="27">
          <cell r="F27" t="str">
            <v>II.</v>
          </cell>
          <cell r="G27">
            <v>-0.27037355563198062</v>
          </cell>
          <cell r="H27">
            <v>8.3190003000000008</v>
          </cell>
          <cell r="I27">
            <v>8.1153048000000005</v>
          </cell>
        </row>
        <row r="28">
          <cell r="F28" t="str">
            <v>III.</v>
          </cell>
          <cell r="G28">
            <v>-1.0898012857467914</v>
          </cell>
          <cell r="H28">
            <v>7.2031479000000003</v>
          </cell>
          <cell r="I28">
            <v>7.3290451000000001</v>
          </cell>
        </row>
        <row r="29">
          <cell r="F29" t="str">
            <v>IV.</v>
          </cell>
          <cell r="G29">
            <v>-1.4532814557450071</v>
          </cell>
          <cell r="H29">
            <v>7.2578088999999997</v>
          </cell>
          <cell r="I29">
            <v>8.7347120999999994</v>
          </cell>
        </row>
        <row r="30">
          <cell r="F30" t="str">
            <v>2004. I.</v>
          </cell>
          <cell r="G30">
            <v>-1.1900461274145886</v>
          </cell>
          <cell r="H30">
            <v>7.1853360000000004</v>
          </cell>
          <cell r="I30">
            <v>9.4221722999999997</v>
          </cell>
        </row>
        <row r="31">
          <cell r="F31" t="str">
            <v>II.</v>
          </cell>
          <cell r="G31">
            <v>-5.9395417140030755</v>
          </cell>
          <cell r="H31">
            <v>5.2595618999999996</v>
          </cell>
          <cell r="I31">
            <v>10.258946</v>
          </cell>
        </row>
        <row r="32">
          <cell r="F32" t="str">
            <v>III.</v>
          </cell>
          <cell r="G32">
            <v>-6.5533878609929062</v>
          </cell>
          <cell r="H32">
            <v>5.7287267999999996</v>
          </cell>
          <cell r="I32">
            <v>11.262214</v>
          </cell>
        </row>
        <row r="33">
          <cell r="F33" t="str">
            <v>IV.</v>
          </cell>
          <cell r="G33">
            <v>-6.8854522631256376</v>
          </cell>
          <cell r="H33">
            <v>5.1413777999999999</v>
          </cell>
          <cell r="I33">
            <v>11.754332</v>
          </cell>
        </row>
        <row r="34">
          <cell r="F34" t="str">
            <v>2005. I.</v>
          </cell>
          <cell r="G34">
            <v>-5.2281495995280682</v>
          </cell>
          <cell r="H34">
            <v>4.2282526999999996</v>
          </cell>
          <cell r="I34">
            <v>9.4873268999999993</v>
          </cell>
        </row>
        <row r="35">
          <cell r="F35" t="str">
            <v>II.</v>
          </cell>
          <cell r="G35">
            <v>-3.370411198374291</v>
          </cell>
          <cell r="H35">
            <v>4.9572259000000001</v>
          </cell>
          <cell r="I35">
            <v>9.6486058000000003</v>
          </cell>
        </row>
        <row r="36">
          <cell r="F36" t="str">
            <v>III.</v>
          </cell>
          <cell r="G36">
            <v>-3.0152967439736575</v>
          </cell>
          <cell r="H36">
            <v>4.8477762000000002</v>
          </cell>
          <cell r="I36">
            <v>8.4371759999999991</v>
          </cell>
        </row>
        <row r="37">
          <cell r="F37" t="str">
            <v>IV.</v>
          </cell>
          <cell r="G37">
            <v>-7.3525205720387161</v>
          </cell>
          <cell r="H37">
            <v>5.2274893999999996</v>
          </cell>
          <cell r="I37">
            <v>10.833384000000001</v>
          </cell>
        </row>
        <row r="38">
          <cell r="F38" t="str">
            <v>2006. I.</v>
          </cell>
          <cell r="G38">
            <v>-1.7653859420636815</v>
          </cell>
          <cell r="H38">
            <v>7.1072281999999998</v>
          </cell>
          <cell r="I38">
            <v>11.606227000000001</v>
          </cell>
        </row>
        <row r="39">
          <cell r="F39" t="str">
            <v>II.</v>
          </cell>
          <cell r="G39">
            <v>-2.4195548385865826</v>
          </cell>
          <cell r="H39">
            <v>6.6921125000000004</v>
          </cell>
          <cell r="I39">
            <v>9.6199177000000002</v>
          </cell>
        </row>
        <row r="40">
          <cell r="F40" t="str">
            <v>III.</v>
          </cell>
          <cell r="G40">
            <v>-4.0779769802118588</v>
          </cell>
          <cell r="H40">
            <v>6.3845406999999996</v>
          </cell>
          <cell r="I40">
            <v>12.457694</v>
          </cell>
        </row>
        <row r="41">
          <cell r="F41" t="str">
            <v>IV.</v>
          </cell>
          <cell r="G41">
            <v>-2.6756737934357822</v>
          </cell>
          <cell r="H41">
            <v>6.3953490000000004</v>
          </cell>
          <cell r="I41">
            <v>10.091715000000001</v>
          </cell>
        </row>
        <row r="42">
          <cell r="F42" t="str">
            <v>2007. I.</v>
          </cell>
          <cell r="G42">
            <v>-2.9388227863729037</v>
          </cell>
          <cell r="H42">
            <v>3.9892021</v>
          </cell>
          <cell r="I42">
            <v>6.5553241</v>
          </cell>
        </row>
        <row r="43">
          <cell r="F43" t="str">
            <v>II.</v>
          </cell>
          <cell r="G43">
            <v>-4.8850560396086218</v>
          </cell>
          <cell r="H43">
            <v>3.9506993000000001</v>
          </cell>
          <cell r="I43">
            <v>9.5199777000000001</v>
          </cell>
        </row>
        <row r="44">
          <cell r="F44" t="str">
            <v>III.</v>
          </cell>
          <cell r="G44">
            <v>-4.5983000950242028</v>
          </cell>
          <cell r="H44">
            <v>4.6674470000000001</v>
          </cell>
          <cell r="I44">
            <v>8.7748152000000008</v>
          </cell>
        </row>
        <row r="45">
          <cell r="F45" t="str">
            <v>IV.</v>
          </cell>
          <cell r="G45">
            <v>-5.5338990604083307</v>
          </cell>
          <cell r="H45">
            <v>4.3226237000000003</v>
          </cell>
          <cell r="I45">
            <v>9.3159217999999999</v>
          </cell>
        </row>
        <row r="46">
          <cell r="F46" t="str">
            <v>2008. I.</v>
          </cell>
          <cell r="G46">
            <v>-6.6391320105729452</v>
          </cell>
          <cell r="H46">
            <v>4.805129</v>
          </cell>
          <cell r="I46">
            <v>12.304378</v>
          </cell>
        </row>
        <row r="47">
          <cell r="F47" t="str">
            <v>II.</v>
          </cell>
          <cell r="G47">
            <v>-5.7628433294723314</v>
          </cell>
          <cell r="H47">
            <v>3.0448349000000001</v>
          </cell>
          <cell r="I47">
            <v>7.2509385000000002</v>
          </cell>
        </row>
        <row r="48">
          <cell r="F48" t="str">
            <v>III.</v>
          </cell>
          <cell r="G48">
            <v>-5.6012234218439625</v>
          </cell>
          <cell r="H48">
            <v>3.7250437999999999</v>
          </cell>
          <cell r="I48">
            <v>11.786110000000001</v>
          </cell>
        </row>
        <row r="49">
          <cell r="F49" t="str">
            <v>IV.</v>
          </cell>
          <cell r="G49">
            <v>-3.5</v>
          </cell>
          <cell r="H49">
            <v>-5.5444332000000003</v>
          </cell>
          <cell r="I49">
            <v>-3.6124980000000004</v>
          </cell>
        </row>
        <row r="50">
          <cell r="F50" t="str">
            <v>2009. I.</v>
          </cell>
          <cell r="G50">
            <v>2.8</v>
          </cell>
          <cell r="H50">
            <v>2.5023181999999999</v>
          </cell>
          <cell r="I50">
            <v>-2.5852686</v>
          </cell>
        </row>
        <row r="51">
          <cell r="F51" t="str">
            <v>II.</v>
          </cell>
          <cell r="G51">
            <v>3.9199677909756159</v>
          </cell>
          <cell r="H51">
            <v>4.0814750000000002</v>
          </cell>
          <cell r="I51">
            <v>2.314527</v>
          </cell>
        </row>
        <row r="52">
          <cell r="F52" t="str">
            <v>III.</v>
          </cell>
          <cell r="G52">
            <v>3.9693313539035149</v>
          </cell>
          <cell r="H52">
            <v>2.3487081000000001</v>
          </cell>
          <cell r="I52">
            <v>-2.5808418799999999</v>
          </cell>
        </row>
      </sheetData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mon_aggr"/>
      <sheetName val="Ch_mon_aggr_EN"/>
      <sheetName val="Info"/>
      <sheetName val="Sheet1"/>
      <sheetName val="Sheet3"/>
      <sheetName val="M1_M3"/>
    </sheetNames>
    <sheetDataSet>
      <sheetData sheetId="0" refreshError="1"/>
      <sheetData sheetId="1" refreshError="1"/>
      <sheetData sheetId="2"/>
      <sheetData sheetId="3">
        <row r="1">
          <cell r="B1" t="str">
            <v>M1</v>
          </cell>
          <cell r="C1" t="str">
            <v>M2</v>
          </cell>
          <cell r="D1" t="str">
            <v>M3</v>
          </cell>
        </row>
        <row r="2">
          <cell r="F2" t="str">
            <v>1999.jan.</v>
          </cell>
          <cell r="G2" t="str">
            <v>Jan. 1999</v>
          </cell>
        </row>
        <row r="3">
          <cell r="B3">
            <v>8.7556390643256155</v>
          </cell>
          <cell r="C3">
            <v>8.9692538209248163</v>
          </cell>
          <cell r="D3">
            <v>8.6682164850733869</v>
          </cell>
          <cell r="F3" t="str">
            <v>febr.</v>
          </cell>
          <cell r="G3" t="str">
            <v>Feb.</v>
          </cell>
          <cell r="I3" t="str">
            <v>Jan.</v>
          </cell>
        </row>
        <row r="4">
          <cell r="B4">
            <v>7.8303490443601076</v>
          </cell>
          <cell r="C4">
            <v>8.6889033913492231</v>
          </cell>
          <cell r="D4">
            <v>6.393370134817844</v>
          </cell>
          <cell r="F4" t="str">
            <v>márc.</v>
          </cell>
          <cell r="G4" t="str">
            <v>Mar.</v>
          </cell>
          <cell r="I4" t="str">
            <v>Feb.</v>
          </cell>
        </row>
        <row r="5">
          <cell r="B5">
            <v>7.8715886564153958</v>
          </cell>
          <cell r="C5">
            <v>8.2843376869323535</v>
          </cell>
          <cell r="D5">
            <v>4.582470007753825</v>
          </cell>
          <cell r="F5" t="str">
            <v>ápr.</v>
          </cell>
          <cell r="G5" t="str">
            <v>Apr.</v>
          </cell>
          <cell r="I5" t="str">
            <v>Mar.</v>
          </cell>
        </row>
        <row r="6">
          <cell r="B6">
            <v>8.9095106799834447</v>
          </cell>
          <cell r="C6">
            <v>8.5809955660247397</v>
          </cell>
          <cell r="D6">
            <v>4.4860600859328414</v>
          </cell>
          <cell r="F6" t="str">
            <v>máj.</v>
          </cell>
          <cell r="G6" t="str">
            <v>May</v>
          </cell>
          <cell r="I6" t="str">
            <v>Apr.</v>
          </cell>
        </row>
        <row r="7">
          <cell r="B7">
            <v>8.2641754934964737</v>
          </cell>
          <cell r="C7">
            <v>7.8086005457070895</v>
          </cell>
          <cell r="D7">
            <v>3.539969804515386</v>
          </cell>
          <cell r="F7" t="str">
            <v>jún.</v>
          </cell>
          <cell r="G7" t="str">
            <v>June</v>
          </cell>
          <cell r="I7" t="str">
            <v>May</v>
          </cell>
        </row>
        <row r="8">
          <cell r="B8">
            <v>7.3496287369488655</v>
          </cell>
          <cell r="C8">
            <v>6.3993838607160569</v>
          </cell>
          <cell r="D8">
            <v>1.9563703037781988</v>
          </cell>
          <cell r="F8" t="str">
            <v>júl.</v>
          </cell>
          <cell r="G8" t="str">
            <v>July</v>
          </cell>
          <cell r="I8" t="str">
            <v>June</v>
          </cell>
        </row>
        <row r="9">
          <cell r="B9">
            <v>6.8419728910994682</v>
          </cell>
          <cell r="C9">
            <v>5.1698548581859516</v>
          </cell>
          <cell r="D9">
            <v>0.96272793832390402</v>
          </cell>
          <cell r="F9" t="str">
            <v>aug.</v>
          </cell>
          <cell r="G9" t="str">
            <v>Aug.</v>
          </cell>
          <cell r="I9" t="str">
            <v>July</v>
          </cell>
        </row>
        <row r="10">
          <cell r="B10">
            <v>7.0027754251637875</v>
          </cell>
          <cell r="C10">
            <v>4.963716524170847</v>
          </cell>
          <cell r="D10">
            <v>1.1468679199375442</v>
          </cell>
          <cell r="F10" t="str">
            <v>szept.</v>
          </cell>
          <cell r="G10" t="str">
            <v>Sep.</v>
          </cell>
          <cell r="I10" t="str">
            <v>Aug.</v>
          </cell>
        </row>
        <row r="11">
          <cell r="B11">
            <v>7.729857972316756</v>
          </cell>
          <cell r="C11">
            <v>5.2011349685881614</v>
          </cell>
          <cell r="D11">
            <v>1.5226386689651594</v>
          </cell>
          <cell r="F11" t="str">
            <v>okt.</v>
          </cell>
          <cell r="G11" t="str">
            <v>Oct.</v>
          </cell>
          <cell r="I11" t="str">
            <v>Sep.</v>
          </cell>
        </row>
        <row r="12">
          <cell r="B12">
            <v>7.8725465068979261</v>
          </cell>
          <cell r="C12">
            <v>4.9199882617880775</v>
          </cell>
          <cell r="D12">
            <v>1.6022875704886363</v>
          </cell>
          <cell r="F12" t="str">
            <v>nov.</v>
          </cell>
          <cell r="G12" t="str">
            <v>Nov.</v>
          </cell>
          <cell r="I12" t="str">
            <v>Oct.</v>
          </cell>
        </row>
        <row r="13">
          <cell r="B13">
            <v>6.9098279527360695</v>
          </cell>
          <cell r="C13">
            <v>3.9707065364070093</v>
          </cell>
          <cell r="D13">
            <v>1.4123527569366079</v>
          </cell>
          <cell r="F13" t="str">
            <v>dec.</v>
          </cell>
          <cell r="G13" t="str">
            <v>Dec.</v>
          </cell>
          <cell r="I13" t="str">
            <v>Nov.</v>
          </cell>
        </row>
        <row r="14">
          <cell r="B14">
            <v>7.4540801041685256</v>
          </cell>
          <cell r="C14">
            <v>4.4676842720557497</v>
          </cell>
          <cell r="D14">
            <v>2.487839042972495</v>
          </cell>
          <cell r="F14" t="str">
            <v>2000.jan.</v>
          </cell>
          <cell r="G14" t="str">
            <v>Jan. 2000</v>
          </cell>
          <cell r="I14" t="str">
            <v>Dec.</v>
          </cell>
        </row>
        <row r="15">
          <cell r="B15">
            <v>7.3786573502510056</v>
          </cell>
          <cell r="C15">
            <v>4.1873976632301968</v>
          </cell>
          <cell r="D15">
            <v>3.3315808566511951</v>
          </cell>
          <cell r="F15" t="str">
            <v>febr.</v>
          </cell>
          <cell r="G15" t="str">
            <v>Feb.</v>
          </cell>
        </row>
        <row r="16">
          <cell r="B16">
            <v>7.5794134419078452</v>
          </cell>
          <cell r="C16">
            <v>4.1180035523458836</v>
          </cell>
          <cell r="D16">
            <v>5.3068411236351087</v>
          </cell>
          <cell r="F16" t="str">
            <v>márc.</v>
          </cell>
          <cell r="G16" t="str">
            <v>Mar.</v>
          </cell>
        </row>
        <row r="17">
          <cell r="B17">
            <v>7.5882977231365834</v>
          </cell>
          <cell r="C17">
            <v>4.0842066799128718</v>
          </cell>
          <cell r="D17">
            <v>6.9544860356997251</v>
          </cell>
          <cell r="F17" t="str">
            <v>ápr.</v>
          </cell>
          <cell r="G17" t="str">
            <v>Apr.</v>
          </cell>
        </row>
        <row r="18">
          <cell r="B18">
            <v>7.0437929687451106</v>
          </cell>
          <cell r="C18">
            <v>3.8107902018741591</v>
          </cell>
          <cell r="D18">
            <v>7.5226183871167196</v>
          </cell>
          <cell r="F18" t="str">
            <v>máj.</v>
          </cell>
          <cell r="G18" t="str">
            <v>May</v>
          </cell>
        </row>
        <row r="19">
          <cell r="B19">
            <v>6.7520421417873955</v>
          </cell>
          <cell r="C19">
            <v>3.6488966803715162</v>
          </cell>
          <cell r="D19">
            <v>7.8846558379776832</v>
          </cell>
          <cell r="F19" t="str">
            <v>jún.</v>
          </cell>
          <cell r="G19" t="str">
            <v>June</v>
          </cell>
        </row>
        <row r="20">
          <cell r="B20">
            <v>5.860868629750926</v>
          </cell>
          <cell r="C20">
            <v>3.1569803742220515</v>
          </cell>
          <cell r="D20">
            <v>8.1946680819237727</v>
          </cell>
          <cell r="F20" t="str">
            <v>júl.</v>
          </cell>
          <cell r="G20" t="str">
            <v>July</v>
          </cell>
        </row>
        <row r="21">
          <cell r="B21">
            <v>5.1292216533485036</v>
          </cell>
          <cell r="C21">
            <v>3.0627004107464106</v>
          </cell>
          <cell r="D21">
            <v>9.3684505626106649</v>
          </cell>
          <cell r="F21" t="str">
            <v>aug.</v>
          </cell>
          <cell r="G21" t="str">
            <v>Aug.</v>
          </cell>
        </row>
        <row r="22">
          <cell r="B22">
            <v>4.5028059305352475</v>
          </cell>
          <cell r="C22">
            <v>2.6915447591215669</v>
          </cell>
          <cell r="D22">
            <v>9.7784926851654177</v>
          </cell>
          <cell r="F22" t="str">
            <v>szept.</v>
          </cell>
          <cell r="G22" t="str">
            <v>Sep.</v>
          </cell>
        </row>
        <row r="23">
          <cell r="B23">
            <v>4.799306181145524</v>
          </cell>
          <cell r="C23">
            <v>2.9779962963035089</v>
          </cell>
          <cell r="D23">
            <v>10.029280360619808</v>
          </cell>
          <cell r="F23" t="str">
            <v>okt.</v>
          </cell>
          <cell r="G23" t="str">
            <v>Oct.</v>
          </cell>
        </row>
        <row r="24">
          <cell r="B24">
            <v>4.3182338766411199</v>
          </cell>
          <cell r="C24">
            <v>2.7122190040985039</v>
          </cell>
          <cell r="D24">
            <v>9.0697865744369786</v>
          </cell>
          <cell r="F24" t="str">
            <v>nov.</v>
          </cell>
          <cell r="G24" t="str">
            <v>Nov.</v>
          </cell>
        </row>
        <row r="25">
          <cell r="B25">
            <v>3.8294948090385583</v>
          </cell>
          <cell r="C25">
            <v>2.5561346094131299</v>
          </cell>
          <cell r="D25">
            <v>8.1927222748743755</v>
          </cell>
          <cell r="F25" t="str">
            <v>dec.</v>
          </cell>
          <cell r="G25" t="str">
            <v>Dec.</v>
          </cell>
        </row>
        <row r="26">
          <cell r="B26">
            <v>3.3793438052698521</v>
          </cell>
          <cell r="C26">
            <v>2.0588157437970933</v>
          </cell>
          <cell r="D26">
            <v>7.6195776809022897</v>
          </cell>
          <cell r="F26" t="str">
            <v>2001.jan.</v>
          </cell>
          <cell r="G26" t="str">
            <v>Jan. 2001</v>
          </cell>
        </row>
        <row r="27">
          <cell r="B27">
            <v>2.9370139540721318</v>
          </cell>
          <cell r="C27">
            <v>1.5711630684390521</v>
          </cell>
          <cell r="D27">
            <v>7.009901755096748</v>
          </cell>
          <cell r="F27" t="str">
            <v>febr.</v>
          </cell>
          <cell r="G27" t="str">
            <v>Feb.</v>
          </cell>
        </row>
        <row r="28">
          <cell r="B28">
            <v>2.450692632664575</v>
          </cell>
          <cell r="C28">
            <v>1.5728182282283898</v>
          </cell>
          <cell r="D28">
            <v>6.2437988336666139</v>
          </cell>
          <cell r="F28" t="str">
            <v>márc.</v>
          </cell>
          <cell r="G28" t="str">
            <v>Mar.</v>
          </cell>
        </row>
        <row r="29">
          <cell r="B29">
            <v>2.1224497617139626</v>
          </cell>
          <cell r="C29">
            <v>1.8935062097191091</v>
          </cell>
          <cell r="D29">
            <v>5.9233684092376393</v>
          </cell>
          <cell r="F29" t="str">
            <v>ápr.</v>
          </cell>
          <cell r="G29" t="str">
            <v>Apr.</v>
          </cell>
        </row>
        <row r="30">
          <cell r="B30">
            <v>1.5060874751895437</v>
          </cell>
          <cell r="C30">
            <v>1.6106565054993416</v>
          </cell>
          <cell r="D30">
            <v>5.4766552084606568</v>
          </cell>
          <cell r="F30" t="str">
            <v>máj.</v>
          </cell>
          <cell r="G30" t="str">
            <v>May</v>
          </cell>
        </row>
        <row r="31">
          <cell r="B31">
            <v>1.3490834420339937</v>
          </cell>
          <cell r="C31">
            <v>1.8652518356015557</v>
          </cell>
          <cell r="D31">
            <v>5.5054686344594206</v>
          </cell>
          <cell r="F31" t="str">
            <v>jún.</v>
          </cell>
          <cell r="G31" t="str">
            <v>June</v>
          </cell>
        </row>
        <row r="32">
          <cell r="B32">
            <v>2.293119154129819</v>
          </cell>
          <cell r="C32">
            <v>3.5715679211023366</v>
          </cell>
          <cell r="D32">
            <v>6.0855542747103142</v>
          </cell>
          <cell r="F32" t="str">
            <v>júl.</v>
          </cell>
          <cell r="G32" t="str">
            <v>July</v>
          </cell>
        </row>
        <row r="33">
          <cell r="B33">
            <v>3.5598756575898838</v>
          </cell>
          <cell r="C33">
            <v>5.355208889042351</v>
          </cell>
          <cell r="D33">
            <v>6.046141358797219</v>
          </cell>
          <cell r="F33" t="str">
            <v>aug.</v>
          </cell>
          <cell r="G33" t="str">
            <v>Aug.</v>
          </cell>
        </row>
        <row r="34">
          <cell r="B34">
            <v>4.5652651389441745</v>
          </cell>
          <cell r="C34">
            <v>6.4035049117520781</v>
          </cell>
          <cell r="D34">
            <v>6.2524391584994232</v>
          </cell>
          <cell r="F34" t="str">
            <v>szept.</v>
          </cell>
          <cell r="G34" t="str">
            <v>Sep.</v>
          </cell>
        </row>
        <row r="35">
          <cell r="B35">
            <v>4.740292867773066</v>
          </cell>
          <cell r="C35">
            <v>6.4524423309998191</v>
          </cell>
          <cell r="D35">
            <v>6.4702644078106886</v>
          </cell>
          <cell r="F35" t="str">
            <v>okt.</v>
          </cell>
          <cell r="G35" t="str">
            <v>Oct.</v>
          </cell>
        </row>
        <row r="36">
          <cell r="B36">
            <v>5.9292178397609696</v>
          </cell>
          <cell r="C36">
            <v>7.0968429183241755</v>
          </cell>
          <cell r="D36">
            <v>7.2882871019777085</v>
          </cell>
          <cell r="F36" t="str">
            <v>nov.</v>
          </cell>
          <cell r="G36" t="str">
            <v>Nov.</v>
          </cell>
        </row>
        <row r="37">
          <cell r="B37">
            <v>8.2345633089856651</v>
          </cell>
          <cell r="C37">
            <v>8.4010427899136033</v>
          </cell>
          <cell r="D37">
            <v>8.4666664812212744</v>
          </cell>
          <cell r="F37" t="str">
            <v>dec.</v>
          </cell>
          <cell r="G37" t="str">
            <v>Dec.</v>
          </cell>
        </row>
        <row r="38">
          <cell r="B38">
            <v>9.6564575303426103</v>
          </cell>
          <cell r="C38">
            <v>8.9303211456371443</v>
          </cell>
          <cell r="D38">
            <v>8.7054633509902946</v>
          </cell>
          <cell r="F38" t="str">
            <v>2002.jan.</v>
          </cell>
          <cell r="G38" t="str">
            <v>Jan. 2002</v>
          </cell>
        </row>
        <row r="39">
          <cell r="B39">
            <v>10.241815768363672</v>
          </cell>
          <cell r="C39">
            <v>8.7342505310000753</v>
          </cell>
          <cell r="D39">
            <v>4.5910470813572246</v>
          </cell>
          <cell r="F39" t="str">
            <v>febr.</v>
          </cell>
          <cell r="G39" t="str">
            <v>Feb.</v>
          </cell>
        </row>
        <row r="40">
          <cell r="B40">
            <v>10.957224306762981</v>
          </cell>
          <cell r="C40">
            <v>9.0281268610585386</v>
          </cell>
          <cell r="D40">
            <v>4.2594486977987511</v>
          </cell>
          <cell r="F40" t="str">
            <v>márc.</v>
          </cell>
          <cell r="G40" t="str">
            <v>Mar.</v>
          </cell>
        </row>
        <row r="41">
          <cell r="B41">
            <v>11.470388456332747</v>
          </cell>
          <cell r="C41">
            <v>9.4393270238352542</v>
          </cell>
          <cell r="D41">
            <v>3.7101977957613386</v>
          </cell>
          <cell r="F41" t="str">
            <v>ápr.</v>
          </cell>
          <cell r="G41" t="str">
            <v>Apr.</v>
          </cell>
        </row>
        <row r="42">
          <cell r="B42">
            <v>12.50300703827576</v>
          </cell>
          <cell r="C42">
            <v>10.204290100955848</v>
          </cell>
          <cell r="D42">
            <v>3.5857937510066717</v>
          </cell>
          <cell r="F42" t="str">
            <v>máj.</v>
          </cell>
          <cell r="G42" t="str">
            <v>May</v>
          </cell>
        </row>
        <row r="43">
          <cell r="B43">
            <v>13.772590661330163</v>
          </cell>
          <cell r="C43">
            <v>10.923274229144319</v>
          </cell>
          <cell r="D43">
            <v>3.9104386642438538</v>
          </cell>
          <cell r="F43" t="str">
            <v>jún.</v>
          </cell>
          <cell r="G43" t="str">
            <v>June</v>
          </cell>
        </row>
        <row r="44">
          <cell r="B44">
            <v>14.217415027540703</v>
          </cell>
          <cell r="C44">
            <v>10.416714476730116</v>
          </cell>
          <cell r="D44">
            <v>4.0583337773403061</v>
          </cell>
          <cell r="F44" t="str">
            <v>júl.</v>
          </cell>
          <cell r="G44" t="str">
            <v>July</v>
          </cell>
        </row>
        <row r="45">
          <cell r="B45">
            <v>13.691448960930597</v>
          </cell>
          <cell r="C45">
            <v>9.115173775062658</v>
          </cell>
          <cell r="D45">
            <v>3.724284461305416</v>
          </cell>
          <cell r="F45" t="str">
            <v>aug.</v>
          </cell>
          <cell r="G45" t="str">
            <v>Aug.</v>
          </cell>
        </row>
        <row r="46">
          <cell r="B46">
            <v>12.871208963899594</v>
          </cell>
          <cell r="C46">
            <v>8.0973215926211761</v>
          </cell>
          <cell r="D46">
            <v>2.980267858849972</v>
          </cell>
          <cell r="F46" t="str">
            <v>szept.</v>
          </cell>
          <cell r="G46" t="str">
            <v>Sep.</v>
          </cell>
        </row>
        <row r="47">
          <cell r="B47">
            <v>12.716176051828931</v>
          </cell>
          <cell r="C47">
            <v>7.9222774918082939</v>
          </cell>
          <cell r="D47">
            <v>3.0878713371951028</v>
          </cell>
          <cell r="F47" t="str">
            <v>okt.</v>
          </cell>
          <cell r="G47" t="str">
            <v>Oct.</v>
          </cell>
        </row>
        <row r="48">
          <cell r="B48">
            <v>13.043543217608988</v>
          </cell>
          <cell r="C48">
            <v>8.4119194107229447</v>
          </cell>
          <cell r="D48">
            <v>4.1727008852751934</v>
          </cell>
          <cell r="F48" t="str">
            <v>nov.</v>
          </cell>
          <cell r="G48" t="str">
            <v>Nov.</v>
          </cell>
        </row>
        <row r="49">
          <cell r="B49">
            <v>12.825995306911707</v>
          </cell>
          <cell r="C49">
            <v>8.7259671100678773</v>
          </cell>
          <cell r="D49">
            <v>4.7956237860639961</v>
          </cell>
          <cell r="F49" t="str">
            <v>dec.</v>
          </cell>
          <cell r="G49" t="str">
            <v>Dec.</v>
          </cell>
        </row>
        <row r="50">
          <cell r="B50">
            <v>12.783920260340963</v>
          </cell>
          <cell r="C50">
            <v>9.681890546776728</v>
          </cell>
          <cell r="D50">
            <v>5.4016852946927596</v>
          </cell>
          <cell r="F50" t="str">
            <v>2003.jan.</v>
          </cell>
          <cell r="G50" t="str">
            <v>Jan. 2003</v>
          </cell>
        </row>
        <row r="51">
          <cell r="B51">
            <v>12.609809490958689</v>
          </cell>
          <cell r="C51">
            <v>10.651927403950312</v>
          </cell>
          <cell r="D51">
            <v>9.3845079150035815</v>
          </cell>
          <cell r="F51" t="str">
            <v>febr.</v>
          </cell>
          <cell r="G51" t="str">
            <v>Feb.</v>
          </cell>
        </row>
        <row r="52">
          <cell r="B52">
            <v>11.857539317697107</v>
          </cell>
          <cell r="C52">
            <v>10.056124131878841</v>
          </cell>
          <cell r="D52">
            <v>8.7977406899331534</v>
          </cell>
          <cell r="F52" t="str">
            <v>márc.</v>
          </cell>
          <cell r="G52" t="str">
            <v>Mar.</v>
          </cell>
        </row>
        <row r="53">
          <cell r="B53">
            <v>12.627508904516072</v>
          </cell>
          <cell r="C53">
            <v>10.282961813595293</v>
          </cell>
          <cell r="D53">
            <v>9.5980672626599262</v>
          </cell>
          <cell r="F53" t="str">
            <v>ápr.</v>
          </cell>
          <cell r="G53" t="str">
            <v>Apr.</v>
          </cell>
        </row>
        <row r="54">
          <cell r="B54">
            <v>13.140956789951353</v>
          </cell>
          <cell r="C54">
            <v>10.585583379925545</v>
          </cell>
          <cell r="D54">
            <v>10.623544960280839</v>
          </cell>
          <cell r="F54" t="str">
            <v>máj.</v>
          </cell>
          <cell r="G54" t="str">
            <v>May</v>
          </cell>
        </row>
        <row r="55">
          <cell r="B55">
            <v>12.716843376456467</v>
          </cell>
          <cell r="C55">
            <v>10.383728814042437</v>
          </cell>
          <cell r="D55">
            <v>11.000876634195977</v>
          </cell>
          <cell r="F55" t="str">
            <v>jún.</v>
          </cell>
          <cell r="G55" t="str">
            <v>June</v>
          </cell>
        </row>
        <row r="56">
          <cell r="B56">
            <v>11.517137868676009</v>
          </cell>
          <cell r="C56">
            <v>9.9438151261291416</v>
          </cell>
          <cell r="D56">
            <v>10.204584450113451</v>
          </cell>
          <cell r="F56" t="str">
            <v>júl.</v>
          </cell>
          <cell r="G56" t="str">
            <v>July</v>
          </cell>
        </row>
        <row r="57">
          <cell r="B57">
            <v>10.445642117209131</v>
          </cell>
          <cell r="C57">
            <v>9.872029019397166</v>
          </cell>
          <cell r="D57">
            <v>9.4745840886977675</v>
          </cell>
          <cell r="F57" t="str">
            <v>aug.</v>
          </cell>
          <cell r="G57" t="str">
            <v>Aug.</v>
          </cell>
        </row>
        <row r="58">
          <cell r="B58">
            <v>10.208525913997768</v>
          </cell>
          <cell r="C58">
            <v>10.248964030214225</v>
          </cell>
          <cell r="D58">
            <v>9.8049267912157632</v>
          </cell>
          <cell r="F58" t="str">
            <v>szept.</v>
          </cell>
          <cell r="G58" t="str">
            <v>Sep.</v>
          </cell>
        </row>
        <row r="59">
          <cell r="B59">
            <v>9.8723949640779232</v>
          </cell>
          <cell r="C59">
            <v>10.254598274126536</v>
          </cell>
          <cell r="D59">
            <v>9.537066903989766</v>
          </cell>
          <cell r="F59" t="str">
            <v>okt.</v>
          </cell>
          <cell r="G59" t="str">
            <v>Oct.</v>
          </cell>
        </row>
        <row r="60">
          <cell r="B60">
            <v>8.0074213631431412</v>
          </cell>
          <cell r="C60">
            <v>9.2500400661996949</v>
          </cell>
          <cell r="D60">
            <v>7.7606115181727775</v>
          </cell>
          <cell r="F60" t="str">
            <v>nov.</v>
          </cell>
          <cell r="G60" t="str">
            <v>Nov.</v>
          </cell>
        </row>
        <row r="61">
          <cell r="B61">
            <v>5.6028035677068599</v>
          </cell>
          <cell r="C61">
            <v>8.4957426628343491</v>
          </cell>
          <cell r="D61">
            <v>6.6544586218969304</v>
          </cell>
          <cell r="F61" t="str">
            <v>dec.</v>
          </cell>
          <cell r="G61" t="str">
            <v>Dec.</v>
          </cell>
        </row>
        <row r="62">
          <cell r="B62">
            <v>2.6023295391893964</v>
          </cell>
          <cell r="C62">
            <v>7.0391690738215607</v>
          </cell>
          <cell r="D62">
            <v>5.3938809291754319</v>
          </cell>
          <cell r="F62" t="str">
            <v>2004.jan.</v>
          </cell>
          <cell r="G62" t="str">
            <v>Jan. 2004</v>
          </cell>
        </row>
        <row r="63">
          <cell r="B63">
            <v>0.79981923763146057</v>
          </cell>
          <cell r="C63">
            <v>6.0488694625551842</v>
          </cell>
          <cell r="D63">
            <v>4.6883872148372863</v>
          </cell>
          <cell r="F63" t="str">
            <v>febr.</v>
          </cell>
          <cell r="G63" t="str">
            <v>Feb.</v>
          </cell>
        </row>
        <row r="64">
          <cell r="B64">
            <v>0.37783955567238792</v>
          </cell>
          <cell r="C64">
            <v>5.8652385062495371</v>
          </cell>
          <cell r="D64">
            <v>4.7706559134380822</v>
          </cell>
          <cell r="F64" t="str">
            <v>márc.</v>
          </cell>
          <cell r="G64" t="str">
            <v>Mar.</v>
          </cell>
        </row>
        <row r="65">
          <cell r="B65">
            <v>-0.31668779767507482</v>
          </cell>
          <cell r="C65">
            <v>5.2255082276781772</v>
          </cell>
          <cell r="D65">
            <v>4.3279284561211107</v>
          </cell>
          <cell r="F65" t="str">
            <v>ápr.</v>
          </cell>
          <cell r="G65" t="str">
            <v>Apr.</v>
          </cell>
        </row>
        <row r="66">
          <cell r="B66">
            <v>-1.7094671244841986</v>
          </cell>
          <cell r="C66">
            <v>4.2658623868264245</v>
          </cell>
          <cell r="D66">
            <v>3.2391397179122539</v>
          </cell>
          <cell r="F66" t="str">
            <v>máj.</v>
          </cell>
          <cell r="G66" t="str">
            <v>May</v>
          </cell>
        </row>
        <row r="67">
          <cell r="B67">
            <v>-2.452785490333953</v>
          </cell>
          <cell r="C67">
            <v>4.2179346312808397</v>
          </cell>
          <cell r="D67">
            <v>3.0658263095850957</v>
          </cell>
          <cell r="F67" t="str">
            <v>jún.</v>
          </cell>
          <cell r="G67" t="str">
            <v>June</v>
          </cell>
        </row>
        <row r="68">
          <cell r="B68">
            <v>-2.211772115395072</v>
          </cell>
          <cell r="C68">
            <v>4.779521014953847</v>
          </cell>
          <cell r="D68">
            <v>4.083876702029321</v>
          </cell>
          <cell r="F68" t="str">
            <v>júl.</v>
          </cell>
          <cell r="G68" t="str">
            <v>July</v>
          </cell>
        </row>
        <row r="69">
          <cell r="B69">
            <v>-1.7694058492257136</v>
          </cell>
          <cell r="C69">
            <v>4.9712268490295752</v>
          </cell>
          <cell r="D69">
            <v>4.8731769879441389</v>
          </cell>
          <cell r="F69" t="str">
            <v>aug.</v>
          </cell>
          <cell r="G69" t="str">
            <v>Aug.</v>
          </cell>
        </row>
        <row r="70">
          <cell r="B70">
            <v>-1.6345424444799028</v>
          </cell>
          <cell r="C70">
            <v>5.0737501943886487</v>
          </cell>
          <cell r="D70">
            <v>4.9915288310598216</v>
          </cell>
          <cell r="F70" t="str">
            <v>szept.</v>
          </cell>
          <cell r="G70" t="str">
            <v>Sep.</v>
          </cell>
        </row>
        <row r="71">
          <cell r="B71">
            <v>-2.4171618408953544</v>
          </cell>
          <cell r="C71">
            <v>4.7225565814063009</v>
          </cell>
          <cell r="D71">
            <v>4.6758802811403211</v>
          </cell>
          <cell r="F71" t="str">
            <v>okt.</v>
          </cell>
          <cell r="G71" t="str">
            <v>Oct.</v>
          </cell>
        </row>
        <row r="72">
          <cell r="B72">
            <v>-2.3051491419315395</v>
          </cell>
          <cell r="C72">
            <v>4.6091311222734577</v>
          </cell>
          <cell r="D72">
            <v>5.3056907689967625</v>
          </cell>
          <cell r="F72" t="str">
            <v>nov.</v>
          </cell>
          <cell r="G72" t="str">
            <v>Nov.</v>
          </cell>
        </row>
        <row r="73">
          <cell r="B73">
            <v>-1.196210627919192</v>
          </cell>
          <cell r="C73">
            <v>3.9657947634158086</v>
          </cell>
          <cell r="D73">
            <v>5.4158029843244027</v>
          </cell>
          <cell r="F73" t="str">
            <v>dec.</v>
          </cell>
          <cell r="G73" t="str">
            <v>Dec.</v>
          </cell>
        </row>
        <row r="74">
          <cell r="B74">
            <v>2.1097225083749116</v>
          </cell>
          <cell r="C74">
            <v>4.7762712537681606</v>
          </cell>
          <cell r="D74">
            <v>6.4873053138839731</v>
          </cell>
          <cell r="F74" t="str">
            <v>2005.jan.</v>
          </cell>
          <cell r="G74" t="str">
            <v>Jan. 2005</v>
          </cell>
        </row>
        <row r="75">
          <cell r="B75">
            <v>5.5706966544048386</v>
          </cell>
          <cell r="C75">
            <v>6.337378004562999</v>
          </cell>
          <cell r="D75">
            <v>8.2431149013816309</v>
          </cell>
          <cell r="F75" t="str">
            <v>febr.</v>
          </cell>
          <cell r="G75" t="str">
            <v>Feb.</v>
          </cell>
        </row>
        <row r="76">
          <cell r="B76">
            <v>7.6210245169354485</v>
          </cell>
          <cell r="C76">
            <v>7.7572533647326081</v>
          </cell>
          <cell r="D76">
            <v>9.8682051624318756</v>
          </cell>
          <cell r="F76" t="str">
            <v>márc.</v>
          </cell>
          <cell r="G76" t="str">
            <v>Mar.</v>
          </cell>
        </row>
        <row r="77">
          <cell r="B77">
            <v>8.4841227743765799</v>
          </cell>
          <cell r="C77">
            <v>8.3575821490256441</v>
          </cell>
          <cell r="D77">
            <v>10.573725587645576</v>
          </cell>
          <cell r="F77" t="str">
            <v>ápr.</v>
          </cell>
          <cell r="G77" t="str">
            <v>Apr.</v>
          </cell>
        </row>
        <row r="78">
          <cell r="B78">
            <v>9.8988669290093192</v>
          </cell>
          <cell r="C78">
            <v>8.7966330003807158</v>
          </cell>
          <cell r="D78">
            <v>11.133582707841105</v>
          </cell>
          <cell r="F78" t="str">
            <v>máj.</v>
          </cell>
          <cell r="G78" t="str">
            <v>May</v>
          </cell>
        </row>
        <row r="79">
          <cell r="B79">
            <v>10.102893906823729</v>
          </cell>
          <cell r="C79">
            <v>7.9388390098637851</v>
          </cell>
          <cell r="D79">
            <v>10.30152567519924</v>
          </cell>
          <cell r="F79" t="str">
            <v>jún.</v>
          </cell>
          <cell r="G79" t="str">
            <v>June</v>
          </cell>
        </row>
        <row r="80">
          <cell r="B80">
            <v>10.349132991364595</v>
          </cell>
          <cell r="C80">
            <v>7.3226573780169613</v>
          </cell>
          <cell r="D80">
            <v>9.5672904747969199</v>
          </cell>
          <cell r="F80" t="str">
            <v>júl.</v>
          </cell>
          <cell r="G80" t="str">
            <v>July</v>
          </cell>
        </row>
        <row r="81">
          <cell r="B81">
            <v>11.483622254781034</v>
          </cell>
          <cell r="C81">
            <v>7.407334380248165</v>
          </cell>
          <cell r="D81">
            <v>9.5381613171285231</v>
          </cell>
          <cell r="F81" t="str">
            <v>aug.</v>
          </cell>
          <cell r="G81" t="str">
            <v>Aug.</v>
          </cell>
        </row>
        <row r="82">
          <cell r="B82">
            <v>13.266209862881695</v>
          </cell>
          <cell r="C82">
            <v>7.6576288317600438</v>
          </cell>
          <cell r="D82">
            <v>9.8205919166213249</v>
          </cell>
          <cell r="F82" t="str">
            <v>szept.</v>
          </cell>
          <cell r="G82" t="str">
            <v>Sep.</v>
          </cell>
        </row>
        <row r="83">
          <cell r="B83">
            <v>16.222838793159113</v>
          </cell>
          <cell r="C83">
            <v>8.4448386501219108</v>
          </cell>
          <cell r="D83">
            <v>10.591504494126557</v>
          </cell>
          <cell r="F83" t="str">
            <v>okt.</v>
          </cell>
          <cell r="G83" t="str">
            <v>Oct.</v>
          </cell>
        </row>
        <row r="84">
          <cell r="B84">
            <v>18.181869764383762</v>
          </cell>
          <cell r="C84">
            <v>8.7274546815812926</v>
          </cell>
          <cell r="D84">
            <v>10.63849165930999</v>
          </cell>
          <cell r="F84" t="str">
            <v>nov.</v>
          </cell>
          <cell r="G84" t="str">
            <v>Nov.</v>
          </cell>
        </row>
        <row r="85">
          <cell r="B85">
            <v>18.765365886339637</v>
          </cell>
          <cell r="C85">
            <v>9.4534166691708563</v>
          </cell>
          <cell r="D85">
            <v>11.241903474291149</v>
          </cell>
          <cell r="F85" t="str">
            <v>dec.</v>
          </cell>
          <cell r="G85" t="str">
            <v>Dec.</v>
          </cell>
        </row>
        <row r="86">
          <cell r="B86">
            <v>18.68739381584863</v>
          </cell>
          <cell r="C86">
            <v>10.815291885150868</v>
          </cell>
          <cell r="D86">
            <v>12.721746309293835</v>
          </cell>
          <cell r="F86" t="str">
            <v>2006.jan.</v>
          </cell>
          <cell r="G86" t="str">
            <v>Jan. 2006</v>
          </cell>
        </row>
        <row r="87">
          <cell r="B87">
            <v>17.997449886694273</v>
          </cell>
          <cell r="C87">
            <v>11.329818369444844</v>
          </cell>
          <cell r="D87">
            <v>13.265757418859625</v>
          </cell>
          <cell r="F87" t="str">
            <v>febr.</v>
          </cell>
          <cell r="G87" t="str">
            <v>Feb.</v>
          </cell>
        </row>
        <row r="88">
          <cell r="B88">
            <v>23.718709057824981</v>
          </cell>
          <cell r="C88">
            <v>11.266109913550393</v>
          </cell>
          <cell r="D88">
            <v>13.122390758066672</v>
          </cell>
          <cell r="F88" t="str">
            <v>márc.</v>
          </cell>
          <cell r="G88" t="str">
            <v>Mar.</v>
          </cell>
        </row>
        <row r="89">
          <cell r="B89">
            <v>22.205606153013658</v>
          </cell>
          <cell r="C89">
            <v>10.978360209435479</v>
          </cell>
          <cell r="D89">
            <v>12.653986586400844</v>
          </cell>
          <cell r="F89" t="str">
            <v>ápr.</v>
          </cell>
          <cell r="G89" t="str">
            <v>Apr.</v>
          </cell>
        </row>
        <row r="90">
          <cell r="B90">
            <v>20.955125024253608</v>
          </cell>
          <cell r="C90">
            <v>10.300939248037167</v>
          </cell>
          <cell r="D90">
            <v>12.367809265958197</v>
          </cell>
          <cell r="F90" t="str">
            <v>máj.</v>
          </cell>
          <cell r="G90" t="str">
            <v>May</v>
          </cell>
        </row>
        <row r="91">
          <cell r="B91">
            <v>21.675852578073716</v>
          </cell>
          <cell r="C91">
            <v>10.552136838013016</v>
          </cell>
          <cell r="D91">
            <v>13.669749857503909</v>
          </cell>
          <cell r="F91" t="str">
            <v>jún.</v>
          </cell>
          <cell r="G91" t="str">
            <v>June</v>
          </cell>
        </row>
        <row r="92">
          <cell r="B92">
            <v>21.639641637455377</v>
          </cell>
          <cell r="C92">
            <v>10.462350117629748</v>
          </cell>
          <cell r="D92">
            <v>13.928992249546912</v>
          </cell>
          <cell r="F92" t="str">
            <v>júl.</v>
          </cell>
          <cell r="G92" t="str">
            <v>July</v>
          </cell>
        </row>
        <row r="93">
          <cell r="B93">
            <v>19.453277403725465</v>
          </cell>
          <cell r="C93">
            <v>9.487688002972039</v>
          </cell>
          <cell r="D93">
            <v>12.755473000232698</v>
          </cell>
          <cell r="F93" t="str">
            <v>aug.</v>
          </cell>
          <cell r="G93" t="str">
            <v>Aug.</v>
          </cell>
        </row>
        <row r="94">
          <cell r="B94">
            <v>14.053275385072418</v>
          </cell>
          <cell r="C94">
            <v>6.3291520687618341</v>
          </cell>
          <cell r="D94">
            <v>9.2438977832675953</v>
          </cell>
          <cell r="F94" t="str">
            <v>szept.</v>
          </cell>
          <cell r="G94" t="str">
            <v>Sep.</v>
          </cell>
        </row>
        <row r="95">
          <cell r="B95">
            <v>10.557849525567153</v>
          </cell>
          <cell r="C95">
            <v>5.3727860757052159</v>
          </cell>
          <cell r="D95">
            <v>7.8313098775780299</v>
          </cell>
          <cell r="F95" t="str">
            <v>okt.</v>
          </cell>
          <cell r="G95" t="str">
            <v>Oct.</v>
          </cell>
        </row>
        <row r="96">
          <cell r="B96">
            <v>8.1946480170037148</v>
          </cell>
          <cell r="C96">
            <v>5.135145624695947</v>
          </cell>
          <cell r="D96">
            <v>7.3167901936253443</v>
          </cell>
          <cell r="F96" t="str">
            <v>nov.</v>
          </cell>
          <cell r="G96" t="str">
            <v>Nov.</v>
          </cell>
        </row>
        <row r="97">
          <cell r="B97">
            <v>6.9408404125283596</v>
          </cell>
          <cell r="C97">
            <v>4.6815182378537434</v>
          </cell>
          <cell r="D97">
            <v>6.6301802452348513</v>
          </cell>
          <cell r="F97" t="str">
            <v>dec.</v>
          </cell>
          <cell r="G97" t="str">
            <v>Dec.</v>
          </cell>
        </row>
        <row r="98">
          <cell r="B98">
            <v>5.3361938528122987</v>
          </cell>
          <cell r="C98">
            <v>2.6407110804513856</v>
          </cell>
          <cell r="D98">
            <v>4.3467712286962001</v>
          </cell>
          <cell r="F98" t="str">
            <v>2007.jan.</v>
          </cell>
          <cell r="G98" t="str">
            <v>Jan. 2007</v>
          </cell>
        </row>
        <row r="99">
          <cell r="B99">
            <v>3.3536597024041104</v>
          </cell>
          <cell r="C99">
            <v>0.21380677255147251</v>
          </cell>
          <cell r="D99">
            <v>1.968117497277766</v>
          </cell>
          <cell r="F99" t="str">
            <v>febr.</v>
          </cell>
          <cell r="G99" t="str">
            <v>Feb.</v>
          </cell>
        </row>
        <row r="100">
          <cell r="B100">
            <v>-3.742530604733052</v>
          </cell>
          <cell r="C100">
            <v>-1.36198027737785</v>
          </cell>
          <cell r="D100">
            <v>0.4857151177040997</v>
          </cell>
          <cell r="F100" t="str">
            <v>márc.</v>
          </cell>
          <cell r="G100" t="str">
            <v>Mar.</v>
          </cell>
        </row>
        <row r="101">
          <cell r="B101">
            <v>-4.4852802928116002</v>
          </cell>
          <cell r="C101">
            <v>-2.1362596029478764</v>
          </cell>
          <cell r="D101">
            <v>-0.11274215053374004</v>
          </cell>
          <cell r="F101" t="str">
            <v>ápr.</v>
          </cell>
          <cell r="G101" t="str">
            <v>Apr.</v>
          </cell>
        </row>
        <row r="102">
          <cell r="B102">
            <v>-4.9956317472515277</v>
          </cell>
          <cell r="C102">
            <v>-2.074673902045443</v>
          </cell>
          <cell r="D102">
            <v>-0.22886205800957127</v>
          </cell>
          <cell r="F102" t="str">
            <v>máj.</v>
          </cell>
          <cell r="G102" t="str">
            <v>May</v>
          </cell>
        </row>
        <row r="103">
          <cell r="B103">
            <v>-5.7182532148382865</v>
          </cell>
          <cell r="C103">
            <v>-1.9654164385524919</v>
          </cell>
          <cell r="D103">
            <v>-0.81384298527291676</v>
          </cell>
          <cell r="F103" t="str">
            <v>jún.</v>
          </cell>
          <cell r="G103" t="str">
            <v>June</v>
          </cell>
        </row>
        <row r="104">
          <cell r="B104">
            <v>-5.3206785595778854</v>
          </cell>
          <cell r="C104">
            <v>-1.4566624314928278</v>
          </cell>
          <cell r="D104">
            <v>-0.39503696624392237</v>
          </cell>
          <cell r="F104" t="str">
            <v>júl.</v>
          </cell>
          <cell r="G104" t="str">
            <v>July</v>
          </cell>
        </row>
        <row r="105">
          <cell r="B105">
            <v>-4.186601780299215</v>
          </cell>
          <cell r="C105">
            <v>-0.54843773159620746</v>
          </cell>
          <cell r="D105">
            <v>0.65394381098522469</v>
          </cell>
          <cell r="F105" t="str">
            <v>aug.</v>
          </cell>
          <cell r="G105" t="str">
            <v>Aug.</v>
          </cell>
        </row>
        <row r="106">
          <cell r="B106">
            <v>-1.2199875047588571</v>
          </cell>
          <cell r="C106">
            <v>2.230982273834381</v>
          </cell>
          <cell r="D106">
            <v>3.7187871126125538</v>
          </cell>
          <cell r="F106" t="str">
            <v>szept.</v>
          </cell>
          <cell r="G106" t="str">
            <v>Sep.</v>
          </cell>
        </row>
        <row r="107">
          <cell r="B107">
            <v>-0.34888708060134555</v>
          </cell>
          <cell r="C107">
            <v>2.2979029853718469</v>
          </cell>
          <cell r="D107">
            <v>4.3827293251305521</v>
          </cell>
          <cell r="F107" t="str">
            <v>okt.</v>
          </cell>
          <cell r="G107" t="str">
            <v>Oct.</v>
          </cell>
        </row>
        <row r="108">
          <cell r="B108">
            <v>0.2511705938531783</v>
          </cell>
          <cell r="C108">
            <v>1.6404163957509876</v>
          </cell>
          <cell r="D108">
            <v>3.8725777956992724</v>
          </cell>
          <cell r="F108" t="str">
            <v>nov.</v>
          </cell>
          <cell r="G108" t="str">
            <v>Nov.</v>
          </cell>
        </row>
        <row r="109">
          <cell r="B109">
            <v>1.2489677222446982</v>
          </cell>
          <cell r="C109">
            <v>1.2185979726192953</v>
          </cell>
          <cell r="D109">
            <v>3.2004702423412246</v>
          </cell>
          <cell r="F109" t="str">
            <v>dec.</v>
          </cell>
          <cell r="G109" t="str">
            <v>Dec.</v>
          </cell>
        </row>
        <row r="110">
          <cell r="B110">
            <v>2.9403211475872215</v>
          </cell>
          <cell r="C110">
            <v>2.3058410242772442</v>
          </cell>
          <cell r="D110">
            <v>4.1532857235122123</v>
          </cell>
          <cell r="F110" t="str">
            <v>2008.jan.</v>
          </cell>
          <cell r="G110" t="str">
            <v>Jan. 2008</v>
          </cell>
        </row>
        <row r="111">
          <cell r="B111">
            <v>4.2918495013251734</v>
          </cell>
          <cell r="C111">
            <v>4.0146353768151677</v>
          </cell>
          <cell r="D111">
            <v>5.7011932724209791</v>
          </cell>
          <cell r="F111" t="str">
            <v>febr.</v>
          </cell>
          <cell r="G111" t="str">
            <v>Feb.</v>
          </cell>
        </row>
        <row r="112">
          <cell r="B112">
            <v>5.3359591440813148</v>
          </cell>
          <cell r="C112">
            <v>5.1603482921341426</v>
          </cell>
          <cell r="D112">
            <v>6.4136199182136311</v>
          </cell>
          <cell r="F112" t="str">
            <v>márc.</v>
          </cell>
          <cell r="G112" t="str">
            <v>Mar.</v>
          </cell>
        </row>
        <row r="113">
          <cell r="B113">
            <v>5.0366542832474659</v>
          </cell>
          <cell r="C113">
            <v>5.1677157696053744</v>
          </cell>
          <cell r="D113">
            <v>5.7939086419791286</v>
          </cell>
          <cell r="F113" t="str">
            <v>ápr.</v>
          </cell>
          <cell r="G113" t="str">
            <v>Apr.</v>
          </cell>
        </row>
        <row r="114">
          <cell r="B114">
            <v>2.7538210660898121</v>
          </cell>
          <cell r="C114">
            <v>4.004571939470325</v>
          </cell>
          <cell r="D114">
            <v>4.0433688524504907</v>
          </cell>
          <cell r="F114" t="str">
            <v>máj.</v>
          </cell>
          <cell r="G114" t="str">
            <v>May</v>
          </cell>
        </row>
        <row r="115">
          <cell r="B115">
            <v>1.4844708100755</v>
          </cell>
          <cell r="C115">
            <v>3.7304648632774606</v>
          </cell>
          <cell r="D115">
            <v>3.5311531247493644</v>
          </cell>
          <cell r="F115" t="str">
            <v>jún.</v>
          </cell>
          <cell r="G115" t="str">
            <v>June</v>
          </cell>
        </row>
        <row r="116">
          <cell r="B116">
            <v>0.28799731453954536</v>
          </cell>
          <cell r="C116">
            <v>3.0056206370657534</v>
          </cell>
          <cell r="D116">
            <v>2.6698025606862297</v>
          </cell>
          <cell r="F116" t="str">
            <v>júl.</v>
          </cell>
          <cell r="G116" t="str">
            <v>July</v>
          </cell>
        </row>
        <row r="117">
          <cell r="B117">
            <v>-1.2026008074093375</v>
          </cell>
          <cell r="C117">
            <v>2.0685888764341076</v>
          </cell>
          <cell r="D117">
            <v>1.648259207616265</v>
          </cell>
          <cell r="F117" t="str">
            <v>aug.</v>
          </cell>
          <cell r="G117" t="str">
            <v>Aug.</v>
          </cell>
        </row>
        <row r="118">
          <cell r="B118">
            <v>-1.4900176152291555</v>
          </cell>
          <cell r="C118">
            <v>2.0751029616172145</v>
          </cell>
          <cell r="D118">
            <v>1.4804701148378729</v>
          </cell>
          <cell r="F118" t="str">
            <v>szept.</v>
          </cell>
          <cell r="G118" t="str">
            <v>Sep.</v>
          </cell>
        </row>
        <row r="119">
          <cell r="B119">
            <v>-1.3882101434771976</v>
          </cell>
          <cell r="C119">
            <v>2.8497468197520082</v>
          </cell>
          <cell r="D119">
            <v>1.8681427280715646</v>
          </cell>
          <cell r="F119" t="str">
            <v>okt.</v>
          </cell>
          <cell r="G119" t="str">
            <v>Oct.</v>
          </cell>
        </row>
        <row r="120">
          <cell r="B120">
            <v>-2.7674401197416265</v>
          </cell>
          <cell r="C120">
            <v>4.1583556015060363</v>
          </cell>
          <cell r="D120">
            <v>2.9907748887178398</v>
          </cell>
          <cell r="F120" t="str">
            <v>nov.</v>
          </cell>
          <cell r="G120" t="str">
            <v>Nov.</v>
          </cell>
        </row>
        <row r="121">
          <cell r="B121">
            <v>-5.0489371664209415</v>
          </cell>
          <cell r="C121">
            <v>5.6197191038772631</v>
          </cell>
          <cell r="D121">
            <v>4.6131549980167108</v>
          </cell>
          <cell r="F121" t="str">
            <v>dec.</v>
          </cell>
          <cell r="G121" t="str">
            <v>Dec.</v>
          </cell>
        </row>
        <row r="122">
          <cell r="B122">
            <v>-6.29220565920805</v>
          </cell>
          <cell r="C122">
            <v>6.4171801356186942</v>
          </cell>
          <cell r="D122">
            <v>5.5660937324572002</v>
          </cell>
          <cell r="F122" t="str">
            <v>2009.jan.</v>
          </cell>
          <cell r="G122" t="str">
            <v>Jan. 2009</v>
          </cell>
        </row>
        <row r="123">
          <cell r="B123">
            <v>-6.3122058820988762</v>
          </cell>
          <cell r="C123">
            <v>6.0813299542303412</v>
          </cell>
          <cell r="D123">
            <v>5.2290015361711406</v>
          </cell>
          <cell r="F123" t="str">
            <v>febr.</v>
          </cell>
          <cell r="G123" t="str">
            <v>Feb.</v>
          </cell>
        </row>
        <row r="124">
          <cell r="B124">
            <v>-6.0566566377265545</v>
          </cell>
          <cell r="C124">
            <v>5.8609928333760442</v>
          </cell>
          <cell r="D124">
            <v>5.3825482444953998</v>
          </cell>
          <cell r="F124" t="str">
            <v>márc.</v>
          </cell>
          <cell r="G124" t="str">
            <v>Mar.</v>
          </cell>
        </row>
        <row r="125">
          <cell r="B125">
            <v>-6.5456088916253874</v>
          </cell>
          <cell r="C125">
            <v>5.6770525404747918</v>
          </cell>
          <cell r="D125">
            <v>5.8691269217507225</v>
          </cell>
          <cell r="F125" t="str">
            <v>ápr.</v>
          </cell>
          <cell r="G125" t="str">
            <v>Apr.</v>
          </cell>
        </row>
        <row r="126">
          <cell r="B126">
            <v>-6.6743284785787615</v>
          </cell>
          <cell r="C126">
            <v>5.6794952718935976</v>
          </cell>
          <cell r="D126">
            <v>6.2425339225099297</v>
          </cell>
          <cell r="F126" t="str">
            <v>máj.</v>
          </cell>
          <cell r="G126" t="str">
            <v>May</v>
          </cell>
        </row>
        <row r="127">
          <cell r="B127">
            <v>-7.07014962149265</v>
          </cell>
          <cell r="C127">
            <v>5.2436321865891644</v>
          </cell>
          <cell r="D127">
            <v>5.6924976447102926</v>
          </cell>
          <cell r="F127" t="str">
            <v>jún.</v>
          </cell>
          <cell r="G127" t="str">
            <v>June</v>
          </cell>
        </row>
        <row r="128">
          <cell r="B128">
            <v>-9.004414416144602</v>
          </cell>
          <cell r="C128">
            <v>3.2467428943024457</v>
          </cell>
          <cell r="D128">
            <v>3.7428189913728316</v>
          </cell>
          <cell r="F128" t="str">
            <v>júl.</v>
          </cell>
          <cell r="G128" t="str">
            <v>July</v>
          </cell>
        </row>
        <row r="129">
          <cell r="B129">
            <v>-8.702657575371175</v>
          </cell>
          <cell r="C129">
            <v>2.8848473167504496</v>
          </cell>
          <cell r="D129">
            <v>3.7577749157537088</v>
          </cell>
          <cell r="F129" t="str">
            <v>aug.</v>
          </cell>
          <cell r="G129" t="str">
            <v>Aug.</v>
          </cell>
        </row>
        <row r="130">
          <cell r="B130">
            <v>-8.9122633146142327</v>
          </cell>
          <cell r="C130">
            <v>2.0144888169245645</v>
          </cell>
          <cell r="D130">
            <v>3.0177251807365302</v>
          </cell>
          <cell r="F130" t="str">
            <v>szept.</v>
          </cell>
          <cell r="G130" t="str">
            <v>Sep.</v>
          </cell>
        </row>
        <row r="131">
          <cell r="B131">
            <v>-9.6906186353434514</v>
          </cell>
          <cell r="C131">
            <v>0.55484943672610143</v>
          </cell>
          <cell r="D131">
            <v>1.7724616645253155</v>
          </cell>
          <cell r="F131" t="str">
            <v>okt.</v>
          </cell>
          <cell r="G131" t="str">
            <v>Oct.</v>
          </cell>
        </row>
        <row r="132">
          <cell r="B132">
            <v>-9.1414021053884085</v>
          </cell>
          <cell r="C132">
            <v>-1.6697577923512119</v>
          </cell>
          <cell r="D132">
            <v>0.11803109808874446</v>
          </cell>
          <cell r="F132" t="str">
            <v>nov.</v>
          </cell>
          <cell r="G132" t="str">
            <v>Nov.</v>
          </cell>
        </row>
        <row r="133">
          <cell r="B133">
            <v>-7.6291222493245154</v>
          </cell>
          <cell r="C133">
            <v>-3.8821447894021199</v>
          </cell>
          <cell r="D133">
            <v>-1.5863332003042019</v>
          </cell>
          <cell r="F133" t="str">
            <v>dec.</v>
          </cell>
          <cell r="G133" t="str">
            <v>Dec.</v>
          </cell>
        </row>
        <row r="134">
          <cell r="B134">
            <v>-8.0910376495556218</v>
          </cell>
          <cell r="C134">
            <v>-6.3648672655234879</v>
          </cell>
          <cell r="D134">
            <v>-3.7756782164747649</v>
          </cell>
          <cell r="F134" t="str">
            <v>2010.jan.</v>
          </cell>
          <cell r="G134" t="str">
            <v>Jan. 2010</v>
          </cell>
        </row>
        <row r="135">
          <cell r="B135">
            <v>-8.2552689815912785</v>
          </cell>
          <cell r="C135">
            <v>-6.8406327370453157</v>
          </cell>
          <cell r="D135">
            <v>-3.846639571962962</v>
          </cell>
          <cell r="F135" t="str">
            <v>febr.</v>
          </cell>
          <cell r="G135" t="str">
            <v>Feb.</v>
          </cell>
        </row>
        <row r="136">
          <cell r="B136">
            <v>-8.5166176837568877</v>
          </cell>
          <cell r="C136">
            <v>-7.650413045669147</v>
          </cell>
          <cell r="D136">
            <v>-4.2122678858595215</v>
          </cell>
          <cell r="F136" t="str">
            <v>márc.</v>
          </cell>
          <cell r="G136" t="str">
            <v>Mar.</v>
          </cell>
        </row>
        <row r="137">
          <cell r="B137">
            <v>-6.1729296762446095</v>
          </cell>
          <cell r="C137">
            <v>-7.423981892514564</v>
          </cell>
          <cell r="D137">
            <v>-3.6019106747162022</v>
          </cell>
          <cell r="F137" t="str">
            <v>ápr.</v>
          </cell>
          <cell r="G137" t="str">
            <v>Apr.</v>
          </cell>
        </row>
        <row r="138">
          <cell r="B138">
            <v>-2.2723159842855556</v>
          </cell>
          <cell r="C138">
            <v>-6.5323357119661303</v>
          </cell>
          <cell r="D138">
            <v>-2.4492264369729067</v>
          </cell>
          <cell r="F138" t="str">
            <v>máj.</v>
          </cell>
          <cell r="G138" t="str">
            <v>May</v>
          </cell>
        </row>
        <row r="139">
          <cell r="B139">
            <v>0.11125638335673926</v>
          </cell>
          <cell r="C139">
            <v>-6.1479166152679792</v>
          </cell>
          <cell r="D139">
            <v>-1.9235990454756435</v>
          </cell>
          <cell r="F139" t="str">
            <v>jún.</v>
          </cell>
          <cell r="G139" t="str">
            <v>June</v>
          </cell>
        </row>
        <row r="140">
          <cell r="B140">
            <v>2.3968133918492951</v>
          </cell>
          <cell r="C140">
            <v>-4.5718799241666552</v>
          </cell>
          <cell r="D140">
            <v>-0.35294557724167008</v>
          </cell>
          <cell r="F140" t="str">
            <v>júl.</v>
          </cell>
          <cell r="G140" t="str">
            <v>July</v>
          </cell>
        </row>
        <row r="141">
          <cell r="B141">
            <v>2.9075588458991275</v>
          </cell>
          <cell r="C141">
            <v>-4.1828820716609094</v>
          </cell>
          <cell r="D141">
            <v>-0.35842020041920719</v>
          </cell>
          <cell r="F141" t="str">
            <v>aug.</v>
          </cell>
          <cell r="G141" t="str">
            <v>Aug.</v>
          </cell>
        </row>
        <row r="142">
          <cell r="B142">
            <v>3.1763841198732212</v>
          </cell>
          <cell r="C142">
            <v>-4.2766895183844911</v>
          </cell>
          <cell r="D142">
            <v>-0.80488420371126468</v>
          </cell>
          <cell r="F142" t="str">
            <v>szept.</v>
          </cell>
          <cell r="G142" t="str">
            <v>Sep.</v>
          </cell>
        </row>
        <row r="143">
          <cell r="B143">
            <v>3.645864034691626</v>
          </cell>
          <cell r="C143">
            <v>-4.413389029368342</v>
          </cell>
          <cell r="D143">
            <v>-1.0035358644246206</v>
          </cell>
          <cell r="F143" t="str">
            <v>okt.</v>
          </cell>
          <cell r="G143" t="str">
            <v>Oct.</v>
          </cell>
        </row>
        <row r="144">
          <cell r="B144">
            <v>4.349549401395314</v>
          </cell>
          <cell r="C144">
            <v>-4.0215385815883469</v>
          </cell>
          <cell r="D144">
            <v>-0.75280504887530464</v>
          </cell>
          <cell r="F144" t="str">
            <v>nov.</v>
          </cell>
          <cell r="G144" t="str">
            <v>Nov.</v>
          </cell>
        </row>
        <row r="145">
          <cell r="B145">
            <v>4.0805534209073402</v>
          </cell>
          <cell r="C145">
            <v>-4.2337806523643495</v>
          </cell>
          <cell r="D145">
            <v>-1.3617375901464501</v>
          </cell>
          <cell r="F145" t="str">
            <v>dec.</v>
          </cell>
          <cell r="G145" t="str">
            <v>Dec.</v>
          </cell>
        </row>
        <row r="146">
          <cell r="B146">
            <v>4.8949213885885579</v>
          </cell>
          <cell r="C146">
            <v>-3.4498012383039733</v>
          </cell>
          <cell r="D146">
            <v>-0.99778297661268223</v>
          </cell>
          <cell r="F146" t="str">
            <v>2011.jan.</v>
          </cell>
          <cell r="G146" t="str">
            <v>Jan. 2011</v>
          </cell>
        </row>
        <row r="147">
          <cell r="B147">
            <v>4.6767207892350005</v>
          </cell>
          <cell r="C147">
            <v>-3.4948973811037121</v>
          </cell>
          <cell r="D147">
            <v>-1.6253129109574549</v>
          </cell>
          <cell r="F147" t="str">
            <v>febr.</v>
          </cell>
          <cell r="G147" t="str">
            <v>Feb.</v>
          </cell>
        </row>
        <row r="148">
          <cell r="B148">
            <v>3.6720141685994578</v>
          </cell>
          <cell r="C148">
            <v>-3.9976912403137832</v>
          </cell>
          <cell r="D148">
            <v>-2.8402854787887177</v>
          </cell>
          <cell r="F148" t="str">
            <v>márc.</v>
          </cell>
          <cell r="G148" t="str">
            <v>Mar.</v>
          </cell>
        </row>
        <row r="149">
          <cell r="B149">
            <v>2.1470718269389621</v>
          </cell>
          <cell r="C149">
            <v>-4.3683719833253036</v>
          </cell>
          <cell r="D149">
            <v>-3.6819479536827626</v>
          </cell>
          <cell r="F149" t="str">
            <v>ápr.</v>
          </cell>
          <cell r="G149" t="str">
            <v>Apr.</v>
          </cell>
        </row>
        <row r="150">
          <cell r="B150">
            <v>0.8139617671462096</v>
          </cell>
          <cell r="C150">
            <v>-4.1164324426881116</v>
          </cell>
          <cell r="D150">
            <v>-3.5899520810216856</v>
          </cell>
          <cell r="F150" t="str">
            <v>máj.</v>
          </cell>
          <cell r="G150" t="str">
            <v>May</v>
          </cell>
        </row>
        <row r="151">
          <cell r="B151">
            <v>0.35462624110311758</v>
          </cell>
          <cell r="C151">
            <v>-3.7632003310480777</v>
          </cell>
          <cell r="D151">
            <v>-3.3179000033285</v>
          </cell>
          <cell r="F151" t="str">
            <v>jún.</v>
          </cell>
          <cell r="G151" t="str">
            <v>June</v>
          </cell>
        </row>
        <row r="152">
          <cell r="B152">
            <v>1.4637639268870739</v>
          </cell>
          <cell r="C152">
            <v>-2.8273332239893034</v>
          </cell>
          <cell r="D152">
            <v>-2.3948613819358089</v>
          </cell>
          <cell r="F152" t="str">
            <v>júl.</v>
          </cell>
          <cell r="G152" t="str">
            <v>July</v>
          </cell>
        </row>
        <row r="153">
          <cell r="B153">
            <v>2.1358835135116827</v>
          </cell>
          <cell r="C153">
            <v>-2.7963439997578998</v>
          </cell>
          <cell r="D153">
            <v>-1.5002747673038552</v>
          </cell>
          <cell r="F153" t="str">
            <v>aug.</v>
          </cell>
          <cell r="G153" t="str">
            <v>Aug.</v>
          </cell>
        </row>
        <row r="154">
          <cell r="B154">
            <v>3.8899369536984585</v>
          </cell>
          <cell r="C154">
            <v>1.0002570640426534</v>
          </cell>
          <cell r="D154">
            <v>0.64540202664638002</v>
          </cell>
          <cell r="F154" t="str">
            <v>szept.</v>
          </cell>
          <cell r="G154" t="str">
            <v>Sep.</v>
          </cell>
        </row>
        <row r="155">
          <cell r="B155">
            <v>5.310535559104701</v>
          </cell>
          <cell r="C155">
            <v>1.5428479396148553</v>
          </cell>
          <cell r="D155">
            <v>1.5222731300772674</v>
          </cell>
          <cell r="F155" t="str">
            <v>okt.</v>
          </cell>
          <cell r="G155" t="str">
            <v>Oct.</v>
          </cell>
        </row>
        <row r="156">
          <cell r="B156">
            <v>5.7115455391816061</v>
          </cell>
          <cell r="C156">
            <v>1.8977896621068302</v>
          </cell>
          <cell r="D156">
            <v>1.313419187514353</v>
          </cell>
          <cell r="F156" t="str">
            <v>nov.</v>
          </cell>
          <cell r="G156" t="str">
            <v>Nov.</v>
          </cell>
        </row>
        <row r="157">
          <cell r="B157">
            <v>6.1109926849275853</v>
          </cell>
          <cell r="C157">
            <v>2.1879637216684955</v>
          </cell>
          <cell r="D157">
            <v>1.8343750670801962</v>
          </cell>
          <cell r="F157" t="str">
            <v>dec.</v>
          </cell>
          <cell r="G157" t="str">
            <v>Dec.</v>
          </cell>
        </row>
        <row r="158">
          <cell r="B158">
            <v>4.1279583396292896</v>
          </cell>
          <cell r="C158">
            <v>-0.12833229911179966</v>
          </cell>
          <cell r="D158">
            <v>-3.5089215337319679</v>
          </cell>
          <cell r="F158" t="str">
            <v>2012.jan.</v>
          </cell>
          <cell r="G158" t="str">
            <v>Jan. 2012</v>
          </cell>
        </row>
        <row r="159">
          <cell r="B159">
            <v>2.4380638895124873</v>
          </cell>
          <cell r="C159">
            <v>-1.3388689559180822</v>
          </cell>
          <cell r="D159">
            <v>-4.3351076888365032</v>
          </cell>
          <cell r="F159" t="str">
            <v>febr.</v>
          </cell>
          <cell r="G159" t="str">
            <v>Feb.</v>
          </cell>
        </row>
        <row r="160">
          <cell r="B160">
            <v>1.2320661874028804</v>
          </cell>
          <cell r="C160">
            <v>-1.3423547117698886</v>
          </cell>
          <cell r="D160">
            <v>-4.5965568146556173</v>
          </cell>
          <cell r="F160" t="str">
            <v>márc.</v>
          </cell>
          <cell r="G160" t="str">
            <v>Mar.</v>
          </cell>
        </row>
        <row r="161">
          <cell r="B161">
            <v>0.11749764128414775</v>
          </cell>
          <cell r="C161">
            <v>-1.7852367259762247</v>
          </cell>
          <cell r="D161">
            <v>-5.3528332770666047</v>
          </cell>
          <cell r="F161" t="str">
            <v>ápr.</v>
          </cell>
          <cell r="G161" t="str">
            <v>Apr.</v>
          </cell>
        </row>
        <row r="162">
          <cell r="B162">
            <v>0.36436039480554072</v>
          </cell>
          <cell r="C162">
            <v>-1.5154867771127289</v>
          </cell>
          <cell r="D162">
            <v>-5.020753351980078</v>
          </cell>
          <cell r="F162" t="str">
            <v>máj.</v>
          </cell>
          <cell r="G162" t="str">
            <v>May</v>
          </cell>
        </row>
        <row r="163">
          <cell r="B163">
            <v>-0.4595496449308345</v>
          </cell>
          <cell r="C163">
            <v>-2.3700465574847285</v>
          </cell>
          <cell r="D163">
            <v>-5.6008199837807249</v>
          </cell>
          <cell r="F163" t="str">
            <v>jún.</v>
          </cell>
          <cell r="G163" t="str">
            <v>June</v>
          </cell>
        </row>
        <row r="164">
          <cell r="B164">
            <v>-1.7185685031323783</v>
          </cell>
          <cell r="C164">
            <v>-3.4711445164931187</v>
          </cell>
          <cell r="D164">
            <v>-6.6878687728686774</v>
          </cell>
          <cell r="F164" t="str">
            <v>júl.</v>
          </cell>
          <cell r="G164" t="str">
            <v>July</v>
          </cell>
        </row>
        <row r="165">
          <cell r="B165">
            <v>-2.896345638830633</v>
          </cell>
          <cell r="C165">
            <v>-3.8119748230974637</v>
          </cell>
          <cell r="D165">
            <v>-7.8121625776301773</v>
          </cell>
          <cell r="F165" t="str">
            <v>aug.</v>
          </cell>
          <cell r="G165" t="str">
            <v>Aug.</v>
          </cell>
        </row>
        <row r="166">
          <cell r="B166">
            <v>-4.3165056258404277</v>
          </cell>
          <cell r="C166">
            <v>-6.938836468501675</v>
          </cell>
          <cell r="D166">
            <v>-9.2076223961923613</v>
          </cell>
          <cell r="F166" t="str">
            <v>szept.</v>
          </cell>
          <cell r="G166" t="str">
            <v>Sep.</v>
          </cell>
        </row>
        <row r="167">
          <cell r="B167">
            <v>-4.8891208155735892</v>
          </cell>
          <cell r="C167">
            <v>-6.4639725840331401</v>
          </cell>
          <cell r="D167">
            <v>-9.1799619788640712</v>
          </cell>
          <cell r="F167" t="str">
            <v>okt.</v>
          </cell>
          <cell r="G167" t="str">
            <v>Oct.</v>
          </cell>
        </row>
        <row r="168">
          <cell r="B168">
            <v>-5.1653523040471665</v>
          </cell>
          <cell r="C168">
            <v>-6.04894173919861</v>
          </cell>
          <cell r="D168">
            <v>-8.5150180443414829</v>
          </cell>
          <cell r="F168" t="str">
            <v>nov.</v>
          </cell>
          <cell r="G168" t="str">
            <v>Nov.</v>
          </cell>
        </row>
        <row r="169">
          <cell r="B169">
            <v>-4.9731998478843353</v>
          </cell>
          <cell r="C169">
            <v>-5.1915735117236572</v>
          </cell>
          <cell r="D169">
            <v>-8.0282037720423745</v>
          </cell>
          <cell r="F169" t="str">
            <v>dec.</v>
          </cell>
          <cell r="G169" t="str">
            <v>Dec.</v>
          </cell>
        </row>
        <row r="170">
          <cell r="B170">
            <v>-2.3349476725724516</v>
          </cell>
          <cell r="C170">
            <v>-2.2462544487456548</v>
          </cell>
          <cell r="D170">
            <v>-2.2494181982613992</v>
          </cell>
          <cell r="F170" t="str">
            <v>2013.jan.</v>
          </cell>
          <cell r="G170" t="str">
            <v>Jan. 2013</v>
          </cell>
        </row>
        <row r="171">
          <cell r="B171">
            <v>1.244611070939361</v>
          </cell>
          <cell r="C171">
            <v>0.40628775521773797</v>
          </cell>
          <cell r="D171">
            <v>0.309342488445985</v>
          </cell>
          <cell r="F171" t="str">
            <v>febr.</v>
          </cell>
          <cell r="G171" t="str">
            <v>Feb.</v>
          </cell>
        </row>
        <row r="172">
          <cell r="B172">
            <v>5.1942675883597467</v>
          </cell>
          <cell r="C172">
            <v>2.1774234740330911</v>
          </cell>
          <cell r="D172">
            <v>2.7498791312931203</v>
          </cell>
          <cell r="F172" t="str">
            <v>márc.</v>
          </cell>
          <cell r="G172" t="str">
            <v>Mar.</v>
          </cell>
        </row>
        <row r="173">
          <cell r="B173">
            <v>8.4013234704397597</v>
          </cell>
          <cell r="C173">
            <v>3.0541390082160058</v>
          </cell>
          <cell r="D173">
            <v>3.919099169735496</v>
          </cell>
          <cell r="F173" t="str">
            <v>ápr.</v>
          </cell>
          <cell r="G173" t="str">
            <v>Apr.</v>
          </cell>
        </row>
        <row r="174">
          <cell r="B174">
            <v>9.6664433406014929</v>
          </cell>
          <cell r="C174">
            <v>2.677735471731113</v>
          </cell>
          <cell r="D174">
            <v>3.2057859098987063</v>
          </cell>
          <cell r="F174" t="str">
            <v>máj.</v>
          </cell>
          <cell r="G174" t="str">
            <v>May</v>
          </cell>
        </row>
        <row r="175">
          <cell r="B175">
            <v>10.984398689765307</v>
          </cell>
          <cell r="C175">
            <v>2.385232086808986</v>
          </cell>
          <cell r="D175">
            <v>2.6037045405392201</v>
          </cell>
          <cell r="F175" t="str">
            <v>jún.</v>
          </cell>
          <cell r="G175" t="str">
            <v>June</v>
          </cell>
        </row>
        <row r="176">
          <cell r="B176">
            <v>13.058165946527446</v>
          </cell>
          <cell r="C176">
            <v>2.4074810732145346</v>
          </cell>
          <cell r="D176">
            <v>2.6151341581054366</v>
          </cell>
          <cell r="F176" t="str">
            <v>júl.</v>
          </cell>
          <cell r="G176" t="str">
            <v>July</v>
          </cell>
        </row>
        <row r="177">
          <cell r="B177">
            <v>15.12353028380884</v>
          </cell>
          <cell r="C177">
            <v>2.3218956432553783</v>
          </cell>
          <cell r="D177">
            <v>2.6172252120365558</v>
          </cell>
          <cell r="F177" t="str">
            <v>aug.</v>
          </cell>
          <cell r="G177" t="str">
            <v>Aug.</v>
          </cell>
        </row>
        <row r="178">
          <cell r="B178">
            <v>15.802571818340837</v>
          </cell>
          <cell r="C178">
            <v>1.5220544886576537</v>
          </cell>
          <cell r="D178">
            <v>2.018760777755868</v>
          </cell>
          <cell r="F178" t="str">
            <v>szept.</v>
          </cell>
          <cell r="G178" t="str">
            <v>Sep.</v>
          </cell>
        </row>
        <row r="179">
          <cell r="B179">
            <v>16.623437112362183</v>
          </cell>
          <cell r="C179">
            <v>1.587560820962608</v>
          </cell>
          <cell r="D179">
            <v>2.3303992914504912</v>
          </cell>
          <cell r="F179" t="str">
            <v>okt.</v>
          </cell>
          <cell r="G179" t="str">
            <v>Oct.</v>
          </cell>
        </row>
      </sheetData>
      <sheetData sheetId="4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x_új"/>
      <sheetName val="Kisker"/>
      <sheetName val="Mx és kisker (2)"/>
      <sheetName val="Mx és kisker"/>
      <sheetName val="AGGR"/>
      <sheetName val="ÉVES"/>
      <sheetName val="ÉVES (2)"/>
      <sheetName val="HAVI"/>
      <sheetName val="Valtozas"/>
      <sheetName val="M1_rövid"/>
      <sheetName val="M1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E2">
            <v>0.36687999999999477</v>
          </cell>
        </row>
        <row r="3">
          <cell r="A3">
            <v>36585</v>
          </cell>
          <cell r="E3">
            <v>0.61234000000000322</v>
          </cell>
          <cell r="F3">
            <v>0.38622474219509595</v>
          </cell>
        </row>
        <row r="4">
          <cell r="A4">
            <v>36616</v>
          </cell>
          <cell r="E4">
            <v>0.68424000000000262</v>
          </cell>
          <cell r="F4">
            <v>1.4111224509387954</v>
          </cell>
        </row>
        <row r="5">
          <cell r="A5">
            <v>36646</v>
          </cell>
          <cell r="E5">
            <v>0.70149000000000683</v>
          </cell>
          <cell r="F5">
            <v>0.2082238907820777</v>
          </cell>
        </row>
        <row r="6">
          <cell r="A6">
            <v>36677</v>
          </cell>
          <cell r="E6">
            <v>0.5213499999999982</v>
          </cell>
          <cell r="F6">
            <v>-0.48746515350959196</v>
          </cell>
        </row>
        <row r="7">
          <cell r="A7">
            <v>36707</v>
          </cell>
          <cell r="E7">
            <v>0.91414000000000328</v>
          </cell>
          <cell r="F7">
            <v>1.8215335301032365</v>
          </cell>
        </row>
        <row r="8">
          <cell r="A8">
            <v>36738</v>
          </cell>
          <cell r="E8">
            <v>1.3414899999999932</v>
          </cell>
          <cell r="F8">
            <v>-0.66595273444116643</v>
          </cell>
        </row>
        <row r="9">
          <cell r="A9">
            <v>36769</v>
          </cell>
          <cell r="E9">
            <v>1.0713400000000064</v>
          </cell>
          <cell r="F9">
            <v>0.87027653459523791</v>
          </cell>
        </row>
        <row r="10">
          <cell r="A10">
            <v>36799</v>
          </cell>
          <cell r="E10">
            <v>1.152789999999996</v>
          </cell>
          <cell r="F10">
            <v>0.23365750493793414</v>
          </cell>
        </row>
        <row r="11">
          <cell r="A11">
            <v>36830</v>
          </cell>
          <cell r="E11">
            <v>0.73283000000000698</v>
          </cell>
          <cell r="F11">
            <v>-0.50311709344957878</v>
          </cell>
        </row>
        <row r="12">
          <cell r="A12">
            <v>36860</v>
          </cell>
          <cell r="E12">
            <v>0.86767000000000394</v>
          </cell>
          <cell r="F12">
            <v>0.49628309529601289</v>
          </cell>
        </row>
        <row r="13">
          <cell r="A13">
            <v>36891</v>
          </cell>
          <cell r="E13">
            <v>0.63621999999999446</v>
          </cell>
          <cell r="F13">
            <v>-0.44013786008182398</v>
          </cell>
        </row>
        <row r="14">
          <cell r="A14">
            <v>36922</v>
          </cell>
          <cell r="E14">
            <v>0.58043999999999585</v>
          </cell>
          <cell r="F14">
            <v>-1.7209785155975599</v>
          </cell>
        </row>
        <row r="15">
          <cell r="A15">
            <v>36950</v>
          </cell>
          <cell r="E15">
            <v>0.88501999999999725</v>
          </cell>
          <cell r="F15">
            <v>0.13445846888548996</v>
          </cell>
        </row>
        <row r="16">
          <cell r="A16">
            <v>36981</v>
          </cell>
          <cell r="E16">
            <v>0.68232000000000426</v>
          </cell>
          <cell r="F16">
            <v>0.12647363736912887</v>
          </cell>
        </row>
        <row r="17">
          <cell r="A17">
            <v>37011</v>
          </cell>
          <cell r="E17">
            <v>0.58231999999999573</v>
          </cell>
          <cell r="F17">
            <v>-2.2639093136522792E-2</v>
          </cell>
        </row>
        <row r="18">
          <cell r="A18">
            <v>37042</v>
          </cell>
          <cell r="E18">
            <v>0.83357999999999777</v>
          </cell>
          <cell r="F18">
            <v>1.1294995048049872</v>
          </cell>
        </row>
        <row r="19">
          <cell r="A19">
            <v>37072</v>
          </cell>
          <cell r="E19">
            <v>0.6801099999999991</v>
          </cell>
          <cell r="F19">
            <v>0.85800157976518854</v>
          </cell>
        </row>
        <row r="20">
          <cell r="A20">
            <v>37103</v>
          </cell>
          <cell r="E20">
            <v>0.40733000000000175</v>
          </cell>
          <cell r="F20">
            <v>0.38219701558062091</v>
          </cell>
        </row>
        <row r="21">
          <cell r="A21">
            <v>37134</v>
          </cell>
          <cell r="E21">
            <v>0.47787999999999897</v>
          </cell>
          <cell r="F21">
            <v>1.6152342701491573</v>
          </cell>
        </row>
        <row r="22">
          <cell r="A22">
            <v>37164</v>
          </cell>
          <cell r="E22">
            <v>0.43935000000000457</v>
          </cell>
          <cell r="F22">
            <v>1.8673003620803819</v>
          </cell>
        </row>
        <row r="23">
          <cell r="A23">
            <v>37195</v>
          </cell>
          <cell r="E23">
            <v>0.3271699999999953</v>
          </cell>
          <cell r="F23">
            <v>1.6333121733500766</v>
          </cell>
        </row>
        <row r="24">
          <cell r="A24">
            <v>37225</v>
          </cell>
          <cell r="E24">
            <v>0.39288999999999419</v>
          </cell>
          <cell r="F24">
            <v>0.81699451251235899</v>
          </cell>
        </row>
        <row r="25">
          <cell r="A25">
            <v>37256</v>
          </cell>
          <cell r="E25">
            <v>0.38494000000000028</v>
          </cell>
          <cell r="F25">
            <v>3.6959392079235265</v>
          </cell>
        </row>
        <row r="26">
          <cell r="A26">
            <v>37287</v>
          </cell>
          <cell r="E26">
            <v>0.46662999999999499</v>
          </cell>
          <cell r="F26">
            <v>-0.42743001862486363</v>
          </cell>
        </row>
        <row r="27">
          <cell r="A27">
            <v>37315</v>
          </cell>
          <cell r="E27">
            <v>0.48071000000000197</v>
          </cell>
          <cell r="F27">
            <v>0.98413685200622325</v>
          </cell>
        </row>
        <row r="28">
          <cell r="A28">
            <v>37346</v>
          </cell>
          <cell r="E28">
            <v>0.39800999999999931</v>
          </cell>
          <cell r="F28">
            <v>-0.15347687962141698</v>
          </cell>
        </row>
        <row r="29">
          <cell r="A29">
            <v>37376</v>
          </cell>
          <cell r="E29">
            <v>0.7718799999999959</v>
          </cell>
          <cell r="F29">
            <v>0.98200913065038531</v>
          </cell>
        </row>
        <row r="30">
          <cell r="A30">
            <v>37407</v>
          </cell>
          <cell r="E30">
            <v>0.38630000000000564</v>
          </cell>
          <cell r="F30">
            <v>3.443628296261303</v>
          </cell>
        </row>
        <row r="31">
          <cell r="A31">
            <v>37437</v>
          </cell>
          <cell r="E31">
            <v>2.0970000000005484E-2</v>
          </cell>
          <cell r="F31">
            <v>0.17007108474780264</v>
          </cell>
        </row>
        <row r="32">
          <cell r="A32">
            <v>37468</v>
          </cell>
          <cell r="E32">
            <v>0.23372999999999422</v>
          </cell>
          <cell r="F32">
            <v>3.9998088587821501</v>
          </cell>
        </row>
        <row r="33">
          <cell r="A33">
            <v>37499</v>
          </cell>
          <cell r="E33">
            <v>0.368780000000001</v>
          </cell>
          <cell r="F33">
            <v>-9.7793964054559979E-2</v>
          </cell>
        </row>
        <row r="34">
          <cell r="A34">
            <v>37529</v>
          </cell>
          <cell r="E34">
            <v>0.54277000000000442</v>
          </cell>
          <cell r="F34">
            <v>-0.46564575241493378</v>
          </cell>
        </row>
        <row r="35">
          <cell r="A35">
            <v>37560</v>
          </cell>
          <cell r="E35">
            <v>0.53624999999999545</v>
          </cell>
          <cell r="F35">
            <v>1.1833537652545578</v>
          </cell>
        </row>
        <row r="36">
          <cell r="A36">
            <v>37590</v>
          </cell>
          <cell r="E36">
            <v>0.25648999999999944</v>
          </cell>
          <cell r="F36">
            <v>-1.3191836626984865</v>
          </cell>
        </row>
        <row r="37">
          <cell r="A37">
            <v>37621</v>
          </cell>
          <cell r="E37">
            <v>0.42225999999999431</v>
          </cell>
          <cell r="F37">
            <v>0.90645000822549004</v>
          </cell>
        </row>
        <row r="38">
          <cell r="A38">
            <v>37652</v>
          </cell>
          <cell r="E38">
            <v>0.46756000000000597</v>
          </cell>
          <cell r="F38">
            <v>2.6728089276551348</v>
          </cell>
        </row>
        <row r="39">
          <cell r="A39">
            <v>37680</v>
          </cell>
          <cell r="E39">
            <v>0.31938999999999851</v>
          </cell>
          <cell r="F39">
            <v>1.6308294991923544</v>
          </cell>
        </row>
        <row r="40">
          <cell r="A40">
            <v>37711</v>
          </cell>
          <cell r="E40">
            <v>0.61114000000000601</v>
          </cell>
          <cell r="F40">
            <v>-0.32470757507289116</v>
          </cell>
        </row>
        <row r="41">
          <cell r="A41">
            <v>37741</v>
          </cell>
          <cell r="E41">
            <v>5.2790000000001669E-2</v>
          </cell>
          <cell r="F41">
            <v>2.996639821478797</v>
          </cell>
        </row>
        <row r="42">
          <cell r="A42">
            <v>37772</v>
          </cell>
          <cell r="E42">
            <v>0.14900000000000091</v>
          </cell>
          <cell r="F42">
            <v>-9.013406978284344E-2</v>
          </cell>
        </row>
        <row r="43">
          <cell r="A43">
            <v>37802</v>
          </cell>
          <cell r="E43">
            <v>0.54523000000000366</v>
          </cell>
          <cell r="F43">
            <v>0.8373171493852416</v>
          </cell>
        </row>
        <row r="44">
          <cell r="A44">
            <v>37833</v>
          </cell>
          <cell r="E44">
            <v>0.609729999999999</v>
          </cell>
          <cell r="F44">
            <v>0.83465625816758759</v>
          </cell>
        </row>
        <row r="45">
          <cell r="A45">
            <v>37864</v>
          </cell>
          <cell r="E45">
            <v>0.37875999999999976</v>
          </cell>
          <cell r="F45">
            <v>-8.4033629427249235E-2</v>
          </cell>
        </row>
        <row r="46">
          <cell r="A46">
            <v>37894</v>
          </cell>
          <cell r="E46">
            <v>0.58777000000000612</v>
          </cell>
          <cell r="F46">
            <v>-0.43889562823633543</v>
          </cell>
        </row>
        <row r="47">
          <cell r="A47">
            <v>37925</v>
          </cell>
          <cell r="E47">
            <v>0.6919900000000041</v>
          </cell>
          <cell r="F47">
            <v>0.77945190684685084</v>
          </cell>
        </row>
        <row r="48">
          <cell r="A48">
            <v>37955</v>
          </cell>
          <cell r="E48">
            <v>0.77603999999999473</v>
          </cell>
          <cell r="F48">
            <v>1.9522416232393036</v>
          </cell>
        </row>
        <row r="49">
          <cell r="A49">
            <v>37986</v>
          </cell>
          <cell r="E49">
            <v>0.50647999999999627</v>
          </cell>
          <cell r="F49">
            <v>-2.7589108514447624</v>
          </cell>
        </row>
        <row r="50">
          <cell r="A50">
            <v>38017</v>
          </cell>
          <cell r="E50">
            <v>1.4830599999999947</v>
          </cell>
          <cell r="F50">
            <v>-1.0706256060056152</v>
          </cell>
        </row>
        <row r="51">
          <cell r="A51">
            <v>38046</v>
          </cell>
          <cell r="E51">
            <v>0.7668599999999941</v>
          </cell>
          <cell r="F51">
            <v>-1.9649837791992142</v>
          </cell>
        </row>
        <row r="52">
          <cell r="A52">
            <v>38077</v>
          </cell>
          <cell r="E52">
            <v>0.2351900000000029</v>
          </cell>
          <cell r="F52">
            <v>-2.2405006957911811</v>
          </cell>
        </row>
        <row r="53">
          <cell r="A53">
            <v>38107</v>
          </cell>
          <cell r="E53">
            <v>0.22410000000000707</v>
          </cell>
          <cell r="F53">
            <v>0.49182135155720896</v>
          </cell>
        </row>
        <row r="54">
          <cell r="A54">
            <v>38138</v>
          </cell>
          <cell r="E54">
            <v>0.62372999999999479</v>
          </cell>
          <cell r="F54">
            <v>1.9331601775450791</v>
          </cell>
        </row>
        <row r="55">
          <cell r="A55">
            <v>38168</v>
          </cell>
          <cell r="E55">
            <v>0.35595999999999606</v>
          </cell>
          <cell r="F55">
            <v>-0.80018807952378923</v>
          </cell>
        </row>
        <row r="56">
          <cell r="A56">
            <v>38199</v>
          </cell>
          <cell r="E56">
            <v>0.31520000000000437</v>
          </cell>
          <cell r="F56">
            <v>-0.73276382720759425</v>
          </cell>
        </row>
        <row r="57">
          <cell r="A57">
            <v>38230</v>
          </cell>
          <cell r="E57">
            <v>0.36979999999999791</v>
          </cell>
          <cell r="F57">
            <v>-0.66248503691014315</v>
          </cell>
        </row>
        <row r="58">
          <cell r="A58">
            <v>38260</v>
          </cell>
          <cell r="E58">
            <v>0.15494999999999948</v>
          </cell>
          <cell r="F58">
            <v>0.59491012441938995</v>
          </cell>
        </row>
        <row r="59">
          <cell r="A59">
            <v>38291</v>
          </cell>
          <cell r="E59">
            <v>0.44258000000000663</v>
          </cell>
          <cell r="F59">
            <v>-0.40776535273139292</v>
          </cell>
        </row>
        <row r="60">
          <cell r="A60">
            <v>38321</v>
          </cell>
          <cell r="E60">
            <v>0.26491000000000042</v>
          </cell>
          <cell r="F60">
            <v>-9.5085780133086217E-2</v>
          </cell>
        </row>
        <row r="61">
          <cell r="A61">
            <v>38352</v>
          </cell>
          <cell r="E61">
            <v>0.31310999999999467</v>
          </cell>
          <cell r="F61">
            <v>-0.79574368565394904</v>
          </cell>
        </row>
        <row r="62">
          <cell r="A62">
            <v>38383</v>
          </cell>
          <cell r="E62">
            <v>0.2583800000000025</v>
          </cell>
          <cell r="F62">
            <v>1.4151479493126562</v>
          </cell>
        </row>
        <row r="63">
          <cell r="A63">
            <v>38411</v>
          </cell>
          <cell r="E63">
            <v>6.9379999999995334E-2</v>
          </cell>
          <cell r="F63">
            <v>1.1285450927242646</v>
          </cell>
        </row>
        <row r="64">
          <cell r="A64">
            <v>38442</v>
          </cell>
          <cell r="E64">
            <v>0.41895999999999844</v>
          </cell>
          <cell r="F64">
            <v>2.9775325408384345</v>
          </cell>
        </row>
        <row r="65">
          <cell r="A65">
            <v>38472</v>
          </cell>
          <cell r="E65">
            <v>0.62317000000000178</v>
          </cell>
          <cell r="F65">
            <v>8.0097193134642808E-2</v>
          </cell>
        </row>
        <row r="66">
          <cell r="A66">
            <v>38503</v>
          </cell>
          <cell r="E66">
            <v>0.21608999999999412</v>
          </cell>
          <cell r="F66">
            <v>0.95142056617290027</v>
          </cell>
        </row>
        <row r="67">
          <cell r="A67">
            <v>38533</v>
          </cell>
          <cell r="E67">
            <v>0.47926999999999964</v>
          </cell>
          <cell r="F67">
            <v>0.9260079998905324</v>
          </cell>
        </row>
        <row r="68">
          <cell r="A68">
            <v>38564</v>
          </cell>
          <cell r="E68">
            <v>0.3036599999999936</v>
          </cell>
          <cell r="F68">
            <v>0.26210663273982249</v>
          </cell>
        </row>
        <row r="69">
          <cell r="A69">
            <v>38595</v>
          </cell>
          <cell r="E69">
            <v>0.23018999999999323</v>
          </cell>
          <cell r="F69">
            <v>0.1049547759644387</v>
          </cell>
        </row>
        <row r="70">
          <cell r="A70">
            <v>38625</v>
          </cell>
          <cell r="E70">
            <v>0.27697999999999467</v>
          </cell>
          <cell r="F70">
            <v>1.3176282836202313</v>
          </cell>
        </row>
        <row r="71">
          <cell r="A71">
            <v>38656</v>
          </cell>
          <cell r="E71">
            <v>-4.6729999999968186E-3</v>
          </cell>
          <cell r="F71">
            <v>2.384975372334841</v>
          </cell>
        </row>
        <row r="72">
          <cell r="A72">
            <v>38686</v>
          </cell>
          <cell r="E72">
            <v>0.36499999999999488</v>
          </cell>
          <cell r="F72">
            <v>-7.879461169935098E-2</v>
          </cell>
        </row>
        <row r="73">
          <cell r="A73">
            <v>38717</v>
          </cell>
          <cell r="E73">
            <v>0.31768999999999892</v>
          </cell>
          <cell r="F73">
            <v>1.9403555208841849</v>
          </cell>
        </row>
        <row r="74">
          <cell r="A74">
            <v>38748</v>
          </cell>
          <cell r="E74">
            <v>-0.22604400000000169</v>
          </cell>
          <cell r="F74">
            <v>1.0395890970975596</v>
          </cell>
        </row>
        <row r="75">
          <cell r="A75">
            <v>38776</v>
          </cell>
          <cell r="E75">
            <v>-9.0480999999996925E-2</v>
          </cell>
          <cell r="F75">
            <v>1.4912412540851738</v>
          </cell>
        </row>
        <row r="76">
          <cell r="A76">
            <v>38807</v>
          </cell>
          <cell r="E76">
            <v>0.33620000000000516</v>
          </cell>
          <cell r="F76">
            <v>3.0555274805245558</v>
          </cell>
        </row>
        <row r="77">
          <cell r="A77">
            <v>38837</v>
          </cell>
          <cell r="E77">
            <v>0.52294999999999447</v>
          </cell>
          <cell r="F77">
            <v>0.51176494930926797</v>
          </cell>
        </row>
        <row r="78">
          <cell r="A78">
            <v>38868</v>
          </cell>
          <cell r="E78">
            <v>0.54009999999999536</v>
          </cell>
          <cell r="F78">
            <v>-0.19901014669538863</v>
          </cell>
        </row>
        <row r="79">
          <cell r="A79">
            <v>38898</v>
          </cell>
          <cell r="E79">
            <v>0.4586400000000026</v>
          </cell>
          <cell r="F79">
            <v>2.3341368718722721</v>
          </cell>
        </row>
        <row r="80">
          <cell r="A80">
            <v>38929</v>
          </cell>
          <cell r="E80">
            <v>0.51292999999999722</v>
          </cell>
          <cell r="F80">
            <v>-0.25250151676816657</v>
          </cell>
        </row>
        <row r="81">
          <cell r="A81">
            <v>38960</v>
          </cell>
          <cell r="E81">
            <v>0.60263000000000488</v>
          </cell>
          <cell r="F81">
            <v>0.89925996892690208</v>
          </cell>
        </row>
        <row r="82">
          <cell r="A82">
            <v>38990</v>
          </cell>
          <cell r="E82">
            <v>2.5788900000000012</v>
          </cell>
          <cell r="F82">
            <v>-0.91733679805421353</v>
          </cell>
        </row>
        <row r="83">
          <cell r="A83">
            <v>39021</v>
          </cell>
          <cell r="E83">
            <v>0.49093999999999482</v>
          </cell>
          <cell r="F83">
            <v>-2.0429599212802518</v>
          </cell>
        </row>
        <row r="84">
          <cell r="A84">
            <v>39051</v>
          </cell>
          <cell r="E84">
            <v>0.37519000000000347</v>
          </cell>
          <cell r="F84">
            <v>0.71892031211819862</v>
          </cell>
        </row>
        <row r="85">
          <cell r="A85">
            <v>39082</v>
          </cell>
          <cell r="E85">
            <v>0.41076999999999941</v>
          </cell>
          <cell r="F85">
            <v>0.47170854707840881</v>
          </cell>
        </row>
        <row r="86">
          <cell r="A86">
            <v>39113</v>
          </cell>
          <cell r="E86">
            <v>0.83428999999999576</v>
          </cell>
          <cell r="F86">
            <v>-4.3205264506007701E-2</v>
          </cell>
        </row>
        <row r="87">
          <cell r="A87">
            <v>39141</v>
          </cell>
          <cell r="E87">
            <v>0.80001000000000033</v>
          </cell>
          <cell r="F87">
            <v>-0.24318294842931021</v>
          </cell>
        </row>
        <row r="88">
          <cell r="A88">
            <v>39172</v>
          </cell>
          <cell r="E88">
            <v>0.55219999999999914</v>
          </cell>
          <cell r="F88">
            <v>0.30879295981705024</v>
          </cell>
        </row>
        <row r="89">
          <cell r="A89">
            <v>39202</v>
          </cell>
          <cell r="E89">
            <v>0.40131999999999834</v>
          </cell>
          <cell r="F89">
            <v>-0.29329926709716903</v>
          </cell>
        </row>
        <row r="90">
          <cell r="A90">
            <v>39233</v>
          </cell>
          <cell r="E90">
            <v>0.29885000000000161</v>
          </cell>
          <cell r="F90">
            <v>0.45963764117116224</v>
          </cell>
        </row>
        <row r="91">
          <cell r="A91">
            <v>39263</v>
          </cell>
          <cell r="E91">
            <v>0.59396999999999878</v>
          </cell>
          <cell r="F91">
            <v>9.0298821749179581E-2</v>
          </cell>
        </row>
        <row r="92">
          <cell r="A92">
            <v>39294</v>
          </cell>
          <cell r="E92">
            <v>0.33950000000000102</v>
          </cell>
          <cell r="F92">
            <v>0.14116149089056229</v>
          </cell>
        </row>
        <row r="93">
          <cell r="A93">
            <v>39325</v>
          </cell>
          <cell r="E93">
            <v>0.62436999999999898</v>
          </cell>
          <cell r="F93">
            <v>1.1789394456066304</v>
          </cell>
        </row>
        <row r="94">
          <cell r="A94">
            <v>39355</v>
          </cell>
          <cell r="E94">
            <v>0.81367000000000189</v>
          </cell>
          <cell r="F94">
            <v>-0.78155490297944219</v>
          </cell>
        </row>
        <row r="95">
          <cell r="A95">
            <v>39386</v>
          </cell>
          <cell r="E95">
            <v>0.76439999999999486</v>
          </cell>
          <cell r="F95">
            <v>0.92238395436206044</v>
          </cell>
        </row>
        <row r="96">
          <cell r="A96">
            <v>39416</v>
          </cell>
          <cell r="E96">
            <v>0.7544900000000041</v>
          </cell>
          <cell r="F96">
            <v>1.3196471175088265</v>
          </cell>
        </row>
        <row r="97">
          <cell r="A97">
            <v>39447</v>
          </cell>
          <cell r="E97">
            <v>0.68742000000000303</v>
          </cell>
          <cell r="F97">
            <v>1.2268640826527344</v>
          </cell>
        </row>
        <row r="98">
          <cell r="A98">
            <v>39478</v>
          </cell>
          <cell r="E98">
            <v>0.66449000000000069</v>
          </cell>
          <cell r="F98">
            <v>1.4517850398098942</v>
          </cell>
        </row>
        <row r="99">
          <cell r="A99">
            <v>39507</v>
          </cell>
          <cell r="E99">
            <v>0.67072000000000287</v>
          </cell>
          <cell r="F99">
            <v>0.89899713656167446</v>
          </cell>
        </row>
        <row r="100">
          <cell r="A100">
            <v>39538</v>
          </cell>
          <cell r="E100">
            <v>0.36321999999999832</v>
          </cell>
          <cell r="F100">
            <v>-0.45536613299842488</v>
          </cell>
        </row>
        <row r="101">
          <cell r="A101">
            <v>39568</v>
          </cell>
          <cell r="E101">
            <v>0.20220000000000482</v>
          </cell>
          <cell r="F101">
            <v>-0.1596477803951335</v>
          </cell>
        </row>
        <row r="102">
          <cell r="A102">
            <v>39599</v>
          </cell>
          <cell r="E102">
            <v>0.47557999999999367</v>
          </cell>
          <cell r="F102">
            <v>-2.2804171462928013</v>
          </cell>
        </row>
        <row r="103">
          <cell r="A103">
            <v>39629</v>
          </cell>
          <cell r="E103">
            <v>0.29269999999999641</v>
          </cell>
          <cell r="F103">
            <v>-1.7493194820405011</v>
          </cell>
        </row>
        <row r="104">
          <cell r="A104">
            <v>39660</v>
          </cell>
          <cell r="E104">
            <v>0.39632000000000289</v>
          </cell>
        </row>
        <row r="105">
          <cell r="A105">
            <v>39691</v>
          </cell>
          <cell r="E105">
            <v>0.36065999999999576</v>
          </cell>
        </row>
        <row r="106">
          <cell r="A106">
            <v>39721</v>
          </cell>
          <cell r="E106">
            <v>0.21778999999999371</v>
          </cell>
        </row>
        <row r="107">
          <cell r="A107">
            <v>39752</v>
          </cell>
          <cell r="E107">
            <v>0.21417999999999893</v>
          </cell>
        </row>
        <row r="108">
          <cell r="A108">
            <v>39782</v>
          </cell>
          <cell r="E108">
            <v>-1.9246999999992909E-2</v>
          </cell>
        </row>
        <row r="109">
          <cell r="A109">
            <v>39813</v>
          </cell>
          <cell r="E109">
            <v>-1.0205999999996607E-2</v>
          </cell>
        </row>
        <row r="110">
          <cell r="A110">
            <v>39844</v>
          </cell>
          <cell r="E110">
            <v>0.37139000000000522</v>
          </cell>
        </row>
      </sheetData>
      <sheetData sheetId="10">
        <row r="38">
          <cell r="E38">
            <v>1220.7127958438944</v>
          </cell>
          <cell r="G38">
            <v>10.019999999999996</v>
          </cell>
          <cell r="H38">
            <v>10.175251851144274</v>
          </cell>
        </row>
        <row r="39">
          <cell r="E39">
            <v>1212.3514279868211</v>
          </cell>
          <cell r="G39">
            <v>9.8100000000000023</v>
          </cell>
          <cell r="H39">
            <v>6.8304830406607175</v>
          </cell>
        </row>
        <row r="40">
          <cell r="E40">
            <v>1245.2360707674188</v>
          </cell>
          <cell r="G40">
            <v>9.5699999999999932</v>
          </cell>
          <cell r="H40">
            <v>7.190499912053161</v>
          </cell>
        </row>
        <row r="41">
          <cell r="E41">
            <v>1267.6232421664795</v>
          </cell>
          <cell r="G41">
            <v>9.2099999999999937</v>
          </cell>
          <cell r="H41">
            <v>6.9102213180336491</v>
          </cell>
        </row>
        <row r="42">
          <cell r="E42">
            <v>1267.9031304825007</v>
          </cell>
          <cell r="G42">
            <v>9.0499999999999972</v>
          </cell>
          <cell r="H42">
            <v>5.8374554053086225</v>
          </cell>
        </row>
        <row r="43">
          <cell r="E43">
            <v>1319.3340663814517</v>
          </cell>
          <cell r="G43">
            <v>9.1200000000000045</v>
          </cell>
          <cell r="H43">
            <v>6.2346565076780935</v>
          </cell>
        </row>
        <row r="44">
          <cell r="E44">
            <v>1329.3668319997162</v>
          </cell>
          <cell r="G44">
            <v>9.5699999999999932</v>
          </cell>
          <cell r="H44">
            <v>4.2638396737249895</v>
          </cell>
        </row>
        <row r="45">
          <cell r="E45">
            <v>1365.3991025167393</v>
          </cell>
          <cell r="G45">
            <v>9.6200000000000045</v>
          </cell>
          <cell r="H45">
            <v>5.6901057061408578</v>
          </cell>
        </row>
        <row r="46">
          <cell r="E46">
            <v>1367.7280586093041</v>
          </cell>
          <cell r="G46">
            <v>10.319999999999993</v>
          </cell>
          <cell r="H46">
            <v>3.5975205581578518</v>
          </cell>
        </row>
        <row r="47">
          <cell r="E47">
            <v>1368.3755188143207</v>
          </cell>
          <cell r="G47">
            <v>10.409999999999997</v>
          </cell>
          <cell r="H47">
            <v>3.5268835980851065</v>
          </cell>
        </row>
        <row r="48">
          <cell r="E48">
            <v>1413.8449715033078</v>
          </cell>
          <cell r="G48">
            <v>10.569999999999993</v>
          </cell>
          <cell r="H48">
            <v>5.0907998657232723</v>
          </cell>
        </row>
        <row r="49">
          <cell r="E49">
            <v>1435.6113489163311</v>
          </cell>
          <cell r="G49">
            <v>10.079999999999998</v>
          </cell>
          <cell r="H49">
            <v>-0.88231377127069299</v>
          </cell>
        </row>
        <row r="50">
          <cell r="E50">
            <v>1368.7466405359985</v>
          </cell>
          <cell r="G50">
            <v>10.129999999999995</v>
          </cell>
          <cell r="H50">
            <v>1.8131630655313202</v>
          </cell>
        </row>
        <row r="51">
          <cell r="E51">
            <v>1357.9709405112485</v>
          </cell>
          <cell r="G51">
            <v>10.439999999999998</v>
          </cell>
          <cell r="H51">
            <v>1.4227892924632446</v>
          </cell>
        </row>
        <row r="52">
          <cell r="E52">
            <v>1376.4896831578044</v>
          </cell>
          <cell r="G52">
            <v>10.469999999999999</v>
          </cell>
          <cell r="H52">
            <v>6.3782200049256055E-2</v>
          </cell>
        </row>
        <row r="53">
          <cell r="E53">
            <v>1407.2147935298351</v>
          </cell>
          <cell r="G53">
            <v>10.340000000000003</v>
          </cell>
          <cell r="H53">
            <v>0.60908955610632365</v>
          </cell>
        </row>
        <row r="54">
          <cell r="E54">
            <v>1445.0306603399999</v>
          </cell>
          <cell r="G54">
            <v>10.769999999999996</v>
          </cell>
          <cell r="H54">
            <v>2.8889729621950355</v>
          </cell>
        </row>
        <row r="55">
          <cell r="E55">
            <v>1471.0597993400002</v>
          </cell>
          <cell r="G55">
            <v>10.5</v>
          </cell>
          <cell r="H55">
            <v>0.90513619178260729</v>
          </cell>
        </row>
        <row r="56">
          <cell r="E56">
            <v>1468.6611993400002</v>
          </cell>
          <cell r="G56">
            <v>9.4200000000000017</v>
          </cell>
          <cell r="H56">
            <v>0.96714407066436081</v>
          </cell>
        </row>
        <row r="57">
          <cell r="E57">
            <v>1522.3749993400002</v>
          </cell>
          <cell r="G57">
            <v>8.730000000000004</v>
          </cell>
          <cell r="H57">
            <v>2.5445638396017323</v>
          </cell>
        </row>
        <row r="58">
          <cell r="E58">
            <v>1528.7754201800001</v>
          </cell>
          <cell r="G58">
            <v>7.980000000000004</v>
          </cell>
          <cell r="H58">
            <v>3.5143625084522734</v>
          </cell>
        </row>
        <row r="59">
          <cell r="E59">
            <v>1587.4071401800002</v>
          </cell>
          <cell r="G59">
            <v>7.5699999999999932</v>
          </cell>
          <cell r="H59">
            <v>7.8429762609915743</v>
          </cell>
        </row>
        <row r="60">
          <cell r="E60">
            <v>1634.7112901800003</v>
          </cell>
          <cell r="G60">
            <v>7.0999999999999943</v>
          </cell>
          <cell r="H60">
            <v>7.9567494806721317</v>
          </cell>
        </row>
        <row r="61">
          <cell r="E61">
            <v>1724.0963184134603</v>
          </cell>
          <cell r="G61">
            <v>6.8199999999999932</v>
          </cell>
          <cell r="H61">
            <v>12.427374287139891</v>
          </cell>
        </row>
        <row r="62">
          <cell r="E62">
            <v>1647.84597841346</v>
          </cell>
          <cell r="G62">
            <v>6.5999999999999943</v>
          </cell>
          <cell r="H62">
            <v>12.93702556573022</v>
          </cell>
        </row>
        <row r="63">
          <cell r="E63">
            <v>1653.1255584134603</v>
          </cell>
          <cell r="G63">
            <v>6.2000000000000028</v>
          </cell>
          <cell r="H63">
            <v>14.628034883903407</v>
          </cell>
        </row>
        <row r="64">
          <cell r="E64">
            <v>1686.2185409899998</v>
          </cell>
          <cell r="G64">
            <v>5.9000000000000057</v>
          </cell>
          <cell r="H64">
            <v>15.67644665852994</v>
          </cell>
        </row>
        <row r="65">
          <cell r="E65">
            <v>1704.72081099</v>
          </cell>
          <cell r="G65">
            <v>6.0999999999999943</v>
          </cell>
          <cell r="H65">
            <v>14.176700108690298</v>
          </cell>
        </row>
        <row r="66">
          <cell r="E66">
            <v>1776.9699909900003</v>
          </cell>
          <cell r="G66">
            <v>5.5999999999999943</v>
          </cell>
          <cell r="H66">
            <v>16.449898266941698</v>
          </cell>
        </row>
        <row r="67">
          <cell r="E67">
            <v>1801.6573935900001</v>
          </cell>
          <cell r="G67">
            <v>4.7999999999999972</v>
          </cell>
          <cell r="H67">
            <v>16.863959922832848</v>
          </cell>
        </row>
        <row r="68">
          <cell r="E68">
            <v>1849.6373635900002</v>
          </cell>
          <cell r="G68">
            <v>4.5999999999999943</v>
          </cell>
          <cell r="H68">
            <v>20.401884347792464</v>
          </cell>
        </row>
        <row r="69">
          <cell r="E69">
            <v>1885.5368735900001</v>
          </cell>
          <cell r="G69">
            <v>4.5</v>
          </cell>
          <cell r="H69">
            <v>18.521488241070251</v>
          </cell>
        </row>
        <row r="70">
          <cell r="E70">
            <v>1859.1292259299998</v>
          </cell>
          <cell r="G70">
            <v>4.5999999999999943</v>
          </cell>
          <cell r="H70">
            <v>16.26103961460441</v>
          </cell>
        </row>
        <row r="71">
          <cell r="E71">
            <v>1927.32583593</v>
          </cell>
          <cell r="G71">
            <v>4.9000000000000057</v>
          </cell>
          <cell r="H71">
            <v>15.742091395312974</v>
          </cell>
        </row>
        <row r="72">
          <cell r="E72">
            <v>1993.78279593</v>
          </cell>
          <cell r="G72">
            <v>4.7999999999999972</v>
          </cell>
          <cell r="H72">
            <v>16.379235364779476</v>
          </cell>
        </row>
        <row r="73">
          <cell r="E73">
            <v>2061.7294539517698</v>
          </cell>
          <cell r="G73">
            <v>4.7999999999999972</v>
          </cell>
          <cell r="H73">
            <v>14.106101629667744</v>
          </cell>
        </row>
        <row r="74">
          <cell r="E74">
            <v>2041.6686531700002</v>
          </cell>
          <cell r="G74">
            <v>4.7000000000000028</v>
          </cell>
          <cell r="H74">
            <v>18.33738355229293</v>
          </cell>
        </row>
        <row r="75">
          <cell r="E75">
            <v>2044.6410758429802</v>
          </cell>
          <cell r="G75">
            <v>4.5</v>
          </cell>
          <cell r="H75">
            <v>18.357273045128263</v>
          </cell>
        </row>
        <row r="76">
          <cell r="E76">
            <v>2044.99352946</v>
          </cell>
          <cell r="G76">
            <v>4.7000000000000028</v>
          </cell>
          <cell r="H76">
            <v>15.832757759436822</v>
          </cell>
        </row>
        <row r="77">
          <cell r="E77">
            <v>2148.4482790616998</v>
          </cell>
          <cell r="G77">
            <v>3.9000000000000057</v>
          </cell>
          <cell r="H77">
            <v>21.298684958788392</v>
          </cell>
        </row>
        <row r="78">
          <cell r="E78">
            <v>2127.8327431799999</v>
          </cell>
          <cell r="G78">
            <v>3.5999999999999943</v>
          </cell>
          <cell r="H78">
            <v>15.583978326095572</v>
          </cell>
        </row>
        <row r="79">
          <cell r="E79">
            <v>2198.1618972348797</v>
          </cell>
          <cell r="G79">
            <v>4.2999999999999972</v>
          </cell>
          <cell r="H79">
            <v>16.977721762990107</v>
          </cell>
        </row>
        <row r="80">
          <cell r="E80">
            <v>2110.9890800000003</v>
          </cell>
          <cell r="G80">
            <v>4.7000000000000028</v>
          </cell>
          <cell r="H80">
            <v>9.0065802697113284</v>
          </cell>
        </row>
        <row r="81">
          <cell r="E81">
            <v>2122.1946400000002</v>
          </cell>
          <cell r="G81">
            <v>4.7000000000000028</v>
          </cell>
          <cell r="H81">
            <v>7.4987716455137798</v>
          </cell>
        </row>
        <row r="82">
          <cell r="E82">
            <v>2077.393</v>
          </cell>
          <cell r="G82">
            <v>4.7000000000000028</v>
          </cell>
          <cell r="H82">
            <v>6.7240761563480245</v>
          </cell>
        </row>
        <row r="83">
          <cell r="E83">
            <v>2117.1330799999996</v>
          </cell>
          <cell r="G83">
            <v>4.9000000000000057</v>
          </cell>
          <cell r="H83">
            <v>4.7170807415506166</v>
          </cell>
        </row>
        <row r="84">
          <cell r="E84">
            <v>2215.76008</v>
          </cell>
          <cell r="G84">
            <v>5.5999999999999943</v>
          </cell>
          <cell r="H84">
            <v>5.2400319532509121</v>
          </cell>
        </row>
        <row r="85">
          <cell r="E85">
            <v>2217.4880000000003</v>
          </cell>
          <cell r="G85">
            <v>5.7000000000000028</v>
          </cell>
          <cell r="H85">
            <v>1.7547322102373641</v>
          </cell>
        </row>
        <row r="86">
          <cell r="E86">
            <v>2109.1445199999998</v>
          </cell>
          <cell r="G86">
            <v>6.5999999999999943</v>
          </cell>
          <cell r="H86">
            <v>-3.0910532828129278</v>
          </cell>
        </row>
        <row r="87">
          <cell r="E87">
            <v>2048.7743600000003</v>
          </cell>
          <cell r="G87">
            <v>7.0999999999999943</v>
          </cell>
          <cell r="H87">
            <v>-6.4405676330365207</v>
          </cell>
        </row>
        <row r="88">
          <cell r="E88">
            <v>2021.33</v>
          </cell>
          <cell r="G88">
            <v>6.7000000000000028</v>
          </cell>
          <cell r="H88">
            <v>-7.3637717583745044</v>
          </cell>
        </row>
        <row r="89">
          <cell r="E89">
            <v>2076.4277200000001</v>
          </cell>
          <cell r="G89">
            <v>6.9000000000000057</v>
          </cell>
          <cell r="H89">
            <v>-9.5904703831108051</v>
          </cell>
        </row>
        <row r="90">
          <cell r="E90">
            <v>2103.0586800000001</v>
          </cell>
          <cell r="G90">
            <v>7.5999999999999943</v>
          </cell>
          <cell r="H90">
            <v>-8.1452474061586511</v>
          </cell>
        </row>
        <row r="91">
          <cell r="E91">
            <v>2116.8510000000001</v>
          </cell>
          <cell r="G91">
            <v>7.5</v>
          </cell>
          <cell r="H91">
            <v>-10.417712025338499</v>
          </cell>
        </row>
        <row r="92">
          <cell r="E92">
            <v>2124.9305599999998</v>
          </cell>
          <cell r="G92">
            <v>7.2000000000000028</v>
          </cell>
          <cell r="H92">
            <v>-6.1003506809432899</v>
          </cell>
        </row>
        <row r="93">
          <cell r="E93">
            <v>2126.9082800000001</v>
          </cell>
          <cell r="G93">
            <v>7.2000000000000028</v>
          </cell>
          <cell r="H93">
            <v>-6.5092242743915563</v>
          </cell>
        </row>
        <row r="94">
          <cell r="E94">
            <v>2123.4250000000002</v>
          </cell>
          <cell r="G94">
            <v>6.5999999999999943</v>
          </cell>
          <cell r="H94">
            <v>-4.1127071313075803</v>
          </cell>
        </row>
        <row r="95">
          <cell r="E95">
            <v>2112.6326799999997</v>
          </cell>
          <cell r="G95">
            <v>6.2999999999999972</v>
          </cell>
          <cell r="H95">
            <v>-6.1265949975005007</v>
          </cell>
        </row>
        <row r="96">
          <cell r="E96">
            <v>2138.9384799999998</v>
          </cell>
          <cell r="G96">
            <v>5.7999999999999972</v>
          </cell>
          <cell r="H96">
            <v>-8.7590303104130633</v>
          </cell>
        </row>
        <row r="97">
          <cell r="E97">
            <v>2193.4279999999999</v>
          </cell>
          <cell r="G97">
            <v>5.5</v>
          </cell>
          <cell r="H97">
            <v>-6.2417170696850821</v>
          </cell>
        </row>
        <row r="98">
          <cell r="E98">
            <v>2166.9648369999995</v>
          </cell>
          <cell r="G98">
            <v>4.0999999999999943</v>
          </cell>
          <cell r="H98">
            <v>-1.305080822684368</v>
          </cell>
        </row>
        <row r="99">
          <cell r="E99">
            <v>2180.4928799999998</v>
          </cell>
          <cell r="G99">
            <v>3.2000000000000028</v>
          </cell>
          <cell r="H99">
            <v>3.1290091737783188</v>
          </cell>
        </row>
        <row r="100">
          <cell r="E100">
            <v>2303.3280990000003</v>
          </cell>
          <cell r="G100">
            <v>3.5</v>
          </cell>
          <cell r="H100">
            <v>10.097696903108089</v>
          </cell>
        </row>
        <row r="101">
          <cell r="E101">
            <v>2342.2031200000001</v>
          </cell>
          <cell r="G101">
            <v>3.9000000000000057</v>
          </cell>
          <cell r="H101">
            <v>8.5655881764199684</v>
          </cell>
        </row>
        <row r="102">
          <cell r="E102">
            <v>2391.67148</v>
          </cell>
          <cell r="G102">
            <v>3.5999999999999943</v>
          </cell>
          <cell r="H102">
            <v>9.7716971279757416</v>
          </cell>
        </row>
        <row r="103">
          <cell r="E103">
            <v>2480.1580000000004</v>
          </cell>
          <cell r="G103">
            <v>3.7999999999999972</v>
          </cell>
          <cell r="H103">
            <v>12.873425435585094</v>
          </cell>
        </row>
        <row r="104">
          <cell r="E104">
            <v>2490.5236829999999</v>
          </cell>
          <cell r="G104">
            <v>3.7000000000000028</v>
          </cell>
          <cell r="H104">
            <v>13.023090140720161</v>
          </cell>
        </row>
        <row r="105">
          <cell r="E105">
            <v>2511.0291200000001</v>
          </cell>
          <cell r="G105">
            <v>3.5999999999999943</v>
          </cell>
          <cell r="H105">
            <v>13.957583627126692</v>
          </cell>
        </row>
        <row r="106">
          <cell r="E106">
            <v>2592.5480000000002</v>
          </cell>
          <cell r="G106">
            <v>3.7000000000000028</v>
          </cell>
          <cell r="H106">
            <v>17.73650057654055</v>
          </cell>
        </row>
        <row r="107">
          <cell r="E107">
            <v>2668.3705110000001</v>
          </cell>
          <cell r="G107">
            <v>3.2000000000000028</v>
          </cell>
          <cell r="H107">
            <v>22.389015591497863</v>
          </cell>
        </row>
        <row r="108">
          <cell r="E108">
            <v>2736.05512</v>
          </cell>
          <cell r="G108">
            <v>3.2999999999999972</v>
          </cell>
          <cell r="H108">
            <v>23.830101020114935</v>
          </cell>
        </row>
        <row r="109">
          <cell r="E109">
            <v>2900.4010000000003</v>
          </cell>
          <cell r="G109">
            <v>3.2999999999999972</v>
          </cell>
          <cell r="H109">
            <v>28.007183356029852</v>
          </cell>
        </row>
        <row r="110">
          <cell r="E110">
            <v>2666.6661359999998</v>
          </cell>
          <cell r="G110">
            <v>2.7000000000000028</v>
          </cell>
          <cell r="H110">
            <v>19.82469662333164</v>
          </cell>
        </row>
        <row r="111">
          <cell r="E111">
            <v>2802.6206149999998</v>
          </cell>
          <cell r="G111">
            <v>2.5</v>
          </cell>
          <cell r="H111">
            <v>25.396603663028095</v>
          </cell>
        </row>
        <row r="112">
          <cell r="E112">
            <v>2966.5658640000001</v>
          </cell>
          <cell r="G112">
            <v>2.2999999999999972</v>
          </cell>
          <cell r="H112">
            <v>25.89907972834553</v>
          </cell>
        </row>
        <row r="113">
          <cell r="E113">
            <v>3010.9122940000007</v>
          </cell>
          <cell r="G113">
            <v>2.2999999999999972</v>
          </cell>
          <cell r="H113">
            <v>25.660249043848538</v>
          </cell>
        </row>
        <row r="114">
          <cell r="E114">
            <v>3023.8605920000005</v>
          </cell>
          <cell r="G114">
            <v>2.7999999999999972</v>
          </cell>
          <cell r="H114">
            <v>22.989242249533159</v>
          </cell>
        </row>
        <row r="115">
          <cell r="E115">
            <v>3135.9038950000004</v>
          </cell>
          <cell r="G115">
            <v>2.7999999999999972</v>
          </cell>
          <cell r="H115">
            <v>22.99579987377669</v>
          </cell>
        </row>
        <row r="116">
          <cell r="E116">
            <v>3109.4851280000003</v>
          </cell>
          <cell r="G116">
            <v>3</v>
          </cell>
          <cell r="H116">
            <v>21.216177168149429</v>
          </cell>
        </row>
        <row r="117">
          <cell r="E117">
            <v>2969.8904090000005</v>
          </cell>
          <cell r="G117">
            <v>3.5</v>
          </cell>
          <cell r="H117">
            <v>14.274235591785978</v>
          </cell>
        </row>
        <row r="118">
          <cell r="E118">
            <v>2989.9560609999999</v>
          </cell>
          <cell r="G118">
            <v>5.9000000000000057</v>
          </cell>
          <cell r="H118">
            <v>8.9035507978928017</v>
          </cell>
        </row>
        <row r="119">
          <cell r="E119">
            <v>2938.2214840000001</v>
          </cell>
          <cell r="G119">
            <v>6.2999999999999972</v>
          </cell>
          <cell r="H119">
            <v>3.5869707458659805</v>
          </cell>
        </row>
        <row r="120">
          <cell r="E120">
            <v>3055.4822480000003</v>
          </cell>
          <cell r="G120">
            <v>6.4000000000000057</v>
          </cell>
          <cell r="H120">
            <v>4.9574557586129053</v>
          </cell>
        </row>
        <row r="121">
          <cell r="E121">
            <v>3140.4188669999999</v>
          </cell>
          <cell r="G121">
            <v>6.5</v>
          </cell>
          <cell r="H121">
            <v>1.6669801816767471</v>
          </cell>
        </row>
        <row r="122">
          <cell r="E122">
            <v>3015.6559380399999</v>
          </cell>
          <cell r="G122">
            <v>7.7999999999999972</v>
          </cell>
          <cell r="H122">
            <v>4.9045641751733982</v>
          </cell>
        </row>
        <row r="123">
          <cell r="E123">
            <v>3027.5508138799996</v>
          </cell>
          <cell r="G123">
            <v>8.7999999999999972</v>
          </cell>
          <cell r="H123">
            <v>-0.71166373674835803</v>
          </cell>
        </row>
        <row r="124">
          <cell r="E124">
            <v>3078.6671809999998</v>
          </cell>
          <cell r="G124">
            <v>9</v>
          </cell>
          <cell r="H124">
            <v>-4.7900692870062596</v>
          </cell>
        </row>
        <row r="125">
          <cell r="E125">
            <v>3085.5913115600001</v>
          </cell>
          <cell r="G125">
            <v>8.7999999999999972</v>
          </cell>
          <cell r="H125">
            <v>-5.8085673329754117</v>
          </cell>
        </row>
        <row r="126">
          <cell r="E126">
            <v>3107.5893195600001</v>
          </cell>
          <cell r="G126">
            <v>8.5</v>
          </cell>
          <cell r="H126">
            <v>-5.2820877625205931</v>
          </cell>
        </row>
        <row r="127">
          <cell r="E127">
            <v>3177.8335080000002</v>
          </cell>
          <cell r="G127">
            <v>8.5999999999999943</v>
          </cell>
          <cell r="H127">
            <v>-6.6877696070684163</v>
          </cell>
        </row>
        <row r="128">
          <cell r="E128">
            <v>3148.6802692399997</v>
          </cell>
          <cell r="G128">
            <v>8.4000000000000057</v>
          </cell>
          <cell r="H128">
            <v>-6.5862522034917497</v>
          </cell>
        </row>
        <row r="129">
          <cell r="E129">
            <v>3261.2416295599996</v>
          </cell>
          <cell r="G129">
            <v>8.2999999999999972</v>
          </cell>
          <cell r="H129">
            <v>1.3944297272680206</v>
          </cell>
        </row>
        <row r="130">
          <cell r="E130">
            <v>3184.2647939999997</v>
          </cell>
          <cell r="G130">
            <v>6.4000000000000057</v>
          </cell>
          <cell r="H130">
            <v>9.2777569043756003E-2</v>
          </cell>
        </row>
        <row r="131">
          <cell r="E131">
            <v>3304.7539931600004</v>
          </cell>
          <cell r="G131">
            <v>6.7000000000000028</v>
          </cell>
          <cell r="H131">
            <v>5.412032356026808</v>
          </cell>
        </row>
        <row r="132">
          <cell r="E132">
            <v>3373.2392402400001</v>
          </cell>
          <cell r="G132">
            <v>7.0999999999999943</v>
          </cell>
          <cell r="H132">
            <v>3.080830296884951</v>
          </cell>
        </row>
        <row r="133">
          <cell r="E133">
            <v>3481.6797769999998</v>
          </cell>
          <cell r="G133">
            <v>7.4000000000000057</v>
          </cell>
          <cell r="H133">
            <v>3.2278698847276299</v>
          </cell>
        </row>
        <row r="134">
          <cell r="E134">
            <v>3403.9921909999998</v>
          </cell>
          <cell r="G134">
            <v>7.0999999999999943</v>
          </cell>
          <cell r="H134">
            <v>5.3943412595210072</v>
          </cell>
        </row>
        <row r="135">
          <cell r="E135">
            <v>3461.7539999600003</v>
          </cell>
          <cell r="G135">
            <v>6.9000000000000057</v>
          </cell>
          <cell r="H135">
            <v>6.961394528643261</v>
          </cell>
        </row>
        <row r="136">
          <cell r="E136">
            <v>3479.539229</v>
          </cell>
          <cell r="G136">
            <v>6.7000000000000028</v>
          </cell>
          <cell r="H136">
            <v>5.9240495210520105</v>
          </cell>
        </row>
        <row r="137">
          <cell r="E137">
            <v>3517.8978535600004</v>
          </cell>
          <cell r="G137">
            <v>6.5999999999999943</v>
          </cell>
          <cell r="H137">
            <v>6.9516816021880201</v>
          </cell>
        </row>
        <row r="138">
          <cell r="E138">
            <v>3381.7838730800004</v>
          </cell>
          <cell r="G138">
            <v>7</v>
          </cell>
          <cell r="H138">
            <v>1.7040976387188378</v>
          </cell>
        </row>
        <row r="139">
          <cell r="E139">
            <v>3371.0665680000002</v>
          </cell>
          <cell r="G139">
            <v>6.7000000000000028</v>
          </cell>
          <cell r="H139">
            <v>-0.58045549202662139</v>
          </cell>
        </row>
        <row r="140">
          <cell r="E140">
            <v>3322.9368425199996</v>
          </cell>
          <cell r="G140">
            <v>6.7000000000000028</v>
          </cell>
          <cell r="H140">
            <v>-1.0925273117670664</v>
          </cell>
        </row>
        <row r="141">
          <cell r="E141">
            <v>3357.7348913999995</v>
          </cell>
          <cell r="G141">
            <v>6.5</v>
          </cell>
          <cell r="H141">
            <v>-3.3250806578552394</v>
          </cell>
        </row>
        <row r="142">
          <cell r="E142">
            <v>3286.0201900000002</v>
          </cell>
          <cell r="G142">
            <v>5.7000000000000028</v>
          </cell>
          <cell r="H142">
            <v>-2.3693760214394177</v>
          </cell>
        </row>
        <row r="143">
          <cell r="E143">
            <v>3427.1104460400002</v>
          </cell>
          <cell r="G143">
            <v>5.0999999999999943</v>
          </cell>
          <cell r="H143">
            <v>-1.3297454299808886</v>
          </cell>
        </row>
        <row r="144">
          <cell r="E144">
            <v>3397.2338356</v>
          </cell>
          <cell r="G144">
            <v>4.2000000000000028</v>
          </cell>
          <cell r="H144">
            <v>-3.3480594289369114</v>
          </cell>
        </row>
        <row r="145">
          <cell r="E145">
            <v>3383.2151540000004</v>
          </cell>
          <cell r="G145">
            <v>3.5</v>
          </cell>
          <cell r="H145">
            <v>-6.1140851128511091</v>
          </cell>
        </row>
        <row r="146">
          <cell r="E146">
            <v>3284.3688869999996</v>
          </cell>
          <cell r="G146">
            <v>3.0999999999999943</v>
          </cell>
          <cell r="H146">
            <v>-6.4153309230642215</v>
          </cell>
        </row>
        <row r="147">
          <cell r="E147">
            <v>3310.95622</v>
          </cell>
          <cell r="G147">
            <v>3</v>
          </cell>
          <cell r="H147">
            <v>-7.1418534656451431</v>
          </cell>
        </row>
        <row r="148">
          <cell r="E148">
            <v>3402.8161530000002</v>
          </cell>
          <cell r="G148">
            <v>2.9000000000000057</v>
          </cell>
          <cell r="H148">
            <v>-4.9611059699568578</v>
          </cell>
        </row>
        <row r="149">
          <cell r="E149">
            <v>3379.1784250000001</v>
          </cell>
          <cell r="G149">
            <v>3.4000000000000057</v>
          </cell>
          <cell r="H149">
            <v>-7.1017870088182828</v>
          </cell>
        </row>
        <row r="150">
          <cell r="E150">
            <v>3295.3457609999996</v>
          </cell>
          <cell r="G150">
            <v>3.7999999999999972</v>
          </cell>
          <cell r="H150">
            <v>-6.123305983107441</v>
          </cell>
        </row>
        <row r="151">
          <cell r="E151">
            <v>3269.6577619999998</v>
          </cell>
          <cell r="G151">
            <v>3.7000000000000028</v>
          </cell>
          <cell r="H151">
            <v>-6.4688633721652344</v>
          </cell>
        </row>
        <row r="152">
          <cell r="E152">
            <v>3201.9984249999989</v>
          </cell>
          <cell r="G152">
            <v>5.0999999999999943</v>
          </cell>
          <cell r="H152">
            <v>-8.315417646434998</v>
          </cell>
        </row>
        <row r="153">
          <cell r="E153">
            <v>3221.9409229999992</v>
          </cell>
          <cell r="G153">
            <v>5</v>
          </cell>
          <cell r="H153">
            <v>-8.6135366844731998</v>
          </cell>
        </row>
        <row r="154">
          <cell r="E154">
            <v>3160.5440520000002</v>
          </cell>
          <cell r="G154">
            <v>4.9000000000000057</v>
          </cell>
          <cell r="H154">
            <v>-8.3112330570222941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Készítette</v>
          </cell>
        </row>
        <row r="2">
          <cell r="A2" t="str">
            <v>Cím</v>
          </cell>
        </row>
        <row r="3">
          <cell r="A3" t="str">
            <v>Title</v>
          </cell>
        </row>
        <row r="4">
          <cell r="A4" t="str">
            <v>Tengelyfelirat</v>
          </cell>
        </row>
        <row r="5">
          <cell r="A5" t="str">
            <v>Axis</v>
          </cell>
        </row>
        <row r="6">
          <cell r="A6" t="str">
            <v>Megjegyzés:</v>
          </cell>
        </row>
        <row r="7">
          <cell r="A7" t="str">
            <v>Note:</v>
          </cell>
        </row>
        <row r="8">
          <cell r="A8" t="str">
            <v>Forrás:</v>
          </cell>
        </row>
        <row r="9">
          <cell r="A9" t="str">
            <v>Source:</v>
          </cell>
        </row>
        <row r="10">
          <cell r="A10" t="str">
            <v>Legend</v>
          </cell>
        </row>
        <row r="11">
          <cell r="A11" t="str">
            <v>Legend</v>
          </cell>
        </row>
        <row r="12">
          <cell r="A12" t="str">
            <v>2009.01.02.</v>
          </cell>
        </row>
        <row r="13">
          <cell r="A13" t="str">
            <v>2009.01.05.</v>
          </cell>
        </row>
        <row r="14">
          <cell r="A14" t="str">
            <v>2009.01.06.</v>
          </cell>
        </row>
        <row r="15">
          <cell r="A15" t="str">
            <v>2009.01.07.</v>
          </cell>
        </row>
        <row r="16">
          <cell r="A16" t="str">
            <v>2009.01.08.</v>
          </cell>
        </row>
        <row r="17">
          <cell r="A17" t="str">
            <v>2009.01.09.</v>
          </cell>
        </row>
        <row r="18">
          <cell r="A18" t="str">
            <v>2009.01.12.</v>
          </cell>
        </row>
        <row r="19">
          <cell r="A19" t="str">
            <v>2009.01.13.</v>
          </cell>
        </row>
        <row r="20">
          <cell r="A20" t="str">
            <v>2009.01.14.</v>
          </cell>
        </row>
        <row r="21">
          <cell r="A21" t="str">
            <v>2009.01.15.</v>
          </cell>
        </row>
        <row r="22">
          <cell r="A22" t="str">
            <v>2009.01.16.</v>
          </cell>
        </row>
        <row r="23">
          <cell r="A23" t="str">
            <v>2009.01.19.</v>
          </cell>
        </row>
        <row r="24">
          <cell r="A24" t="str">
            <v>2009.01.20.</v>
          </cell>
        </row>
        <row r="25">
          <cell r="A25" t="str">
            <v>2009.01.21.</v>
          </cell>
        </row>
        <row r="26">
          <cell r="A26" t="str">
            <v>2009.01.22.</v>
          </cell>
        </row>
        <row r="27">
          <cell r="A27" t="str">
            <v>2009.01.23.</v>
          </cell>
        </row>
        <row r="28">
          <cell r="A28" t="str">
            <v>2009.01.26.</v>
          </cell>
        </row>
        <row r="29">
          <cell r="A29" t="str">
            <v>2009.01.27.</v>
          </cell>
        </row>
        <row r="30">
          <cell r="A30" t="str">
            <v>2009.01.28.</v>
          </cell>
        </row>
        <row r="31">
          <cell r="A31" t="str">
            <v>2009.01.29.</v>
          </cell>
        </row>
        <row r="32">
          <cell r="A32" t="str">
            <v>2009.01.30.</v>
          </cell>
        </row>
        <row r="33">
          <cell r="A33" t="str">
            <v>2009.02.02.</v>
          </cell>
        </row>
        <row r="34">
          <cell r="A34" t="str">
            <v>2009.02.03.</v>
          </cell>
        </row>
        <row r="35">
          <cell r="A35" t="str">
            <v>2009.02.04.</v>
          </cell>
        </row>
        <row r="36">
          <cell r="A36" t="str">
            <v>2009.02.05.</v>
          </cell>
        </row>
        <row r="37">
          <cell r="A37" t="str">
            <v>2009.02.06.</v>
          </cell>
        </row>
        <row r="38">
          <cell r="A38" t="str">
            <v>2009.02.09.</v>
          </cell>
        </row>
        <row r="39">
          <cell r="A39" t="str">
            <v>2009.02.10.</v>
          </cell>
        </row>
        <row r="40">
          <cell r="A40" t="str">
            <v>2009.02.11.</v>
          </cell>
        </row>
        <row r="41">
          <cell r="A41" t="str">
            <v>2009.02.12.</v>
          </cell>
        </row>
        <row r="42">
          <cell r="A42" t="str">
            <v>2009.02.13.</v>
          </cell>
        </row>
        <row r="43">
          <cell r="A43" t="str">
            <v>2009.02.16.</v>
          </cell>
        </row>
        <row r="44">
          <cell r="A44" t="str">
            <v>2009.02.17.</v>
          </cell>
        </row>
        <row r="45">
          <cell r="A45" t="str">
            <v>2009.02.18.</v>
          </cell>
        </row>
        <row r="46">
          <cell r="A46" t="str">
            <v>2009.02.19.</v>
          </cell>
        </row>
        <row r="47">
          <cell r="A47" t="str">
            <v>2009.02.20.</v>
          </cell>
        </row>
        <row r="48">
          <cell r="A48" t="str">
            <v>2009.02.23.</v>
          </cell>
        </row>
        <row r="49">
          <cell r="A49" t="str">
            <v>2009.02.24.</v>
          </cell>
        </row>
        <row r="50">
          <cell r="A50" t="str">
            <v>2009.02.25.</v>
          </cell>
        </row>
        <row r="51">
          <cell r="A51" t="str">
            <v>2009.02.26.</v>
          </cell>
        </row>
        <row r="52">
          <cell r="A52" t="str">
            <v>2009.02.27.</v>
          </cell>
        </row>
        <row r="53">
          <cell r="A53" t="str">
            <v>2009.03.02.</v>
          </cell>
        </row>
        <row r="54">
          <cell r="A54" t="str">
            <v>2009.03.03.</v>
          </cell>
        </row>
        <row r="55">
          <cell r="A55" t="str">
            <v>2009.03.04.</v>
          </cell>
        </row>
        <row r="56">
          <cell r="A56" t="str">
            <v>2009.03.05.</v>
          </cell>
        </row>
        <row r="57">
          <cell r="A57" t="str">
            <v>2009.03.06.</v>
          </cell>
        </row>
        <row r="58">
          <cell r="A58" t="str">
            <v>2009.03.09.</v>
          </cell>
        </row>
        <row r="59">
          <cell r="A59" t="str">
            <v>2009.03.10.</v>
          </cell>
        </row>
        <row r="60">
          <cell r="A60" t="str">
            <v>2009.03.11.</v>
          </cell>
        </row>
        <row r="61">
          <cell r="A61" t="str">
            <v>2009.03.12.</v>
          </cell>
        </row>
        <row r="62">
          <cell r="A62" t="str">
            <v>2009.03.13.</v>
          </cell>
        </row>
        <row r="63">
          <cell r="A63" t="str">
            <v>2009.03.16.</v>
          </cell>
        </row>
        <row r="64">
          <cell r="A64" t="str">
            <v>2009.03.17.</v>
          </cell>
        </row>
        <row r="65">
          <cell r="A65" t="str">
            <v>2009.03.18.</v>
          </cell>
        </row>
        <row r="66">
          <cell r="A66" t="str">
            <v>2009.03.19.</v>
          </cell>
        </row>
        <row r="67">
          <cell r="A67" t="str">
            <v>2009.03.20.</v>
          </cell>
        </row>
        <row r="68">
          <cell r="A68" t="str">
            <v>2009.03.23.</v>
          </cell>
        </row>
        <row r="69">
          <cell r="A69" t="str">
            <v>2009.03.24.</v>
          </cell>
        </row>
        <row r="70">
          <cell r="A70" t="str">
            <v>2009.03.25.</v>
          </cell>
        </row>
        <row r="71">
          <cell r="A71" t="str">
            <v>2009.03.26.</v>
          </cell>
        </row>
        <row r="72">
          <cell r="A72" t="str">
            <v>2009.03.27.</v>
          </cell>
        </row>
        <row r="73">
          <cell r="A73" t="str">
            <v>2009.03.30.</v>
          </cell>
        </row>
        <row r="74">
          <cell r="A74" t="str">
            <v>2009.03.31.</v>
          </cell>
        </row>
        <row r="75">
          <cell r="A75" t="str">
            <v>2009.04.01.</v>
          </cell>
        </row>
        <row r="76">
          <cell r="A76" t="str">
            <v>2009.04.02.</v>
          </cell>
        </row>
        <row r="77">
          <cell r="A77" t="str">
            <v>2009.04.03.</v>
          </cell>
        </row>
        <row r="78">
          <cell r="A78" t="str">
            <v>2009.04.06.</v>
          </cell>
        </row>
        <row r="79">
          <cell r="A79" t="str">
            <v>2009.04.07.</v>
          </cell>
        </row>
        <row r="80">
          <cell r="A80" t="str">
            <v>2009.04.08.</v>
          </cell>
        </row>
        <row r="81">
          <cell r="A81" t="str">
            <v>2009.04.09.</v>
          </cell>
        </row>
        <row r="82">
          <cell r="A82" t="str">
            <v>2009.04.10.</v>
          </cell>
        </row>
        <row r="83">
          <cell r="A83" t="str">
            <v>2009.04.13.</v>
          </cell>
        </row>
        <row r="84">
          <cell r="A84" t="str">
            <v>2009.04.14.</v>
          </cell>
        </row>
        <row r="85">
          <cell r="A85" t="str">
            <v>2009.04.15.</v>
          </cell>
        </row>
        <row r="86">
          <cell r="A86" t="str">
            <v>2009.04.16.</v>
          </cell>
        </row>
        <row r="87">
          <cell r="A87" t="str">
            <v>2009.04.17.</v>
          </cell>
        </row>
        <row r="88">
          <cell r="A88" t="str">
            <v>2009.04.20.</v>
          </cell>
        </row>
        <row r="89">
          <cell r="A89" t="str">
            <v>2009.04.21.</v>
          </cell>
        </row>
        <row r="90">
          <cell r="A90" t="str">
            <v>2009.04.22.</v>
          </cell>
        </row>
        <row r="91">
          <cell r="A91" t="str">
            <v>2009.04.23.</v>
          </cell>
        </row>
        <row r="92">
          <cell r="A92" t="str">
            <v>2009.04.24.</v>
          </cell>
        </row>
        <row r="93">
          <cell r="A93" t="str">
            <v>2009.04.27.</v>
          </cell>
        </row>
        <row r="94">
          <cell r="A94" t="str">
            <v>2009.04.28.</v>
          </cell>
        </row>
        <row r="95">
          <cell r="A95" t="str">
            <v>2009.04.29.</v>
          </cell>
        </row>
        <row r="96">
          <cell r="A96" t="str">
            <v>2009.04.30.</v>
          </cell>
        </row>
        <row r="97">
          <cell r="A97" t="str">
            <v>2009.05.01.</v>
          </cell>
        </row>
        <row r="98">
          <cell r="A98" t="str">
            <v>2009.05.04.</v>
          </cell>
        </row>
        <row r="99">
          <cell r="A99" t="str">
            <v>2009.05.05.</v>
          </cell>
        </row>
        <row r="100">
          <cell r="A100" t="str">
            <v>2009.05.06.</v>
          </cell>
        </row>
        <row r="101">
          <cell r="A101" t="str">
            <v>2009.05.07.</v>
          </cell>
        </row>
        <row r="102">
          <cell r="A102" t="str">
            <v>2009.05.08.</v>
          </cell>
        </row>
        <row r="103">
          <cell r="A103" t="str">
            <v>2009.05.11.</v>
          </cell>
        </row>
        <row r="104">
          <cell r="A104" t="str">
            <v>2009.05.12.</v>
          </cell>
        </row>
        <row r="105">
          <cell r="A105" t="str">
            <v>2009.05.13.</v>
          </cell>
        </row>
        <row r="106">
          <cell r="A106" t="str">
            <v>2009.05.14.</v>
          </cell>
        </row>
        <row r="107">
          <cell r="A107" t="str">
            <v>2009.05.15.</v>
          </cell>
        </row>
        <row r="108">
          <cell r="A108" t="str">
            <v>2009.05.18.</v>
          </cell>
        </row>
        <row r="109">
          <cell r="A109" t="str">
            <v>2009.05.19.</v>
          </cell>
        </row>
        <row r="110">
          <cell r="A110" t="str">
            <v>2009.05.20.</v>
          </cell>
        </row>
        <row r="111">
          <cell r="A111" t="str">
            <v>2009.05.21.</v>
          </cell>
        </row>
        <row r="112">
          <cell r="A112" t="str">
            <v>2009.05.22.</v>
          </cell>
        </row>
        <row r="113">
          <cell r="A113" t="str">
            <v>2009.05.25.</v>
          </cell>
        </row>
        <row r="114">
          <cell r="A114" t="str">
            <v>2009.05.26.</v>
          </cell>
        </row>
        <row r="115">
          <cell r="A115" t="str">
            <v>2009.05.27.</v>
          </cell>
        </row>
        <row r="116">
          <cell r="A116" t="str">
            <v>2009.05.28.</v>
          </cell>
        </row>
        <row r="117">
          <cell r="A117" t="str">
            <v>2009.05.29.</v>
          </cell>
        </row>
        <row r="118">
          <cell r="A118" t="str">
            <v>2009.06.01.</v>
          </cell>
        </row>
        <row r="119">
          <cell r="A119" t="str">
            <v>2009.06.02.</v>
          </cell>
        </row>
        <row r="120">
          <cell r="A120" t="str">
            <v>2009.06.03.</v>
          </cell>
        </row>
        <row r="121">
          <cell r="A121" t="str">
            <v>2009.06.04.</v>
          </cell>
        </row>
        <row r="122">
          <cell r="A122" t="str">
            <v>2009.06.05.</v>
          </cell>
        </row>
        <row r="123">
          <cell r="A123" t="str">
            <v>2009.06.08.</v>
          </cell>
        </row>
        <row r="124">
          <cell r="A124" t="str">
            <v>2009.06.09.</v>
          </cell>
        </row>
        <row r="125">
          <cell r="A125" t="str">
            <v>2009.06.10.</v>
          </cell>
        </row>
        <row r="126">
          <cell r="A126" t="str">
            <v>2009.06.11.</v>
          </cell>
        </row>
        <row r="127">
          <cell r="A127" t="str">
            <v>2009.06.12.</v>
          </cell>
        </row>
        <row r="128">
          <cell r="A128" t="str">
            <v>2009.06.15.</v>
          </cell>
        </row>
        <row r="129">
          <cell r="A129" t="str">
            <v>2009.06.16.</v>
          </cell>
        </row>
        <row r="130">
          <cell r="A130" t="str">
            <v>2009.06.17.</v>
          </cell>
        </row>
        <row r="131">
          <cell r="A131" t="str">
            <v>2009.06.18.</v>
          </cell>
        </row>
        <row r="132">
          <cell r="A132" t="str">
            <v>2009.06.19.</v>
          </cell>
        </row>
        <row r="133">
          <cell r="A133" t="str">
            <v>2009.06.22.</v>
          </cell>
        </row>
        <row r="134">
          <cell r="A134" t="str">
            <v>2009.06.23.</v>
          </cell>
        </row>
        <row r="135">
          <cell r="A135" t="str">
            <v>2009.06.24.</v>
          </cell>
        </row>
        <row r="136">
          <cell r="A136" t="str">
            <v>2009.06.25.</v>
          </cell>
        </row>
        <row r="137">
          <cell r="A137" t="str">
            <v>2009.06.26.</v>
          </cell>
        </row>
        <row r="138">
          <cell r="A138" t="str">
            <v>2009.06.29.</v>
          </cell>
        </row>
        <row r="139">
          <cell r="A139" t="str">
            <v>2009.06.30.</v>
          </cell>
        </row>
        <row r="140">
          <cell r="A140" t="str">
            <v>2009.07.01.</v>
          </cell>
        </row>
        <row r="141">
          <cell r="A141" t="str">
            <v>2009.07.02.</v>
          </cell>
        </row>
        <row r="142">
          <cell r="A142" t="str">
            <v>2009.07.03.</v>
          </cell>
        </row>
        <row r="143">
          <cell r="A143" t="str">
            <v>2009.07.06.</v>
          </cell>
        </row>
        <row r="144">
          <cell r="A144" t="str">
            <v>2009.07.07.</v>
          </cell>
        </row>
        <row r="145">
          <cell r="A145" t="str">
            <v>2009.07.08.</v>
          </cell>
        </row>
        <row r="146">
          <cell r="A146" t="str">
            <v>2009.07.09.</v>
          </cell>
        </row>
        <row r="147">
          <cell r="A147" t="str">
            <v>2009.07.10.</v>
          </cell>
        </row>
        <row r="148">
          <cell r="A148" t="str">
            <v>2009.07.13.</v>
          </cell>
        </row>
        <row r="149">
          <cell r="A149" t="str">
            <v>2009.07.14.</v>
          </cell>
        </row>
        <row r="150">
          <cell r="A150" t="str">
            <v>2009.07.15.</v>
          </cell>
        </row>
        <row r="151">
          <cell r="A151" t="str">
            <v>2009.07.16.</v>
          </cell>
        </row>
        <row r="152">
          <cell r="A152" t="str">
            <v>2009.07.17.</v>
          </cell>
        </row>
        <row r="153">
          <cell r="A153" t="str">
            <v>2009.07.20.</v>
          </cell>
        </row>
        <row r="154">
          <cell r="A154" t="str">
            <v>2009.07.21.</v>
          </cell>
        </row>
        <row r="155">
          <cell r="A155" t="str">
            <v>2009.07.22.</v>
          </cell>
        </row>
        <row r="156">
          <cell r="A156" t="str">
            <v>2009.07.23.</v>
          </cell>
        </row>
        <row r="157">
          <cell r="A157" t="str">
            <v>2009.07.24.</v>
          </cell>
        </row>
        <row r="158">
          <cell r="A158" t="str">
            <v>2009.07.27.</v>
          </cell>
        </row>
        <row r="159">
          <cell r="A159" t="str">
            <v>2009.07.28.</v>
          </cell>
        </row>
        <row r="160">
          <cell r="A160" t="str">
            <v>2009.07.29.</v>
          </cell>
        </row>
        <row r="161">
          <cell r="A161" t="str">
            <v>2009.07.30.</v>
          </cell>
        </row>
        <row r="162">
          <cell r="A162" t="str">
            <v>2009.07.31.</v>
          </cell>
        </row>
        <row r="163">
          <cell r="A163" t="str">
            <v>2009.08.03.</v>
          </cell>
        </row>
        <row r="164">
          <cell r="A164" t="str">
            <v>2009.08.04.</v>
          </cell>
        </row>
        <row r="165">
          <cell r="A165" t="str">
            <v>2009.08.05.</v>
          </cell>
        </row>
        <row r="166">
          <cell r="A166" t="str">
            <v>2009.08.06.</v>
          </cell>
        </row>
        <row r="167">
          <cell r="A167" t="str">
            <v>2009.08.07.</v>
          </cell>
        </row>
        <row r="168">
          <cell r="A168" t="str">
            <v>2009.08.10.</v>
          </cell>
        </row>
        <row r="169">
          <cell r="A169" t="str">
            <v>2009.08.11.</v>
          </cell>
        </row>
        <row r="170">
          <cell r="A170" t="str">
            <v>2009.08.12.</v>
          </cell>
        </row>
        <row r="171">
          <cell r="A171" t="str">
            <v>2009.08.13.</v>
          </cell>
        </row>
        <row r="172">
          <cell r="A172" t="str">
            <v>2009.08.14.</v>
          </cell>
        </row>
        <row r="173">
          <cell r="A173" t="str">
            <v>2009.08.17.</v>
          </cell>
        </row>
        <row r="174">
          <cell r="A174" t="str">
            <v>2009.08.18.</v>
          </cell>
        </row>
        <row r="175">
          <cell r="A175" t="str">
            <v>2009.08.19.</v>
          </cell>
        </row>
        <row r="176">
          <cell r="A176" t="str">
            <v>2009.08.20.</v>
          </cell>
        </row>
        <row r="177">
          <cell r="A177" t="str">
            <v>2009.08.21.</v>
          </cell>
        </row>
        <row r="178">
          <cell r="A178" t="str">
            <v>2009.08.24.</v>
          </cell>
        </row>
        <row r="179">
          <cell r="A179" t="str">
            <v>2009.08.25.</v>
          </cell>
        </row>
        <row r="180">
          <cell r="A180" t="str">
            <v>2009.08.26.</v>
          </cell>
        </row>
        <row r="181">
          <cell r="A181" t="str">
            <v>2009.08.27.</v>
          </cell>
        </row>
        <row r="182">
          <cell r="A182" t="str">
            <v>2009.08.28.</v>
          </cell>
        </row>
        <row r="183">
          <cell r="A183" t="str">
            <v>2009.08.31.</v>
          </cell>
        </row>
        <row r="184">
          <cell r="A184" t="str">
            <v>2009.09.01.</v>
          </cell>
        </row>
        <row r="185">
          <cell r="A185" t="str">
            <v>2009.09.02.</v>
          </cell>
        </row>
        <row r="186">
          <cell r="A186" t="str">
            <v>2009.09.03.</v>
          </cell>
        </row>
        <row r="187">
          <cell r="A187" t="str">
            <v>2009.09.04.</v>
          </cell>
        </row>
        <row r="188">
          <cell r="A188" t="str">
            <v>2009.09.07.</v>
          </cell>
        </row>
        <row r="189">
          <cell r="A189" t="str">
            <v>2009.09.08.</v>
          </cell>
        </row>
        <row r="190">
          <cell r="A190" t="str">
            <v>2009.09.09.</v>
          </cell>
        </row>
        <row r="191">
          <cell r="A191" t="str">
            <v>2009.09.10.</v>
          </cell>
        </row>
        <row r="192">
          <cell r="A192" t="str">
            <v>2009.09.11.</v>
          </cell>
        </row>
        <row r="193">
          <cell r="A193" t="str">
            <v>2009.09.14.</v>
          </cell>
        </row>
        <row r="194">
          <cell r="A194" t="str">
            <v>2009.09.15.</v>
          </cell>
        </row>
        <row r="195">
          <cell r="A195" t="str">
            <v>2009.09.16.</v>
          </cell>
        </row>
        <row r="196">
          <cell r="A196" t="str">
            <v>2009.09.17.</v>
          </cell>
        </row>
        <row r="197">
          <cell r="A197" t="str">
            <v>2009.09.18.</v>
          </cell>
        </row>
        <row r="198">
          <cell r="A198" t="str">
            <v>2009.09.21.</v>
          </cell>
        </row>
        <row r="199">
          <cell r="A199" t="str">
            <v>2009.09.22.</v>
          </cell>
        </row>
        <row r="200">
          <cell r="A200" t="str">
            <v>2009.09.23.</v>
          </cell>
        </row>
        <row r="201">
          <cell r="A201" t="str">
            <v>2009.09.24.</v>
          </cell>
        </row>
        <row r="202">
          <cell r="A202" t="str">
            <v>2009.09.25.</v>
          </cell>
        </row>
        <row r="203">
          <cell r="A203" t="str">
            <v>2009.09.28.</v>
          </cell>
        </row>
        <row r="204">
          <cell r="A204" t="str">
            <v>2009.09.29.</v>
          </cell>
        </row>
        <row r="205">
          <cell r="A205" t="str">
            <v>2009.09.30.</v>
          </cell>
        </row>
        <row r="206">
          <cell r="A206" t="str">
            <v>2009.10.01.</v>
          </cell>
        </row>
        <row r="207">
          <cell r="A207" t="str">
            <v>2009.10.02.</v>
          </cell>
        </row>
        <row r="208">
          <cell r="A208" t="str">
            <v>2009.10.05.</v>
          </cell>
        </row>
        <row r="209">
          <cell r="A209" t="str">
            <v>2009.10.06.</v>
          </cell>
        </row>
        <row r="210">
          <cell r="A210" t="str">
            <v>2009.10.07.</v>
          </cell>
        </row>
        <row r="211">
          <cell r="A211" t="str">
            <v>2009.10.08.</v>
          </cell>
        </row>
        <row r="212">
          <cell r="A212" t="str">
            <v>2009.10.09.</v>
          </cell>
        </row>
        <row r="213">
          <cell r="A213" t="str">
            <v>2009.10.12.</v>
          </cell>
        </row>
        <row r="214">
          <cell r="A214" t="str">
            <v>2009.10.13.</v>
          </cell>
        </row>
        <row r="215">
          <cell r="A215" t="str">
            <v>2009.10.14.</v>
          </cell>
        </row>
        <row r="216">
          <cell r="A216" t="str">
            <v>2009.10.15.</v>
          </cell>
        </row>
        <row r="217">
          <cell r="A217" t="str">
            <v>2009.10.16.</v>
          </cell>
        </row>
        <row r="218">
          <cell r="A218" t="str">
            <v>2009.10.19.</v>
          </cell>
        </row>
        <row r="219">
          <cell r="A219" t="str">
            <v>2009.10.20.</v>
          </cell>
        </row>
        <row r="220">
          <cell r="A220" t="str">
            <v>2009.10.21.</v>
          </cell>
        </row>
        <row r="221">
          <cell r="A221" t="str">
            <v>2009.10.22.</v>
          </cell>
        </row>
        <row r="222">
          <cell r="A222" t="str">
            <v>2009.10.23.</v>
          </cell>
        </row>
        <row r="223">
          <cell r="A223" t="str">
            <v>2009.10.26.</v>
          </cell>
        </row>
        <row r="224">
          <cell r="A224" t="str">
            <v>2009.10.27.</v>
          </cell>
        </row>
        <row r="225">
          <cell r="A225" t="str">
            <v>2009.10.28.</v>
          </cell>
        </row>
        <row r="226">
          <cell r="A226" t="str">
            <v>2009.10.29.</v>
          </cell>
        </row>
        <row r="227">
          <cell r="A227" t="str">
            <v>2009.10.30.</v>
          </cell>
        </row>
        <row r="228">
          <cell r="A228" t="str">
            <v>2009.11.02.</v>
          </cell>
        </row>
        <row r="229">
          <cell r="A229" t="str">
            <v>2009.11.03.</v>
          </cell>
        </row>
        <row r="230">
          <cell r="A230" t="str">
            <v>2009.11.04.</v>
          </cell>
        </row>
        <row r="231">
          <cell r="A231" t="str">
            <v>2009.11.05.</v>
          </cell>
        </row>
        <row r="232">
          <cell r="A232" t="str">
            <v>2009.11.06.</v>
          </cell>
        </row>
        <row r="233">
          <cell r="A233" t="str">
            <v>2009.11.09.</v>
          </cell>
        </row>
        <row r="234">
          <cell r="A234" t="str">
            <v>2009.11.10.</v>
          </cell>
        </row>
        <row r="235">
          <cell r="A235" t="str">
            <v>2009.11.11.</v>
          </cell>
        </row>
        <row r="236">
          <cell r="A236" t="str">
            <v>2009.11.12.</v>
          </cell>
        </row>
        <row r="237">
          <cell r="A237" t="str">
            <v>2009.11.13.</v>
          </cell>
        </row>
        <row r="238">
          <cell r="A238" t="str">
            <v>2009.11.16.</v>
          </cell>
        </row>
        <row r="239">
          <cell r="A239" t="str">
            <v>2009.11.17.</v>
          </cell>
        </row>
        <row r="240">
          <cell r="A240" t="str">
            <v>2009.11.18.</v>
          </cell>
        </row>
        <row r="241">
          <cell r="A241" t="str">
            <v>2009.11.19.</v>
          </cell>
        </row>
        <row r="242">
          <cell r="A242" t="str">
            <v>2009.11.20.</v>
          </cell>
        </row>
        <row r="243">
          <cell r="A243" t="str">
            <v>2009.11.23.</v>
          </cell>
        </row>
        <row r="244">
          <cell r="A244" t="str">
            <v>2009.11.24.</v>
          </cell>
        </row>
        <row r="245">
          <cell r="A245" t="str">
            <v>2009.11.25.</v>
          </cell>
        </row>
        <row r="246">
          <cell r="A246" t="str">
            <v>2009.11.26.</v>
          </cell>
        </row>
        <row r="247">
          <cell r="A247" t="str">
            <v>2009.11.27.</v>
          </cell>
        </row>
        <row r="248">
          <cell r="A248" t="str">
            <v>2009.11.30.</v>
          </cell>
        </row>
        <row r="249">
          <cell r="A249" t="str">
            <v>2009.12.01.</v>
          </cell>
        </row>
        <row r="250">
          <cell r="A250" t="str">
            <v>2009.12.02.</v>
          </cell>
        </row>
        <row r="251">
          <cell r="A251" t="str">
            <v>2009.12.03.</v>
          </cell>
        </row>
        <row r="252">
          <cell r="A252" t="str">
            <v>2009.12.04.</v>
          </cell>
        </row>
        <row r="253">
          <cell r="A253" t="str">
            <v>2009.12.07.</v>
          </cell>
        </row>
        <row r="254">
          <cell r="A254" t="str">
            <v>2009.12.08.</v>
          </cell>
        </row>
        <row r="255">
          <cell r="A255" t="str">
            <v>2009.12.09.</v>
          </cell>
        </row>
        <row r="256">
          <cell r="A256" t="str">
            <v>2009.12.10.</v>
          </cell>
        </row>
        <row r="257">
          <cell r="A257" t="str">
            <v>2009.12.11.</v>
          </cell>
        </row>
        <row r="258">
          <cell r="A258" t="str">
            <v>2009.12.14.</v>
          </cell>
        </row>
        <row r="259">
          <cell r="A259" t="str">
            <v>2009.12.15.</v>
          </cell>
        </row>
        <row r="260">
          <cell r="A260" t="str">
            <v>2009.12.16.</v>
          </cell>
        </row>
        <row r="261">
          <cell r="A261" t="str">
            <v>2009.12.17.</v>
          </cell>
        </row>
        <row r="262">
          <cell r="A262" t="str">
            <v>2009.12.18.</v>
          </cell>
        </row>
        <row r="263">
          <cell r="A263" t="str">
            <v>2009.12.21.</v>
          </cell>
        </row>
        <row r="264">
          <cell r="A264" t="str">
            <v>2009.12.22.</v>
          </cell>
        </row>
        <row r="265">
          <cell r="A265" t="str">
            <v>2009.12.23.</v>
          </cell>
        </row>
        <row r="266">
          <cell r="A266" t="str">
            <v>2009.12.24.</v>
          </cell>
        </row>
        <row r="267">
          <cell r="A267" t="str">
            <v>2009.12.25.</v>
          </cell>
        </row>
        <row r="268">
          <cell r="A268" t="str">
            <v>2009.12.28.</v>
          </cell>
        </row>
        <row r="269">
          <cell r="A269" t="str">
            <v>2009.12.29.</v>
          </cell>
        </row>
        <row r="270">
          <cell r="A270" t="str">
            <v>2009.12.30.</v>
          </cell>
        </row>
        <row r="271">
          <cell r="A271" t="str">
            <v>2009.12.31.</v>
          </cell>
        </row>
        <row r="272">
          <cell r="A272" t="str">
            <v>2010.01.01.</v>
          </cell>
        </row>
        <row r="273">
          <cell r="A273" t="str">
            <v>2010.01.04.</v>
          </cell>
        </row>
        <row r="274">
          <cell r="A274" t="str">
            <v>2010.01.05.</v>
          </cell>
        </row>
        <row r="275">
          <cell r="A275" t="str">
            <v>2010.01.06.</v>
          </cell>
        </row>
        <row r="276">
          <cell r="A276" t="str">
            <v>2010.01.07.</v>
          </cell>
        </row>
        <row r="277">
          <cell r="A277" t="str">
            <v>2010.01.08.</v>
          </cell>
        </row>
        <row r="278">
          <cell r="A278" t="str">
            <v>2010.01.11.</v>
          </cell>
        </row>
        <row r="279">
          <cell r="A279" t="str">
            <v>2010.01.12.</v>
          </cell>
        </row>
        <row r="280">
          <cell r="A280" t="str">
            <v>2010.01.13.</v>
          </cell>
        </row>
        <row r="281">
          <cell r="A281" t="str">
            <v>2010.01.14.</v>
          </cell>
        </row>
        <row r="282">
          <cell r="A282" t="str">
            <v>2010.01.15.</v>
          </cell>
        </row>
        <row r="283">
          <cell r="A283" t="str">
            <v>2010.01.18.</v>
          </cell>
        </row>
        <row r="284">
          <cell r="A284" t="str">
            <v>2010.01.19.</v>
          </cell>
        </row>
        <row r="285">
          <cell r="A285" t="str">
            <v>2010.01.20.</v>
          </cell>
        </row>
        <row r="286">
          <cell r="A286" t="str">
            <v>2010.01.21.</v>
          </cell>
        </row>
        <row r="287">
          <cell r="A287" t="str">
            <v>2010.01.22.</v>
          </cell>
        </row>
        <row r="288">
          <cell r="A288" t="str">
            <v>2010.01.25.</v>
          </cell>
        </row>
        <row r="289">
          <cell r="A289" t="str">
            <v>2010.01.26.</v>
          </cell>
        </row>
        <row r="290">
          <cell r="A290" t="str">
            <v>2010.01.27.</v>
          </cell>
        </row>
        <row r="291">
          <cell r="A291" t="str">
            <v>2010.01.28.</v>
          </cell>
        </row>
        <row r="292">
          <cell r="A292" t="str">
            <v>2010.01.29.</v>
          </cell>
        </row>
        <row r="293">
          <cell r="A293" t="str">
            <v>2010.02.01.</v>
          </cell>
        </row>
        <row r="294">
          <cell r="A294" t="str">
            <v>2010.02.02.</v>
          </cell>
        </row>
        <row r="295">
          <cell r="A295" t="str">
            <v>2010.02.03.</v>
          </cell>
        </row>
        <row r="296">
          <cell r="A296" t="str">
            <v>2010.02.04.</v>
          </cell>
        </row>
        <row r="297">
          <cell r="A297" t="str">
            <v>2010.02.05.</v>
          </cell>
        </row>
        <row r="298">
          <cell r="A298" t="str">
            <v>2010.02.08.</v>
          </cell>
        </row>
        <row r="299">
          <cell r="A299" t="str">
            <v>2010.02.09.</v>
          </cell>
        </row>
        <row r="300">
          <cell r="A300" t="str">
            <v>2010.02.10.</v>
          </cell>
        </row>
        <row r="301">
          <cell r="A301" t="str">
            <v>2010.02.11.</v>
          </cell>
        </row>
        <row r="302">
          <cell r="A302" t="str">
            <v>2010.02.12.</v>
          </cell>
        </row>
        <row r="303">
          <cell r="A303" t="str">
            <v>2010.02.15.</v>
          </cell>
        </row>
        <row r="304">
          <cell r="A304" t="str">
            <v>2010.02.16.</v>
          </cell>
        </row>
        <row r="305">
          <cell r="A305" t="str">
            <v>2010.02.17.</v>
          </cell>
        </row>
        <row r="306">
          <cell r="A306" t="str">
            <v>2010.02.18.</v>
          </cell>
        </row>
        <row r="307">
          <cell r="A307" t="str">
            <v>2010.02.19.</v>
          </cell>
        </row>
        <row r="308">
          <cell r="A308" t="str">
            <v>2010.02.22.</v>
          </cell>
        </row>
        <row r="309">
          <cell r="A309" t="str">
            <v>2010.02.23.</v>
          </cell>
        </row>
        <row r="310">
          <cell r="A310" t="str">
            <v>2010.02.24.</v>
          </cell>
        </row>
        <row r="311">
          <cell r="A311" t="str">
            <v>2010.02.25.</v>
          </cell>
        </row>
        <row r="312">
          <cell r="A312" t="str">
            <v>2010.02.26.</v>
          </cell>
        </row>
        <row r="313">
          <cell r="A313" t="str">
            <v>2010.03.01.</v>
          </cell>
        </row>
        <row r="314">
          <cell r="A314" t="str">
            <v>2010.03.02.</v>
          </cell>
        </row>
        <row r="315">
          <cell r="A315" t="str">
            <v>2010.03.03.</v>
          </cell>
        </row>
        <row r="316">
          <cell r="A316" t="str">
            <v>2010.03.04.</v>
          </cell>
        </row>
        <row r="317">
          <cell r="A317" t="str">
            <v>2010.03.05.</v>
          </cell>
        </row>
        <row r="318">
          <cell r="A318" t="str">
            <v>2010.03.08.</v>
          </cell>
        </row>
        <row r="319">
          <cell r="A319" t="str">
            <v>2010.03.09.</v>
          </cell>
        </row>
        <row r="320">
          <cell r="A320" t="str">
            <v>2010.03.10.</v>
          </cell>
        </row>
        <row r="321">
          <cell r="A321" t="str">
            <v>2010.03.11.</v>
          </cell>
        </row>
        <row r="322">
          <cell r="A322" t="str">
            <v>2010.03.12.</v>
          </cell>
        </row>
        <row r="323">
          <cell r="A323" t="str">
            <v>2010.03.15.</v>
          </cell>
        </row>
        <row r="324">
          <cell r="A324" t="str">
            <v>2010.03.16.</v>
          </cell>
        </row>
        <row r="325">
          <cell r="A325" t="str">
            <v>2010.03.17.</v>
          </cell>
        </row>
        <row r="326">
          <cell r="A326" t="str">
            <v>2010.03.18.</v>
          </cell>
        </row>
        <row r="327">
          <cell r="A327" t="str">
            <v>2010.03.19.</v>
          </cell>
        </row>
        <row r="328">
          <cell r="A328" t="str">
            <v>2010.03.22.</v>
          </cell>
        </row>
        <row r="329">
          <cell r="A329" t="str">
            <v>2010.03.23.</v>
          </cell>
        </row>
        <row r="330">
          <cell r="A330" t="str">
            <v>2010.03.24.</v>
          </cell>
        </row>
        <row r="331">
          <cell r="A331" t="str">
            <v>2010.03.25.</v>
          </cell>
        </row>
        <row r="332">
          <cell r="A332" t="str">
            <v>2010.03.26.</v>
          </cell>
        </row>
        <row r="333">
          <cell r="A333" t="str">
            <v>2010.03.29.</v>
          </cell>
        </row>
        <row r="334">
          <cell r="A334" t="str">
            <v>2010.03.30.</v>
          </cell>
        </row>
        <row r="335">
          <cell r="A335" t="str">
            <v>2010.03.31.</v>
          </cell>
        </row>
        <row r="336">
          <cell r="A336" t="str">
            <v>2010.04.01.</v>
          </cell>
        </row>
        <row r="337">
          <cell r="A337" t="str">
            <v>2010.04.02.</v>
          </cell>
        </row>
        <row r="338">
          <cell r="A338" t="str">
            <v>2010.04.05.</v>
          </cell>
        </row>
        <row r="339">
          <cell r="A339" t="str">
            <v>2010.04.06.</v>
          </cell>
        </row>
        <row r="340">
          <cell r="A340" t="str">
            <v>2010.04.07.</v>
          </cell>
        </row>
        <row r="341">
          <cell r="A341" t="str">
            <v>2010.04.08.</v>
          </cell>
        </row>
        <row r="342">
          <cell r="A342" t="str">
            <v>2010.04.09.</v>
          </cell>
        </row>
        <row r="343">
          <cell r="A343" t="str">
            <v>2010.04.12.</v>
          </cell>
        </row>
        <row r="344">
          <cell r="A344" t="str">
            <v>2010.04.13.</v>
          </cell>
        </row>
        <row r="345">
          <cell r="A345" t="str">
            <v>2010.04.14.</v>
          </cell>
        </row>
        <row r="346">
          <cell r="A346" t="str">
            <v>2010.04.15.</v>
          </cell>
        </row>
        <row r="347">
          <cell r="A347" t="str">
            <v>2010.04.16.</v>
          </cell>
        </row>
        <row r="348">
          <cell r="A348" t="str">
            <v>2010.04.19.</v>
          </cell>
        </row>
        <row r="349">
          <cell r="A349" t="str">
            <v>2010.04.20.</v>
          </cell>
        </row>
        <row r="350">
          <cell r="A350" t="str">
            <v>2010.04.21.</v>
          </cell>
        </row>
        <row r="351">
          <cell r="A351" t="str">
            <v>2010.04.22.</v>
          </cell>
        </row>
        <row r="352">
          <cell r="A352" t="str">
            <v>2010.04.23.</v>
          </cell>
        </row>
        <row r="353">
          <cell r="A353" t="str">
            <v>2010.04.26.</v>
          </cell>
        </row>
        <row r="354">
          <cell r="A354" t="str">
            <v>2010.04.27.</v>
          </cell>
        </row>
        <row r="355">
          <cell r="A355" t="str">
            <v>2010.04.28.</v>
          </cell>
        </row>
        <row r="356">
          <cell r="A356" t="str">
            <v>2010.04.29.</v>
          </cell>
        </row>
        <row r="357">
          <cell r="A357" t="str">
            <v>2010.04.30.</v>
          </cell>
        </row>
        <row r="358">
          <cell r="A358" t="str">
            <v>2010.05.03.</v>
          </cell>
        </row>
        <row r="359">
          <cell r="A359" t="str">
            <v>2010.05.04.</v>
          </cell>
        </row>
        <row r="360">
          <cell r="A360" t="str">
            <v>2010.05.05.</v>
          </cell>
        </row>
        <row r="361">
          <cell r="A361" t="str">
            <v>2010.05.06.</v>
          </cell>
        </row>
        <row r="362">
          <cell r="A362" t="str">
            <v>2010.05.07.</v>
          </cell>
        </row>
        <row r="363">
          <cell r="A363" t="str">
            <v>2010.05.10.</v>
          </cell>
        </row>
        <row r="364">
          <cell r="A364" t="str">
            <v>2010.05.11.</v>
          </cell>
        </row>
        <row r="365">
          <cell r="A365" t="str">
            <v>2010.05.12.</v>
          </cell>
        </row>
        <row r="366">
          <cell r="A366" t="str">
            <v>2010.05.13.</v>
          </cell>
        </row>
        <row r="367">
          <cell r="A367" t="str">
            <v>2010.05.14.</v>
          </cell>
        </row>
        <row r="368">
          <cell r="A368" t="str">
            <v>2010.05.17.</v>
          </cell>
        </row>
        <row r="369">
          <cell r="A369" t="str">
            <v>2010.05.18.</v>
          </cell>
        </row>
        <row r="370">
          <cell r="A370" t="str">
            <v>2010.05.19.</v>
          </cell>
        </row>
        <row r="371">
          <cell r="A371" t="str">
            <v>2010.05.20.</v>
          </cell>
        </row>
        <row r="372">
          <cell r="A372" t="str">
            <v>2010.05.21.</v>
          </cell>
        </row>
        <row r="373">
          <cell r="A373" t="str">
            <v>2010.05.24.</v>
          </cell>
        </row>
        <row r="374">
          <cell r="A374" t="str">
            <v>2010.05.25.</v>
          </cell>
        </row>
        <row r="375">
          <cell r="A375" t="str">
            <v>2010.05.26.</v>
          </cell>
        </row>
        <row r="376">
          <cell r="A376" t="str">
            <v>2010.05.27.</v>
          </cell>
        </row>
        <row r="377">
          <cell r="A377" t="str">
            <v>2010.05.28.</v>
          </cell>
        </row>
        <row r="378">
          <cell r="A378" t="str">
            <v>2010.05.31.</v>
          </cell>
        </row>
        <row r="379">
          <cell r="A379" t="str">
            <v>2010.06.01.</v>
          </cell>
        </row>
        <row r="380">
          <cell r="A380" t="str">
            <v>2010.06.02.</v>
          </cell>
        </row>
        <row r="381">
          <cell r="A381" t="str">
            <v>2010.06.03.</v>
          </cell>
        </row>
        <row r="382">
          <cell r="A382" t="str">
            <v>2010.06.04.</v>
          </cell>
        </row>
        <row r="383">
          <cell r="A383" t="str">
            <v>2010.06.07.</v>
          </cell>
        </row>
        <row r="384">
          <cell r="A384" t="str">
            <v>2010.06.08.</v>
          </cell>
        </row>
        <row r="385">
          <cell r="A385" t="str">
            <v>2010.06.09.</v>
          </cell>
        </row>
        <row r="386">
          <cell r="A386" t="str">
            <v>2010.06.10.</v>
          </cell>
        </row>
        <row r="387">
          <cell r="A387" t="str">
            <v>2010.06.11.</v>
          </cell>
        </row>
        <row r="388">
          <cell r="A388" t="str">
            <v>2010.06.14.</v>
          </cell>
        </row>
        <row r="389">
          <cell r="A389" t="str">
            <v>2010.06.15.</v>
          </cell>
        </row>
        <row r="390">
          <cell r="A390" t="str">
            <v>2010.06.16.</v>
          </cell>
        </row>
        <row r="391">
          <cell r="A391" t="str">
            <v>2010.06.17.</v>
          </cell>
        </row>
        <row r="392">
          <cell r="A392" t="str">
            <v>2010.06.18.</v>
          </cell>
        </row>
        <row r="393">
          <cell r="A393" t="str">
            <v>2010.06.21.</v>
          </cell>
        </row>
        <row r="394">
          <cell r="A394" t="str">
            <v>2010.06.22.</v>
          </cell>
        </row>
        <row r="395">
          <cell r="A395" t="str">
            <v>2010.06.23.</v>
          </cell>
        </row>
        <row r="396">
          <cell r="A396" t="str">
            <v>2010.06.24.</v>
          </cell>
        </row>
        <row r="397">
          <cell r="A397" t="str">
            <v>2010.06.25.</v>
          </cell>
        </row>
        <row r="398">
          <cell r="A398" t="str">
            <v>2010.06.28.</v>
          </cell>
        </row>
        <row r="399">
          <cell r="A399" t="str">
            <v>2010.06.29.</v>
          </cell>
        </row>
        <row r="400">
          <cell r="A400" t="str">
            <v>2010.06.30.</v>
          </cell>
        </row>
        <row r="401">
          <cell r="A401" t="str">
            <v>2010.07.01.</v>
          </cell>
        </row>
        <row r="402">
          <cell r="A402" t="str">
            <v>2010.07.02.</v>
          </cell>
        </row>
        <row r="403">
          <cell r="A403" t="str">
            <v>2010.07.05.</v>
          </cell>
        </row>
        <row r="404">
          <cell r="A404" t="str">
            <v>2010.07.06.</v>
          </cell>
        </row>
        <row r="405">
          <cell r="A405" t="str">
            <v>2010.07.07.</v>
          </cell>
        </row>
        <row r="406">
          <cell r="A406" t="str">
            <v>2010.07.26.</v>
          </cell>
        </row>
        <row r="407">
          <cell r="A407" t="str">
            <v>2010.07.27.</v>
          </cell>
        </row>
        <row r="408">
          <cell r="A408" t="str">
            <v>2010.07.28.</v>
          </cell>
        </row>
        <row r="409">
          <cell r="A409" t="str">
            <v>2010.07.29.</v>
          </cell>
        </row>
        <row r="410">
          <cell r="A410" t="str">
            <v>2010.07.30.</v>
          </cell>
        </row>
        <row r="411">
          <cell r="A411" t="str">
            <v>2010.08.02.</v>
          </cell>
        </row>
        <row r="412">
          <cell r="A412" t="str">
            <v>2010.08.03.</v>
          </cell>
        </row>
        <row r="413">
          <cell r="A413" t="str">
            <v>2010.08.04.</v>
          </cell>
        </row>
        <row r="414">
          <cell r="A414" t="str">
            <v>2010.08.05.</v>
          </cell>
        </row>
        <row r="415">
          <cell r="A415" t="str">
            <v>2010.08.06.</v>
          </cell>
        </row>
        <row r="416">
          <cell r="A416" t="str">
            <v>2010.08.09.</v>
          </cell>
        </row>
        <row r="417">
          <cell r="A417" t="str">
            <v>2010.08.10.</v>
          </cell>
        </row>
        <row r="418">
          <cell r="A418" t="str">
            <v>2010.08.11.</v>
          </cell>
        </row>
        <row r="419">
          <cell r="A419" t="str">
            <v>2010.08.12.</v>
          </cell>
        </row>
        <row r="420">
          <cell r="A420" t="str">
            <v>2010.08.13.</v>
          </cell>
        </row>
        <row r="421">
          <cell r="A421" t="str">
            <v>2010.08.16.</v>
          </cell>
        </row>
        <row r="422">
          <cell r="A422" t="str">
            <v>2010.08.17.</v>
          </cell>
        </row>
        <row r="423">
          <cell r="A423" t="str">
            <v>2010.08.18.</v>
          </cell>
        </row>
        <row r="424">
          <cell r="A424" t="str">
            <v>2010.08.19.</v>
          </cell>
        </row>
        <row r="425">
          <cell r="A425" t="str">
            <v>2010.08.20.</v>
          </cell>
        </row>
        <row r="426">
          <cell r="A426" t="str">
            <v>2010.08.23.</v>
          </cell>
        </row>
        <row r="427">
          <cell r="A427" t="str">
            <v>2010.08.24.</v>
          </cell>
        </row>
        <row r="428">
          <cell r="A428" t="str">
            <v>2010.08.25.</v>
          </cell>
        </row>
        <row r="429">
          <cell r="A429" t="str">
            <v>2010.08.26.</v>
          </cell>
        </row>
        <row r="430">
          <cell r="A430" t="str">
            <v>2010.08.27.</v>
          </cell>
        </row>
        <row r="431">
          <cell r="A431" t="str">
            <v>2010.08.30.</v>
          </cell>
        </row>
        <row r="432">
          <cell r="A432" t="str">
            <v>2010.08.31.</v>
          </cell>
        </row>
        <row r="433">
          <cell r="A433" t="str">
            <v>2010.09.01.</v>
          </cell>
        </row>
        <row r="434">
          <cell r="A434" t="str">
            <v>2010.09.02.</v>
          </cell>
        </row>
        <row r="435">
          <cell r="A435" t="str">
            <v>2010.09.03.</v>
          </cell>
        </row>
        <row r="436">
          <cell r="A436" t="str">
            <v>2010.09.06.</v>
          </cell>
        </row>
        <row r="437">
          <cell r="A437" t="str">
            <v>2010.09.07.</v>
          </cell>
        </row>
        <row r="438">
          <cell r="A438" t="str">
            <v>2010.09.08.</v>
          </cell>
        </row>
        <row r="439">
          <cell r="A439" t="str">
            <v>2010.09.09.</v>
          </cell>
        </row>
        <row r="440">
          <cell r="A440" t="str">
            <v>2010.09.10.</v>
          </cell>
        </row>
        <row r="441">
          <cell r="A441" t="str">
            <v>2010.09.13.</v>
          </cell>
        </row>
        <row r="442">
          <cell r="A442" t="str">
            <v>2010.09.15.</v>
          </cell>
        </row>
        <row r="443">
          <cell r="A443" t="str">
            <v>2010.09.16.</v>
          </cell>
        </row>
        <row r="444">
          <cell r="A444" t="str">
            <v>2010.09.20.</v>
          </cell>
        </row>
        <row r="445">
          <cell r="A445" t="str">
            <v>2010.09.21.</v>
          </cell>
        </row>
        <row r="446">
          <cell r="A446" t="str">
            <v>2010.09.22.</v>
          </cell>
        </row>
        <row r="447">
          <cell r="A447" t="str">
            <v>2010.09.23.</v>
          </cell>
        </row>
        <row r="448">
          <cell r="A448" t="str">
            <v>2010.09.24.</v>
          </cell>
        </row>
        <row r="449">
          <cell r="A449" t="str">
            <v>2010.09.27.</v>
          </cell>
        </row>
        <row r="450">
          <cell r="A450" t="str">
            <v>2010.09.28.</v>
          </cell>
        </row>
        <row r="451">
          <cell r="A451" t="str">
            <v>2010.09.29.</v>
          </cell>
        </row>
        <row r="452">
          <cell r="A452" t="str">
            <v>2010.09.30.</v>
          </cell>
        </row>
        <row r="453">
          <cell r="A453" t="str">
            <v>2010.10.01.</v>
          </cell>
        </row>
        <row r="454">
          <cell r="A454" t="str">
            <v>2010.10.04.</v>
          </cell>
        </row>
        <row r="455">
          <cell r="A455" t="str">
            <v>2010.10.05.</v>
          </cell>
        </row>
        <row r="456">
          <cell r="A456" t="str">
            <v>2010.10.06.</v>
          </cell>
        </row>
        <row r="457">
          <cell r="A457" t="str">
            <v>2010.10.07.</v>
          </cell>
        </row>
        <row r="458">
          <cell r="A458" t="str">
            <v>2010.10.08.</v>
          </cell>
        </row>
        <row r="459">
          <cell r="A459" t="str">
            <v>2010.10.11.</v>
          </cell>
        </row>
        <row r="460">
          <cell r="A460" t="str">
            <v>2010.10.12.</v>
          </cell>
        </row>
        <row r="461">
          <cell r="A461" t="str">
            <v>2010.10.13.</v>
          </cell>
        </row>
        <row r="462">
          <cell r="A462" t="str">
            <v>2010.10.14.</v>
          </cell>
        </row>
        <row r="463">
          <cell r="A463" t="str">
            <v>2010.10.15.</v>
          </cell>
        </row>
        <row r="464">
          <cell r="A464" t="str">
            <v>2010.10.18.</v>
          </cell>
        </row>
        <row r="465">
          <cell r="A465" t="str">
            <v>2010.10.19.</v>
          </cell>
        </row>
        <row r="466">
          <cell r="A466" t="str">
            <v>2010.10.20.</v>
          </cell>
        </row>
        <row r="467">
          <cell r="A467" t="str">
            <v>2010.10.21.</v>
          </cell>
        </row>
        <row r="468">
          <cell r="A468" t="str">
            <v>2010.10.22.</v>
          </cell>
        </row>
        <row r="469">
          <cell r="A469" t="str">
            <v>2010.10.25.</v>
          </cell>
        </row>
        <row r="470">
          <cell r="A470" t="str">
            <v>2010.10.26.</v>
          </cell>
        </row>
        <row r="471">
          <cell r="A471" t="str">
            <v>2010.10.27.</v>
          </cell>
        </row>
        <row r="472">
          <cell r="A472" t="str">
            <v>2010.10.28.</v>
          </cell>
        </row>
        <row r="473">
          <cell r="A473" t="str">
            <v>2010.10.29.</v>
          </cell>
        </row>
        <row r="474">
          <cell r="A474" t="str">
            <v>2010.11.01.</v>
          </cell>
        </row>
        <row r="475">
          <cell r="A475" t="str">
            <v>2010.11.02.</v>
          </cell>
        </row>
        <row r="476">
          <cell r="A476" t="str">
            <v>2010.11.03.</v>
          </cell>
        </row>
        <row r="477">
          <cell r="A477" t="str">
            <v>2010.11.04.</v>
          </cell>
        </row>
        <row r="478">
          <cell r="A478" t="str">
            <v>2010.11.05.</v>
          </cell>
        </row>
        <row r="479">
          <cell r="A479" t="str">
            <v>2010.11.08.</v>
          </cell>
        </row>
        <row r="480">
          <cell r="A480" t="str">
            <v>2010.11.09.</v>
          </cell>
        </row>
        <row r="481">
          <cell r="A481" t="str">
            <v>2010.11.10.</v>
          </cell>
        </row>
        <row r="482">
          <cell r="A482" t="str">
            <v>2010.11.11.</v>
          </cell>
        </row>
        <row r="483">
          <cell r="A483" t="str">
            <v>2010.11.12.</v>
          </cell>
        </row>
        <row r="484">
          <cell r="A484" t="str">
            <v>2010.11.15.</v>
          </cell>
        </row>
        <row r="485">
          <cell r="A485" t="str">
            <v>2010.11.16.</v>
          </cell>
        </row>
        <row r="486">
          <cell r="A486" t="str">
            <v>2010.11.17.</v>
          </cell>
        </row>
        <row r="487">
          <cell r="A487" t="str">
            <v>2010.11.18.</v>
          </cell>
        </row>
        <row r="488">
          <cell r="A488" t="str">
            <v>2010.11.19.</v>
          </cell>
        </row>
        <row r="489">
          <cell r="A489" t="str">
            <v>2010.11.22.</v>
          </cell>
        </row>
        <row r="490">
          <cell r="A490" t="str">
            <v>2010.11.23.</v>
          </cell>
        </row>
        <row r="491">
          <cell r="A491" t="str">
            <v>2010.11.24.</v>
          </cell>
        </row>
        <row r="492">
          <cell r="A492" t="str">
            <v>2010.11.25.</v>
          </cell>
        </row>
        <row r="493">
          <cell r="A493" t="str">
            <v>2010.11.26.</v>
          </cell>
        </row>
        <row r="494">
          <cell r="A494" t="str">
            <v>2010.11.29.</v>
          </cell>
        </row>
        <row r="495">
          <cell r="A495" t="str">
            <v>2010.11.30.</v>
          </cell>
        </row>
        <row r="496">
          <cell r="A496" t="str">
            <v>2010.12.01.</v>
          </cell>
        </row>
        <row r="497">
          <cell r="A497" t="str">
            <v>2010.12.02.</v>
          </cell>
        </row>
        <row r="498">
          <cell r="A498" t="str">
            <v>2010.12.03.</v>
          </cell>
        </row>
        <row r="499">
          <cell r="A499" t="str">
            <v>2010.12.06.</v>
          </cell>
        </row>
        <row r="500">
          <cell r="A500" t="str">
            <v>2010.12.07.</v>
          </cell>
        </row>
        <row r="501">
          <cell r="A501" t="str">
            <v>2010.12.08.</v>
          </cell>
        </row>
        <row r="502">
          <cell r="A502" t="str">
            <v>2010.12.09.</v>
          </cell>
        </row>
        <row r="503">
          <cell r="A503" t="str">
            <v>2010.12.10.</v>
          </cell>
        </row>
        <row r="504">
          <cell r="A504" t="str">
            <v>2010.12.13.</v>
          </cell>
        </row>
        <row r="505">
          <cell r="A505" t="str">
            <v>2010.12.14.</v>
          </cell>
        </row>
        <row r="506">
          <cell r="A506" t="str">
            <v>2010.12.15.</v>
          </cell>
        </row>
        <row r="507">
          <cell r="A507" t="str">
            <v>2010.12.16.</v>
          </cell>
        </row>
        <row r="508">
          <cell r="A508" t="str">
            <v>2010.12.17.</v>
          </cell>
        </row>
        <row r="509">
          <cell r="A509" t="str">
            <v>2010.12.20.</v>
          </cell>
        </row>
        <row r="510">
          <cell r="A510" t="str">
            <v>2010.12.21.</v>
          </cell>
        </row>
        <row r="511">
          <cell r="A511" t="str">
            <v>2010.12.22.</v>
          </cell>
        </row>
        <row r="512">
          <cell r="A512" t="str">
            <v>2010.12.23.</v>
          </cell>
        </row>
        <row r="513">
          <cell r="A513" t="str">
            <v>2010.12.24.</v>
          </cell>
        </row>
        <row r="514">
          <cell r="A514" t="str">
            <v>2010.12.27.</v>
          </cell>
        </row>
        <row r="515">
          <cell r="A515" t="str">
            <v>2010.12.28.</v>
          </cell>
        </row>
        <row r="516">
          <cell r="A516" t="str">
            <v>2010.12.29.</v>
          </cell>
        </row>
        <row r="517">
          <cell r="A517" t="str">
            <v>2010.12.30.</v>
          </cell>
        </row>
        <row r="518">
          <cell r="A518" t="str">
            <v>2010.12.31.</v>
          </cell>
        </row>
        <row r="519">
          <cell r="A519" t="str">
            <v>2011.01.03.</v>
          </cell>
        </row>
        <row r="520">
          <cell r="A520" t="str">
            <v>2011.01.04.</v>
          </cell>
        </row>
        <row r="521">
          <cell r="A521" t="str">
            <v>2011.01.05.</v>
          </cell>
        </row>
        <row r="522">
          <cell r="A522" t="str">
            <v>2011.01.06.</v>
          </cell>
        </row>
        <row r="523">
          <cell r="A523" t="str">
            <v>2011.01.07.</v>
          </cell>
        </row>
        <row r="524">
          <cell r="A524" t="str">
            <v>2011.01.10.</v>
          </cell>
        </row>
        <row r="525">
          <cell r="A525" t="str">
            <v>2011.01.11.</v>
          </cell>
        </row>
        <row r="526">
          <cell r="A526" t="str">
            <v>2011.01.12.</v>
          </cell>
        </row>
        <row r="527">
          <cell r="A527" t="str">
            <v>2011.01.13.</v>
          </cell>
        </row>
        <row r="528">
          <cell r="A528" t="str">
            <v>2011.01.14.</v>
          </cell>
        </row>
        <row r="529">
          <cell r="A529" t="str">
            <v>2011.01.17.</v>
          </cell>
        </row>
        <row r="530">
          <cell r="A530" t="str">
            <v>2011.01.18.</v>
          </cell>
        </row>
        <row r="531">
          <cell r="A531" t="str">
            <v>2011.01.19.</v>
          </cell>
        </row>
        <row r="532">
          <cell r="A532" t="str">
            <v>2011.01.20.</v>
          </cell>
        </row>
        <row r="533">
          <cell r="A533" t="str">
            <v>2011.01.21.</v>
          </cell>
        </row>
        <row r="534">
          <cell r="A534" t="str">
            <v>2011.01.24.</v>
          </cell>
        </row>
        <row r="535">
          <cell r="A535" t="str">
            <v>2011.01.25.</v>
          </cell>
        </row>
        <row r="536">
          <cell r="A536" t="str">
            <v>2011.01.26.</v>
          </cell>
        </row>
        <row r="537">
          <cell r="A537" t="str">
            <v>2011.01.27.</v>
          </cell>
        </row>
        <row r="538">
          <cell r="A538" t="str">
            <v>2011.01.28.</v>
          </cell>
        </row>
        <row r="539">
          <cell r="A539" t="str">
            <v>2011.01.31.</v>
          </cell>
        </row>
        <row r="540">
          <cell r="A540" t="str">
            <v>2011.02.01.</v>
          </cell>
        </row>
        <row r="541">
          <cell r="A541" t="str">
            <v>2011.02.02.</v>
          </cell>
        </row>
        <row r="542">
          <cell r="A542" t="str">
            <v>2011.02.03.</v>
          </cell>
        </row>
        <row r="543">
          <cell r="A543" t="str">
            <v>2011.02.04.</v>
          </cell>
        </row>
        <row r="544">
          <cell r="A544" t="str">
            <v>2011.02.07.</v>
          </cell>
        </row>
        <row r="545">
          <cell r="A545" t="str">
            <v>2011.02.08.</v>
          </cell>
        </row>
        <row r="546">
          <cell r="A546" t="str">
            <v>2011.02.09.</v>
          </cell>
        </row>
        <row r="547">
          <cell r="A547" t="str">
            <v>2011.02.10.</v>
          </cell>
        </row>
        <row r="548">
          <cell r="A548" t="str">
            <v>2011.02.11.</v>
          </cell>
        </row>
        <row r="549">
          <cell r="A549" t="str">
            <v>2011.02.14.</v>
          </cell>
        </row>
        <row r="550">
          <cell r="A550" t="str">
            <v>2011.02.15.</v>
          </cell>
        </row>
        <row r="551">
          <cell r="A551" t="str">
            <v>2011.02.16.</v>
          </cell>
        </row>
        <row r="552">
          <cell r="A552" t="str">
            <v>2011.02.17.</v>
          </cell>
        </row>
        <row r="553">
          <cell r="A553" t="str">
            <v>2011.02.18.</v>
          </cell>
        </row>
        <row r="554">
          <cell r="A554" t="str">
            <v>2011.02.21.</v>
          </cell>
        </row>
        <row r="555">
          <cell r="A555" t="str">
            <v>2011.02.22.</v>
          </cell>
        </row>
        <row r="556">
          <cell r="A556" t="str">
            <v>2011.02.23.</v>
          </cell>
        </row>
        <row r="557">
          <cell r="A557" t="str">
            <v>2011.02.24.</v>
          </cell>
        </row>
        <row r="558">
          <cell r="A558" t="str">
            <v>2011.02.25.</v>
          </cell>
        </row>
        <row r="559">
          <cell r="A559" t="str">
            <v>2011.02.28.</v>
          </cell>
        </row>
        <row r="560">
          <cell r="A560" t="str">
            <v>2011.03.01.</v>
          </cell>
        </row>
        <row r="561">
          <cell r="A561" t="str">
            <v>2011.03.02.</v>
          </cell>
        </row>
        <row r="562">
          <cell r="A562" t="str">
            <v>2011.03.03.</v>
          </cell>
        </row>
        <row r="563">
          <cell r="A563" t="str">
            <v>2011.03.04.</v>
          </cell>
        </row>
        <row r="564">
          <cell r="A564" t="str">
            <v>2011.03.07.</v>
          </cell>
        </row>
        <row r="565">
          <cell r="A565" t="str">
            <v>2011.03.08.</v>
          </cell>
        </row>
        <row r="566">
          <cell r="A566" t="str">
            <v>2011.03.09.</v>
          </cell>
        </row>
        <row r="567">
          <cell r="A567" t="str">
            <v>2011.03.10.</v>
          </cell>
        </row>
        <row r="568">
          <cell r="A568" t="str">
            <v>2011.03.11.</v>
          </cell>
        </row>
        <row r="569">
          <cell r="A569" t="str">
            <v>2011.03.14.</v>
          </cell>
        </row>
        <row r="570">
          <cell r="A570" t="str">
            <v>2011.03.15.</v>
          </cell>
        </row>
        <row r="571">
          <cell r="A571" t="str">
            <v>2011.03.16.</v>
          </cell>
        </row>
        <row r="572">
          <cell r="A572" t="str">
            <v>2011.03.17.</v>
          </cell>
        </row>
        <row r="573">
          <cell r="A573" t="str">
            <v>2011.03.18.</v>
          </cell>
        </row>
        <row r="574">
          <cell r="A574" t="str">
            <v>2011.03.21.</v>
          </cell>
        </row>
        <row r="575">
          <cell r="A575" t="str">
            <v>2011.03.22.</v>
          </cell>
        </row>
        <row r="576">
          <cell r="A576" t="str">
            <v>2011.03.23.</v>
          </cell>
        </row>
        <row r="577">
          <cell r="A577" t="str">
            <v>2011.03.24.</v>
          </cell>
        </row>
        <row r="578">
          <cell r="A578" t="str">
            <v>2011.03.25.</v>
          </cell>
        </row>
        <row r="579">
          <cell r="A579" t="str">
            <v>2011.03.28.</v>
          </cell>
        </row>
        <row r="580">
          <cell r="A580" t="str">
            <v>2011.03.29.</v>
          </cell>
        </row>
        <row r="581">
          <cell r="A581" t="str">
            <v>2011.03.30.</v>
          </cell>
        </row>
        <row r="582">
          <cell r="A582" t="str">
            <v>2011.03.31.</v>
          </cell>
        </row>
        <row r="583">
          <cell r="A583" t="str">
            <v>2011.04.01.</v>
          </cell>
        </row>
        <row r="584">
          <cell r="A584" t="str">
            <v>2011.04.04.</v>
          </cell>
        </row>
        <row r="585">
          <cell r="A585" t="str">
            <v>2011.04.05.</v>
          </cell>
        </row>
        <row r="586">
          <cell r="A586" t="str">
            <v>2011.04.06.</v>
          </cell>
        </row>
        <row r="587">
          <cell r="A587" t="str">
            <v>2011.04.07.</v>
          </cell>
        </row>
        <row r="588">
          <cell r="A588" t="str">
            <v>2011.04.08.</v>
          </cell>
        </row>
        <row r="589">
          <cell r="A589" t="str">
            <v>2011.04.11.</v>
          </cell>
        </row>
        <row r="590">
          <cell r="A590" t="str">
            <v>2011.04.12.</v>
          </cell>
        </row>
        <row r="591">
          <cell r="A591" t="str">
            <v>2011.04.13.</v>
          </cell>
        </row>
        <row r="592">
          <cell r="A592" t="str">
            <v>2011.04.14.</v>
          </cell>
        </row>
        <row r="593">
          <cell r="A593" t="str">
            <v>2011.04.15.</v>
          </cell>
        </row>
        <row r="594">
          <cell r="A594" t="str">
            <v>2011.04.18.</v>
          </cell>
        </row>
        <row r="595">
          <cell r="A595" t="str">
            <v>2011.04.19.</v>
          </cell>
        </row>
        <row r="596">
          <cell r="A596" t="str">
            <v>2011.04.20.</v>
          </cell>
        </row>
        <row r="597">
          <cell r="A597" t="str">
            <v>2011.04.21.</v>
          </cell>
        </row>
        <row r="598">
          <cell r="A598" t="str">
            <v>2011.04.22.</v>
          </cell>
        </row>
        <row r="599">
          <cell r="A599" t="str">
            <v>2011.04.25.</v>
          </cell>
        </row>
        <row r="600">
          <cell r="A600" t="str">
            <v>2011.04.26.</v>
          </cell>
        </row>
        <row r="601">
          <cell r="A601" t="str">
            <v>2011.04.27.</v>
          </cell>
        </row>
        <row r="602">
          <cell r="A602" t="str">
            <v>2011.04.28.</v>
          </cell>
        </row>
        <row r="603">
          <cell r="A603" t="str">
            <v>2011.04.29.</v>
          </cell>
        </row>
        <row r="604">
          <cell r="A604" t="str">
            <v>2011.05.02.</v>
          </cell>
        </row>
        <row r="605">
          <cell r="A605" t="str">
            <v>2011.05.03.</v>
          </cell>
        </row>
        <row r="606">
          <cell r="A606" t="str">
            <v>2011.05.04.</v>
          </cell>
        </row>
        <row r="607">
          <cell r="A607" t="str">
            <v>2011.05.05.</v>
          </cell>
        </row>
        <row r="608">
          <cell r="A608" t="str">
            <v>2011.05.06.</v>
          </cell>
        </row>
        <row r="609">
          <cell r="A609" t="str">
            <v>2011.05.09.</v>
          </cell>
        </row>
        <row r="610">
          <cell r="A610" t="str">
            <v>2011.05.10.</v>
          </cell>
        </row>
        <row r="611">
          <cell r="A611" t="str">
            <v>2011.05.11.</v>
          </cell>
        </row>
        <row r="612">
          <cell r="A612" t="str">
            <v>2011.05.12.</v>
          </cell>
        </row>
        <row r="613">
          <cell r="A613" t="str">
            <v>2011.05.13.</v>
          </cell>
        </row>
        <row r="614">
          <cell r="A614" t="str">
            <v>2011.05.16.</v>
          </cell>
        </row>
        <row r="615">
          <cell r="A615" t="str">
            <v>2011.05.17.</v>
          </cell>
        </row>
        <row r="616">
          <cell r="A616" t="str">
            <v>2011.05.18.</v>
          </cell>
        </row>
        <row r="617">
          <cell r="A617" t="str">
            <v>2011.05.19.</v>
          </cell>
        </row>
        <row r="618">
          <cell r="A618" t="str">
            <v>2011.05.20.</v>
          </cell>
        </row>
        <row r="619">
          <cell r="A619" t="str">
            <v>2011.05.23.</v>
          </cell>
        </row>
        <row r="620">
          <cell r="A620" t="str">
            <v>2011.05.24.</v>
          </cell>
        </row>
        <row r="621">
          <cell r="A621" t="str">
            <v>2011.05.25.</v>
          </cell>
        </row>
        <row r="622">
          <cell r="A622" t="str">
            <v>2011.05.26.</v>
          </cell>
        </row>
        <row r="623">
          <cell r="A623" t="str">
            <v>2011.05.27.</v>
          </cell>
        </row>
        <row r="624">
          <cell r="A624" t="str">
            <v>2011.05.30.</v>
          </cell>
        </row>
        <row r="625">
          <cell r="A625" t="str">
            <v>2011.05.31.</v>
          </cell>
        </row>
        <row r="626">
          <cell r="A626" t="str">
            <v>2011.06.01.</v>
          </cell>
        </row>
        <row r="627">
          <cell r="A627" t="str">
            <v>2011.06.02.</v>
          </cell>
        </row>
        <row r="628">
          <cell r="A628" t="str">
            <v>2011.06.03.</v>
          </cell>
        </row>
        <row r="629">
          <cell r="A629" t="str">
            <v>2011.06.06.</v>
          </cell>
        </row>
        <row r="630">
          <cell r="A630" t="str">
            <v>2011.06.07.</v>
          </cell>
        </row>
        <row r="631">
          <cell r="A631" t="str">
            <v>2011.06.08.</v>
          </cell>
        </row>
        <row r="632">
          <cell r="A632" t="str">
            <v>2011.06.09.</v>
          </cell>
        </row>
        <row r="633">
          <cell r="A633" t="str">
            <v>2011.06.10.</v>
          </cell>
        </row>
        <row r="634">
          <cell r="A634" t="str">
            <v>2011.06.13.</v>
          </cell>
        </row>
        <row r="635">
          <cell r="A635" t="str">
            <v>2011.06.14.</v>
          </cell>
        </row>
        <row r="636">
          <cell r="A636" t="str">
            <v>2011.06.15.</v>
          </cell>
        </row>
        <row r="637">
          <cell r="A637" t="str">
            <v>2011.06.16.</v>
          </cell>
        </row>
        <row r="638">
          <cell r="A638" t="str">
            <v>2011.06.17.</v>
          </cell>
        </row>
        <row r="639">
          <cell r="A639" t="str">
            <v>2011.06.20.</v>
          </cell>
        </row>
        <row r="640">
          <cell r="A640" t="str">
            <v>2011.06.21.</v>
          </cell>
        </row>
        <row r="641">
          <cell r="A641" t="str">
            <v>2011.06.22.</v>
          </cell>
        </row>
        <row r="642">
          <cell r="A642" t="str">
            <v>2011.06.23.</v>
          </cell>
        </row>
        <row r="643">
          <cell r="A643" t="str">
            <v>2011.06.24.</v>
          </cell>
        </row>
        <row r="644">
          <cell r="A644" t="str">
            <v>2011.06.27.</v>
          </cell>
        </row>
        <row r="645">
          <cell r="A645" t="str">
            <v>2011.06.28.</v>
          </cell>
        </row>
        <row r="646">
          <cell r="A646" t="str">
            <v>2011.06.29.</v>
          </cell>
        </row>
        <row r="647">
          <cell r="A647" t="str">
            <v>2011.06.30.</v>
          </cell>
        </row>
        <row r="648">
          <cell r="A648" t="str">
            <v>2011.07.01.</v>
          </cell>
        </row>
        <row r="649">
          <cell r="A649" t="str">
            <v>2011.07.04.</v>
          </cell>
        </row>
        <row r="650">
          <cell r="A650" t="str">
            <v>2011.07.05.</v>
          </cell>
        </row>
        <row r="651">
          <cell r="A651" t="str">
            <v>2011.07.06.</v>
          </cell>
        </row>
        <row r="652">
          <cell r="A652" t="str">
            <v>2011.07.07.</v>
          </cell>
        </row>
        <row r="653">
          <cell r="A653" t="str">
            <v>2011.07.08.</v>
          </cell>
        </row>
        <row r="654">
          <cell r="A654" t="str">
            <v>2011.07.11.</v>
          </cell>
        </row>
        <row r="655">
          <cell r="A655" t="str">
            <v>2011.07.12.</v>
          </cell>
        </row>
        <row r="656">
          <cell r="A656" t="str">
            <v>2011.07.13.</v>
          </cell>
        </row>
        <row r="657">
          <cell r="A657" t="str">
            <v>2011.07.14.</v>
          </cell>
        </row>
        <row r="658">
          <cell r="A658" t="str">
            <v>2011.07.15.</v>
          </cell>
        </row>
        <row r="659">
          <cell r="A659" t="str">
            <v>2011.07.18.</v>
          </cell>
        </row>
        <row r="660">
          <cell r="A660" t="str">
            <v>2011.07.19.</v>
          </cell>
        </row>
        <row r="661">
          <cell r="A661" t="str">
            <v>2011.07.20.</v>
          </cell>
        </row>
        <row r="662">
          <cell r="A662" t="str">
            <v>2011.07.21.</v>
          </cell>
        </row>
        <row r="663">
          <cell r="A663" t="str">
            <v>2011.07.22.</v>
          </cell>
        </row>
        <row r="664">
          <cell r="A664" t="str">
            <v>2011.07.25.</v>
          </cell>
        </row>
        <row r="665">
          <cell r="A665" t="str">
            <v>2011.07.26.</v>
          </cell>
        </row>
        <row r="666">
          <cell r="A666" t="str">
            <v>2011.07.27.</v>
          </cell>
        </row>
        <row r="667">
          <cell r="A667" t="str">
            <v>2011.07.28.</v>
          </cell>
        </row>
        <row r="668">
          <cell r="A668" t="str">
            <v>2011.07.29.</v>
          </cell>
        </row>
        <row r="669">
          <cell r="A669" t="str">
            <v>2011.08.01.</v>
          </cell>
        </row>
        <row r="670">
          <cell r="A670" t="str">
            <v>2011.08.02.</v>
          </cell>
        </row>
        <row r="671">
          <cell r="A671" t="str">
            <v>2011.08.03.</v>
          </cell>
        </row>
        <row r="672">
          <cell r="A672" t="str">
            <v>2011.08.04.</v>
          </cell>
        </row>
        <row r="673">
          <cell r="A673" t="str">
            <v>2011.08.05.</v>
          </cell>
        </row>
        <row r="674">
          <cell r="A674" t="str">
            <v>2011.08.08.</v>
          </cell>
        </row>
        <row r="675">
          <cell r="A675" t="str">
            <v>2011.08.10.</v>
          </cell>
        </row>
        <row r="676">
          <cell r="A676" t="str">
            <v>2011.08.11.</v>
          </cell>
        </row>
        <row r="677">
          <cell r="A677" t="str">
            <v>2011.08.12.</v>
          </cell>
        </row>
        <row r="678">
          <cell r="A678" t="str">
            <v>2011.08.15.</v>
          </cell>
        </row>
        <row r="679">
          <cell r="A679" t="str">
            <v>2011.08.16.</v>
          </cell>
        </row>
        <row r="680">
          <cell r="A680" t="str">
            <v>2011.08.17.</v>
          </cell>
        </row>
        <row r="681">
          <cell r="A681" t="str">
            <v>2011.08.18.</v>
          </cell>
        </row>
        <row r="682">
          <cell r="A682" t="str">
            <v>2011.08.19.</v>
          </cell>
        </row>
        <row r="683">
          <cell r="A683" t="str">
            <v>2011.08.22.</v>
          </cell>
        </row>
        <row r="684">
          <cell r="A684" t="str">
            <v>2011.08.23.</v>
          </cell>
        </row>
        <row r="685">
          <cell r="A685" t="str">
            <v>2011.08.24.</v>
          </cell>
        </row>
        <row r="686">
          <cell r="A686" t="str">
            <v>2011.08.25.</v>
          </cell>
        </row>
        <row r="687">
          <cell r="A687" t="str">
            <v>2011.08.26.</v>
          </cell>
        </row>
        <row r="688">
          <cell r="A688" t="str">
            <v>2011.08.29.</v>
          </cell>
        </row>
        <row r="689">
          <cell r="A689" t="str">
            <v>2011.08.30.</v>
          </cell>
        </row>
        <row r="690">
          <cell r="A690" t="str">
            <v>2011.08.31.</v>
          </cell>
        </row>
        <row r="691">
          <cell r="A691" t="str">
            <v>2011.09.01.</v>
          </cell>
        </row>
        <row r="692">
          <cell r="A692" t="str">
            <v>2011.09.02.</v>
          </cell>
        </row>
        <row r="693">
          <cell r="A693" t="str">
            <v>2011.09.05.</v>
          </cell>
        </row>
        <row r="694">
          <cell r="A694" t="str">
            <v>2011.09.06.</v>
          </cell>
        </row>
        <row r="695">
          <cell r="A695" t="str">
            <v>2011.09.07.</v>
          </cell>
        </row>
        <row r="696">
          <cell r="A696" t="str">
            <v>2011.09.08.</v>
          </cell>
        </row>
        <row r="697">
          <cell r="A697" t="str">
            <v>2011.09.09.</v>
          </cell>
        </row>
        <row r="698">
          <cell r="A698" t="str">
            <v>2011.09.12.</v>
          </cell>
        </row>
        <row r="699">
          <cell r="A699">
            <v>0</v>
          </cell>
        </row>
        <row r="700">
          <cell r="A700">
            <v>0</v>
          </cell>
        </row>
        <row r="701">
          <cell r="A701">
            <v>0</v>
          </cell>
        </row>
        <row r="702">
          <cell r="A702">
            <v>0</v>
          </cell>
        </row>
        <row r="703">
          <cell r="A703">
            <v>0</v>
          </cell>
        </row>
        <row r="704">
          <cell r="A704">
            <v>0</v>
          </cell>
        </row>
        <row r="705">
          <cell r="A705">
            <v>0</v>
          </cell>
        </row>
        <row r="706">
          <cell r="A706">
            <v>0</v>
          </cell>
        </row>
        <row r="707">
          <cell r="A707">
            <v>0</v>
          </cell>
        </row>
        <row r="708">
          <cell r="A708">
            <v>0</v>
          </cell>
        </row>
        <row r="709">
          <cell r="A709">
            <v>0</v>
          </cell>
        </row>
        <row r="710">
          <cell r="A710">
            <v>0</v>
          </cell>
        </row>
        <row r="711">
          <cell r="A711">
            <v>0</v>
          </cell>
        </row>
        <row r="712">
          <cell r="A712">
            <v>0</v>
          </cell>
        </row>
        <row r="713">
          <cell r="A713">
            <v>0</v>
          </cell>
        </row>
        <row r="714">
          <cell r="A714">
            <v>0</v>
          </cell>
        </row>
        <row r="715">
          <cell r="A715">
            <v>0</v>
          </cell>
        </row>
        <row r="716">
          <cell r="A716">
            <v>0</v>
          </cell>
        </row>
        <row r="717">
          <cell r="A717">
            <v>0</v>
          </cell>
        </row>
        <row r="718">
          <cell r="A718">
            <v>0</v>
          </cell>
        </row>
        <row r="719">
          <cell r="A719">
            <v>0</v>
          </cell>
        </row>
        <row r="720">
          <cell r="A720">
            <v>0</v>
          </cell>
        </row>
        <row r="721">
          <cell r="A721">
            <v>0</v>
          </cell>
        </row>
        <row r="722">
          <cell r="A722">
            <v>0</v>
          </cell>
        </row>
        <row r="723">
          <cell r="A723">
            <v>0</v>
          </cell>
        </row>
        <row r="724">
          <cell r="A724">
            <v>0</v>
          </cell>
        </row>
        <row r="725">
          <cell r="A725">
            <v>0</v>
          </cell>
        </row>
        <row r="726">
          <cell r="A726">
            <v>0</v>
          </cell>
        </row>
        <row r="727">
          <cell r="A727">
            <v>0</v>
          </cell>
        </row>
        <row r="728">
          <cell r="A728">
            <v>0</v>
          </cell>
        </row>
        <row r="729">
          <cell r="A729">
            <v>0</v>
          </cell>
        </row>
        <row r="730">
          <cell r="A730">
            <v>0</v>
          </cell>
        </row>
        <row r="731">
          <cell r="A731">
            <v>0</v>
          </cell>
        </row>
        <row r="732">
          <cell r="A732">
            <v>0</v>
          </cell>
        </row>
        <row r="733">
          <cell r="A733">
            <v>0</v>
          </cell>
        </row>
        <row r="734">
          <cell r="A734">
            <v>0</v>
          </cell>
        </row>
        <row r="735">
          <cell r="A735">
            <v>0</v>
          </cell>
        </row>
        <row r="736">
          <cell r="A736">
            <v>0</v>
          </cell>
        </row>
        <row r="737">
          <cell r="A737">
            <v>0</v>
          </cell>
        </row>
        <row r="738">
          <cell r="A738">
            <v>0</v>
          </cell>
        </row>
        <row r="739">
          <cell r="A739">
            <v>0</v>
          </cell>
        </row>
        <row r="740">
          <cell r="A740">
            <v>0</v>
          </cell>
        </row>
        <row r="741">
          <cell r="A741">
            <v>0</v>
          </cell>
        </row>
        <row r="742">
          <cell r="A742">
            <v>0</v>
          </cell>
        </row>
        <row r="743">
          <cell r="A743">
            <v>0</v>
          </cell>
        </row>
        <row r="744">
          <cell r="A744">
            <v>0</v>
          </cell>
        </row>
        <row r="745">
          <cell r="A745">
            <v>0</v>
          </cell>
        </row>
        <row r="746">
          <cell r="A746">
            <v>0</v>
          </cell>
        </row>
        <row r="747">
          <cell r="A747">
            <v>0</v>
          </cell>
        </row>
        <row r="748">
          <cell r="A748">
            <v>0</v>
          </cell>
        </row>
        <row r="749">
          <cell r="A749">
            <v>0</v>
          </cell>
        </row>
        <row r="750">
          <cell r="A750">
            <v>0</v>
          </cell>
        </row>
        <row r="751">
          <cell r="A751">
            <v>0</v>
          </cell>
        </row>
        <row r="752">
          <cell r="A752">
            <v>0</v>
          </cell>
        </row>
        <row r="753">
          <cell r="A753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A(1)"/>
      <sheetName val="1A"/>
      <sheetName val="1B"/>
      <sheetName val="1C"/>
      <sheetName val="1D"/>
      <sheetName val="1E"/>
      <sheetName val="1F"/>
      <sheetName val="XX ag prices"/>
      <sheetName val="XX oil production"/>
      <sheetName val="XX S-U"/>
      <sheetName val="Sheet1"/>
    </sheetNames>
    <sheetDataSet>
      <sheetData sheetId="0"/>
      <sheetData sheetId="1">
        <row r="44">
          <cell r="B44" t="str">
            <v>Energy</v>
          </cell>
        </row>
      </sheetData>
      <sheetData sheetId="2">
        <row r="3">
          <cell r="B3" t="str">
            <v>Brent</v>
          </cell>
        </row>
      </sheetData>
      <sheetData sheetId="3">
        <row r="95">
          <cell r="C95">
            <v>43101</v>
          </cell>
        </row>
      </sheetData>
      <sheetData sheetId="4">
        <row r="3">
          <cell r="B3" t="str">
            <v>Aluminum</v>
          </cell>
        </row>
      </sheetData>
      <sheetData sheetId="5">
        <row r="5">
          <cell r="E5" t="str">
            <v>United States</v>
          </cell>
        </row>
      </sheetData>
      <sheetData sheetId="6">
        <row r="3">
          <cell r="N3" t="str">
            <v>United States</v>
          </cell>
        </row>
      </sheetData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RAMID"/>
      <sheetName val="GRAPH3"/>
      <sheetName val="GRAPH2"/>
      <sheetName val="GRAPH1"/>
    </sheetNames>
    <sheetDataSet>
      <sheetData sheetId="0" refreshError="1">
        <row r="1">
          <cell r="A1" t="str">
            <v>Table</v>
          </cell>
        </row>
        <row r="184">
          <cell r="A184" t="str">
            <v>0-4</v>
          </cell>
          <cell r="B184">
            <v>15.564337483590073</v>
          </cell>
          <cell r="C184">
            <v>14.944044267261317</v>
          </cell>
          <cell r="D184">
            <v>7.4453595975015752</v>
          </cell>
        </row>
        <row r="185">
          <cell r="A185" t="str">
            <v>5-9</v>
          </cell>
          <cell r="B185">
            <v>15.785675600616088</v>
          </cell>
          <cell r="C185">
            <v>13.125198863104645</v>
          </cell>
          <cell r="D185">
            <v>7.5512389435148597</v>
          </cell>
        </row>
        <row r="186">
          <cell r="A186" t="str">
            <v>10-14</v>
          </cell>
          <cell r="B186">
            <v>12.676992134168875</v>
          </cell>
          <cell r="C186">
            <v>9.1270477886422761</v>
          </cell>
          <cell r="D186">
            <v>6.0641684975733003</v>
          </cell>
        </row>
        <row r="187">
          <cell r="A187" t="str">
            <v>15-19</v>
          </cell>
          <cell r="B187">
            <v>7.3529229533422313</v>
          </cell>
          <cell r="C187">
            <v>6.4082047908962814</v>
          </cell>
          <cell r="D187">
            <v>3.5173456973723161</v>
          </cell>
        </row>
        <row r="188">
          <cell r="A188" t="str">
            <v>20-24</v>
          </cell>
          <cell r="B188">
            <v>7.6951897501463318</v>
          </cell>
          <cell r="C188">
            <v>8.1590690933981467</v>
          </cell>
          <cell r="D188">
            <v>3.6810725108764744</v>
          </cell>
        </row>
        <row r="189">
          <cell r="A189" t="str">
            <v>25-29</v>
          </cell>
          <cell r="B189">
            <v>8.0759437940407448</v>
          </cell>
          <cell r="C189">
            <v>9.0895144665388603</v>
          </cell>
          <cell r="D189">
            <v>3.8632100916110015</v>
          </cell>
        </row>
        <row r="190">
          <cell r="A190" t="str">
            <v>30-34</v>
          </cell>
          <cell r="B190">
            <v>7.255174092834447</v>
          </cell>
          <cell r="C190">
            <v>9.0593674883222235</v>
          </cell>
          <cell r="D190">
            <v>3.4705865328724599</v>
          </cell>
        </row>
        <row r="191">
          <cell r="A191" t="str">
            <v>35-39</v>
          </cell>
          <cell r="B191">
            <v>7.3227818990394953</v>
          </cell>
          <cell r="C191">
            <v>7.933936005518702</v>
          </cell>
          <cell r="D191">
            <v>3.5029274165962607</v>
          </cell>
        </row>
        <row r="192">
          <cell r="A192" t="str">
            <v>40-44</v>
          </cell>
          <cell r="B192">
            <v>5.8394192507670111</v>
          </cell>
          <cell r="C192">
            <v>6.467863722289513</v>
          </cell>
          <cell r="D192">
            <v>2.7933457629258056</v>
          </cell>
        </row>
        <row r="193">
          <cell r="A193" t="str">
            <v>45-49</v>
          </cell>
          <cell r="B193">
            <v>4.6776219254848996</v>
          </cell>
          <cell r="C193">
            <v>4.6615851294515256</v>
          </cell>
          <cell r="D193">
            <v>2.2375881615977198</v>
          </cell>
        </row>
        <row r="194">
          <cell r="A194" t="str">
            <v>50-54</v>
          </cell>
          <cell r="B194">
            <v>2.3282597714236566</v>
          </cell>
          <cell r="C194">
            <v>2.9852192908575113</v>
          </cell>
          <cell r="D194">
            <v>1.1137468108053072</v>
          </cell>
        </row>
        <row r="195">
          <cell r="A195" t="str">
            <v>55-59</v>
          </cell>
          <cell r="B195">
            <v>1.457522252262037</v>
          </cell>
          <cell r="C195">
            <v>2.1074475736695892</v>
          </cell>
          <cell r="D195">
            <v>0.69722063665688361</v>
          </cell>
        </row>
        <row r="196">
          <cell r="A196" t="str">
            <v>60-64</v>
          </cell>
          <cell r="B196">
            <v>1.6949696147557773</v>
          </cell>
          <cell r="C196">
            <v>2.8871914780976522</v>
          </cell>
          <cell r="D196">
            <v>0.81080600456015173</v>
          </cell>
        </row>
        <row r="197">
          <cell r="A197" t="str">
            <v>65-69</v>
          </cell>
          <cell r="B197">
            <v>1.2014872988439975</v>
          </cell>
          <cell r="C197">
            <v>1.5100561228445912</v>
          </cell>
          <cell r="D197">
            <v>0.57474370503440342</v>
          </cell>
        </row>
        <row r="198">
          <cell r="A198" t="str">
            <v>70-74</v>
          </cell>
          <cell r="B198">
            <v>0.6235954523818722</v>
          </cell>
          <cell r="C198">
            <v>0.85798567383509672</v>
          </cell>
          <cell r="D198">
            <v>0.29830324556023302</v>
          </cell>
        </row>
        <row r="199">
          <cell r="A199" t="str">
            <v>75-79</v>
          </cell>
          <cell r="B199">
            <v>0.24309653228445866</v>
          </cell>
          <cell r="C199">
            <v>0.36293352156812414</v>
          </cell>
          <cell r="D199">
            <v>0.11628770589636203</v>
          </cell>
        </row>
        <row r="200">
          <cell r="A200" t="str">
            <v>80-84</v>
          </cell>
          <cell r="B200">
            <v>0.10933877014293493</v>
          </cell>
          <cell r="C200">
            <v>0.16711185264210524</v>
          </cell>
          <cell r="D200">
            <v>5.2303315995365231E-2</v>
          </cell>
        </row>
        <row r="201">
          <cell r="A201" t="str">
            <v>85-89</v>
          </cell>
          <cell r="B201">
            <v>5.4669385071467465E-2</v>
          </cell>
          <cell r="C201">
            <v>8.3555926321052618E-2</v>
          </cell>
          <cell r="D201">
            <v>2.6151657997682615E-2</v>
          </cell>
        </row>
        <row r="202">
          <cell r="A202" t="str">
            <v>90-94</v>
          </cell>
          <cell r="B202">
            <v>2.7334692535733732E-2</v>
          </cell>
          <cell r="C202">
            <v>4.1777963160526309E-2</v>
          </cell>
          <cell r="D202">
            <v>1.3075828998841308E-2</v>
          </cell>
        </row>
        <row r="203">
          <cell r="A203" t="str">
            <v>95+</v>
          </cell>
          <cell r="B203">
            <v>1.3667346267866866E-2</v>
          </cell>
          <cell r="C203">
            <v>2.0888981580263154E-2</v>
          </cell>
          <cell r="D203">
            <v>6.5379144994206538E-3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  <sheetName val="Eredménye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VALL"/>
      <sheetName val="Chart8"/>
      <sheetName val="Chart9"/>
      <sheetName val="Chart1"/>
      <sheetName val="LIKVID"/>
      <sheetName val="BANKHITEL"/>
      <sheetName val="FORRASOK"/>
      <sheetName val="Chart2"/>
      <sheetName val="stock"/>
      <sheetName val="NFK_SA"/>
      <sheetName val="NFK_ÖHAS"/>
      <sheetName val="FT_KER"/>
      <sheetName val="DEVHIT_DEVBET"/>
      <sheetName val="KERHIT"/>
      <sheetName val="ESZK_SA"/>
      <sheetName val="FORR_SA"/>
      <sheetName val="HITEL"/>
      <sheetName val="flow"/>
      <sheetName val="igazított"/>
      <sheetName val="NFK"/>
      <sheetName val="KOV_BET"/>
      <sheetName val="KÖT"/>
      <sheetName val="FT_DEV"/>
      <sheetName val="DEV"/>
      <sheetName val="BANKHIT"/>
      <sheetName val="HIT_RESZV"/>
      <sheetName val="EGYEB"/>
      <sheetName val="NFK_MARADEK"/>
      <sheetName val="DEVIZA"/>
      <sheetName val="KULF_BELF"/>
      <sheetName val="annual_flow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">
          <cell r="AM1">
            <v>35885</v>
          </cell>
          <cell r="AN1">
            <v>35976</v>
          </cell>
          <cell r="AO1">
            <v>36068</v>
          </cell>
          <cell r="AP1">
            <v>36160</v>
          </cell>
          <cell r="AQ1">
            <v>36250</v>
          </cell>
          <cell r="AR1">
            <v>36341</v>
          </cell>
          <cell r="AS1">
            <v>36433</v>
          </cell>
          <cell r="AT1">
            <v>36525</v>
          </cell>
          <cell r="AU1">
            <v>36616</v>
          </cell>
          <cell r="AV1">
            <v>36707</v>
          </cell>
          <cell r="AW1">
            <v>36799</v>
          </cell>
          <cell r="AX1">
            <v>36891</v>
          </cell>
          <cell r="AY1">
            <v>36981</v>
          </cell>
          <cell r="AZ1">
            <v>37072</v>
          </cell>
          <cell r="BA1">
            <v>37164</v>
          </cell>
          <cell r="BB1">
            <v>37256</v>
          </cell>
          <cell r="BC1">
            <v>37346</v>
          </cell>
          <cell r="BD1">
            <v>37437</v>
          </cell>
          <cell r="BE1">
            <v>37529</v>
          </cell>
          <cell r="BF1">
            <v>37621</v>
          </cell>
          <cell r="BG1">
            <v>37711</v>
          </cell>
          <cell r="BH1">
            <v>37802</v>
          </cell>
          <cell r="BI1">
            <v>37894</v>
          </cell>
          <cell r="BJ1">
            <v>37986</v>
          </cell>
          <cell r="BK1">
            <v>38077</v>
          </cell>
          <cell r="BL1">
            <v>38168</v>
          </cell>
          <cell r="BM1">
            <v>38260</v>
          </cell>
          <cell r="BN1">
            <v>38352</v>
          </cell>
          <cell r="BO1">
            <v>38442</v>
          </cell>
          <cell r="BP1">
            <v>38533</v>
          </cell>
          <cell r="BQ1">
            <v>38625</v>
          </cell>
          <cell r="BR1">
            <v>38717</v>
          </cell>
          <cell r="BS1">
            <v>38807</v>
          </cell>
          <cell r="BT1">
            <v>38898</v>
          </cell>
          <cell r="BU1">
            <v>38990</v>
          </cell>
          <cell r="BV1">
            <v>39082</v>
          </cell>
          <cell r="BW1">
            <v>39172</v>
          </cell>
          <cell r="BX1">
            <v>39263</v>
          </cell>
          <cell r="BY1">
            <v>39355</v>
          </cell>
          <cell r="BZ1">
            <v>39447</v>
          </cell>
          <cell r="CA1">
            <v>39538</v>
          </cell>
          <cell r="CB1">
            <v>39629</v>
          </cell>
          <cell r="CC1">
            <v>39721</v>
          </cell>
          <cell r="CD1">
            <v>39813</v>
          </cell>
          <cell r="CE1">
            <v>39903</v>
          </cell>
          <cell r="CF1">
            <v>39994</v>
          </cell>
          <cell r="CG1">
            <v>40086</v>
          </cell>
          <cell r="CH1">
            <v>40178</v>
          </cell>
          <cell r="CI1">
            <v>40268</v>
          </cell>
          <cell r="CJ1">
            <v>40359</v>
          </cell>
          <cell r="CK1">
            <v>40451</v>
          </cell>
          <cell r="CL1">
            <v>40543</v>
          </cell>
          <cell r="CM1">
            <v>40633</v>
          </cell>
          <cell r="CN1">
            <v>40724</v>
          </cell>
          <cell r="CO1">
            <v>40816</v>
          </cell>
          <cell r="CP1">
            <v>40908</v>
          </cell>
          <cell r="CQ1">
            <v>40999</v>
          </cell>
          <cell r="CR1">
            <v>41090</v>
          </cell>
          <cell r="CS1">
            <v>41182</v>
          </cell>
          <cell r="CT1">
            <v>41274</v>
          </cell>
          <cell r="CU1">
            <v>41364</v>
          </cell>
          <cell r="CV1">
            <v>41455</v>
          </cell>
          <cell r="CW1">
            <v>41547</v>
          </cell>
          <cell r="CX1">
            <v>41639</v>
          </cell>
          <cell r="CY1">
            <v>41729</v>
          </cell>
          <cell r="CZ1">
            <v>41820</v>
          </cell>
          <cell r="DA1">
            <v>41912</v>
          </cell>
          <cell r="DB1">
            <v>42004</v>
          </cell>
          <cell r="DC1">
            <v>42094</v>
          </cell>
          <cell r="DD1">
            <v>42185</v>
          </cell>
          <cell r="DE1">
            <v>42277</v>
          </cell>
          <cell r="DF1">
            <v>42369</v>
          </cell>
          <cell r="DG1">
            <v>42460</v>
          </cell>
          <cell r="DH1">
            <v>42551</v>
          </cell>
          <cell r="DI1">
            <v>42643</v>
          </cell>
          <cell r="DJ1">
            <v>42735</v>
          </cell>
          <cell r="DK1">
            <v>42825</v>
          </cell>
          <cell r="DL1">
            <v>42916</v>
          </cell>
          <cell r="DM1">
            <v>43008</v>
          </cell>
          <cell r="DN1">
            <v>43100</v>
          </cell>
          <cell r="DO1">
            <v>43190</v>
          </cell>
          <cell r="DP1">
            <v>43281</v>
          </cell>
          <cell r="DQ1">
            <v>43373</v>
          </cell>
          <cell r="DR1">
            <v>43465</v>
          </cell>
          <cell r="DS1">
            <v>43555</v>
          </cell>
          <cell r="DT1">
            <v>43646</v>
          </cell>
          <cell r="DU1">
            <v>43738</v>
          </cell>
          <cell r="DV1">
            <v>43830</v>
          </cell>
          <cell r="DW1">
            <v>43921</v>
          </cell>
        </row>
        <row r="3">
          <cell r="AM3" t="str">
            <v>1998.I.</v>
          </cell>
        </row>
        <row r="114">
          <cell r="AM114">
            <v>124.42664175173191</v>
          </cell>
          <cell r="AN114">
            <v>129.79757878547267</v>
          </cell>
          <cell r="AO114">
            <v>261.61092086798476</v>
          </cell>
          <cell r="AP114">
            <v>184.40902999998139</v>
          </cell>
          <cell r="AQ114">
            <v>194.21193774413803</v>
          </cell>
          <cell r="AR114">
            <v>296.43152014435037</v>
          </cell>
          <cell r="AS114">
            <v>148.23607764784236</v>
          </cell>
          <cell r="AT114">
            <v>369.62718048113084</v>
          </cell>
          <cell r="AU114">
            <v>423.22170998670691</v>
          </cell>
          <cell r="AV114">
            <v>478.32109748584509</v>
          </cell>
          <cell r="AW114">
            <v>476.48330818713134</v>
          </cell>
          <cell r="AX114">
            <v>931.9010776183145</v>
          </cell>
          <cell r="AY114">
            <v>511.42961153206704</v>
          </cell>
          <cell r="AZ114">
            <v>775.76027355684607</v>
          </cell>
          <cell r="BA114">
            <v>421.09006776772935</v>
          </cell>
          <cell r="BB114">
            <v>1090.9477434679336</v>
          </cell>
          <cell r="BC114">
            <v>-434.14210553200184</v>
          </cell>
          <cell r="BD114">
            <v>639.89451563723264</v>
          </cell>
          <cell r="BE114">
            <v>-521.76788395564574</v>
          </cell>
          <cell r="BF114">
            <v>671.5425608976002</v>
          </cell>
          <cell r="BG114">
            <v>-295.12994188187952</v>
          </cell>
          <cell r="BH114">
            <v>173.0964408681632</v>
          </cell>
          <cell r="BI114">
            <v>-761.17568784000628</v>
          </cell>
          <cell r="BJ114">
            <v>1065.14852307611</v>
          </cell>
          <cell r="BK114">
            <v>136.98442372072498</v>
          </cell>
          <cell r="BL114">
            <v>655.17292145059025</v>
          </cell>
          <cell r="BM114">
            <v>797.96099648726113</v>
          </cell>
          <cell r="BN114">
            <v>125.98477594614269</v>
          </cell>
          <cell r="BO114">
            <v>-18.487827180249155</v>
          </cell>
          <cell r="BP114">
            <v>434.3936000700881</v>
          </cell>
          <cell r="BQ114">
            <v>390.89754515825496</v>
          </cell>
          <cell r="BR114">
            <v>698.18209573491697</v>
          </cell>
          <cell r="BS114">
            <v>88.343926172039772</v>
          </cell>
          <cell r="BT114">
            <v>278.26380119898488</v>
          </cell>
          <cell r="BU114">
            <v>285.50926599970887</v>
          </cell>
          <cell r="BV114">
            <v>1532.680205653397</v>
          </cell>
          <cell r="BW114">
            <v>152.41861880133862</v>
          </cell>
          <cell r="BX114">
            <v>969.67651757188469</v>
          </cell>
          <cell r="BY114">
            <v>739.11593685319554</v>
          </cell>
          <cell r="BZ114">
            <v>3368.5519494552127</v>
          </cell>
          <cell r="CA114">
            <v>1644.6786382327552</v>
          </cell>
          <cell r="CB114">
            <v>338.3372037556511</v>
          </cell>
          <cell r="CC114">
            <v>2010.3515632379326</v>
          </cell>
          <cell r="CD114">
            <v>-398.65605390927408</v>
          </cell>
          <cell r="CE114">
            <v>463.15426328688216</v>
          </cell>
          <cell r="CF114">
            <v>723.0926806253043</v>
          </cell>
          <cell r="CG114">
            <v>-733.66419522857029</v>
          </cell>
          <cell r="CH114">
            <v>448.22293600058595</v>
          </cell>
          <cell r="CI114">
            <v>26.230114434027428</v>
          </cell>
          <cell r="CJ114">
            <v>438.74450336264874</v>
          </cell>
          <cell r="CK114">
            <v>-2352.4147715834956</v>
          </cell>
          <cell r="CL114">
            <v>125.29508226262772</v>
          </cell>
          <cell r="CM114">
            <v>-167.80955161714735</v>
          </cell>
          <cell r="CN114">
            <v>-88.963482333789159</v>
          </cell>
          <cell r="CO114">
            <v>-52.839156773712332</v>
          </cell>
          <cell r="CP114">
            <v>843.02376708909878</v>
          </cell>
          <cell r="CQ114">
            <v>-152.05010609898</v>
          </cell>
          <cell r="CR114">
            <v>-244.00021400882304</v>
          </cell>
          <cell r="CS114">
            <v>-2603.297813543988</v>
          </cell>
        </row>
        <row r="115">
          <cell r="AM115">
            <v>97.714121003091165</v>
          </cell>
        </row>
      </sheetData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2">
          <cell r="CA12">
            <v>-3.949868010815933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/>
      <sheetData sheetId="1"/>
      <sheetData sheetId="2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ációk"/>
      <sheetName val="date"/>
      <sheetName val="p_yoy"/>
      <sheetName val="p_mom"/>
      <sheetName val="p_szintek"/>
      <sheetName val="p_yoy_reciprok"/>
      <sheetName val="v"/>
      <sheetName val="v_éves"/>
      <sheetName val="volumenek"/>
      <sheetName val="volumen_yoy"/>
      <sheetName val="indexek"/>
      <sheetName val="p_kontribúció"/>
      <sheetName val="ábra_adatok_M"/>
      <sheetName val="ábra_adatok_Q"/>
      <sheetName val="cserearány_gázár (2)"/>
      <sheetName val="Cserearány_decomp"/>
      <sheetName val="exportár"/>
      <sheetName val="importár"/>
      <sheetName val="Chart1"/>
      <sheetName val="számított_eredeti"/>
      <sheetName val="számított_eredeti_yoy"/>
      <sheetName val="deflátorok"/>
      <sheetName val="cserearány"/>
      <sheetName val="cserearány_energia"/>
      <sheetName val="külker_egyenleg"/>
      <sheetName val="imf_data"/>
      <sheetName val="világpiaci_árak"/>
      <sheetName val="korrelációk"/>
      <sheetName val="Gázár USD"/>
      <sheetName val="Gázár EUR"/>
      <sheetName val="3.6.9."/>
    </sheetNames>
    <sheetDataSet>
      <sheetData sheetId="0"/>
      <sheetData sheetId="1">
        <row r="2">
          <cell r="A2">
            <v>37622</v>
          </cell>
        </row>
        <row r="3">
          <cell r="A3">
            <v>37653</v>
          </cell>
        </row>
        <row r="4">
          <cell r="A4">
            <v>37681</v>
          </cell>
        </row>
        <row r="5">
          <cell r="A5">
            <v>37712</v>
          </cell>
        </row>
        <row r="6">
          <cell r="A6">
            <v>37742</v>
          </cell>
        </row>
        <row r="7">
          <cell r="A7">
            <v>37773</v>
          </cell>
        </row>
        <row r="8">
          <cell r="A8">
            <v>37803</v>
          </cell>
        </row>
        <row r="9">
          <cell r="A9">
            <v>37834</v>
          </cell>
        </row>
        <row r="10">
          <cell r="A10">
            <v>37865</v>
          </cell>
        </row>
        <row r="11">
          <cell r="A11">
            <v>37895</v>
          </cell>
        </row>
        <row r="12">
          <cell r="A12">
            <v>37926</v>
          </cell>
        </row>
        <row r="13">
          <cell r="A13">
            <v>37956</v>
          </cell>
        </row>
        <row r="14">
          <cell r="A14">
            <v>37987</v>
          </cell>
        </row>
        <row r="15">
          <cell r="A15">
            <v>38018</v>
          </cell>
        </row>
        <row r="16">
          <cell r="A16">
            <v>38047</v>
          </cell>
        </row>
        <row r="17">
          <cell r="A17">
            <v>38078</v>
          </cell>
        </row>
        <row r="18">
          <cell r="A18">
            <v>38108</v>
          </cell>
        </row>
        <row r="19">
          <cell r="A19">
            <v>38139</v>
          </cell>
        </row>
        <row r="20">
          <cell r="A20">
            <v>38169</v>
          </cell>
        </row>
        <row r="21">
          <cell r="A21">
            <v>38200</v>
          </cell>
        </row>
        <row r="22">
          <cell r="A22">
            <v>38231</v>
          </cell>
        </row>
        <row r="23">
          <cell r="A23">
            <v>38261</v>
          </cell>
        </row>
        <row r="24">
          <cell r="A24">
            <v>38292</v>
          </cell>
        </row>
        <row r="25">
          <cell r="A25">
            <v>38322</v>
          </cell>
        </row>
        <row r="26">
          <cell r="A26">
            <v>38353</v>
          </cell>
        </row>
        <row r="27">
          <cell r="A27">
            <v>38384</v>
          </cell>
        </row>
        <row r="28">
          <cell r="A28">
            <v>38412</v>
          </cell>
        </row>
        <row r="29">
          <cell r="A29">
            <v>38443</v>
          </cell>
        </row>
        <row r="30">
          <cell r="A30">
            <v>38473</v>
          </cell>
        </row>
        <row r="31">
          <cell r="A31">
            <v>38504</v>
          </cell>
        </row>
        <row r="32">
          <cell r="A32">
            <v>38534</v>
          </cell>
        </row>
        <row r="33">
          <cell r="A33">
            <v>38565</v>
          </cell>
        </row>
        <row r="34">
          <cell r="A34">
            <v>38596</v>
          </cell>
        </row>
        <row r="35">
          <cell r="A35">
            <v>38626</v>
          </cell>
        </row>
        <row r="36">
          <cell r="A36">
            <v>38657</v>
          </cell>
        </row>
        <row r="37">
          <cell r="A37">
            <v>38687</v>
          </cell>
        </row>
        <row r="38">
          <cell r="A38">
            <v>38718</v>
          </cell>
        </row>
        <row r="39">
          <cell r="A39">
            <v>38749</v>
          </cell>
        </row>
        <row r="40">
          <cell r="A40">
            <v>38777</v>
          </cell>
        </row>
        <row r="41">
          <cell r="A41">
            <v>38808</v>
          </cell>
        </row>
        <row r="42">
          <cell r="A42">
            <v>38838</v>
          </cell>
        </row>
        <row r="43">
          <cell r="A43">
            <v>38869</v>
          </cell>
        </row>
        <row r="44">
          <cell r="A44">
            <v>38899</v>
          </cell>
        </row>
        <row r="45">
          <cell r="A45">
            <v>38930</v>
          </cell>
        </row>
        <row r="46">
          <cell r="A46">
            <v>38961</v>
          </cell>
        </row>
        <row r="47">
          <cell r="A47">
            <v>38991</v>
          </cell>
        </row>
        <row r="48">
          <cell r="A48">
            <v>39022</v>
          </cell>
        </row>
        <row r="49">
          <cell r="A49">
            <v>39052</v>
          </cell>
        </row>
        <row r="50">
          <cell r="A50">
            <v>39083</v>
          </cell>
        </row>
        <row r="51">
          <cell r="A51">
            <v>39114</v>
          </cell>
        </row>
        <row r="52">
          <cell r="A52">
            <v>39142</v>
          </cell>
        </row>
        <row r="53">
          <cell r="A53">
            <v>39173</v>
          </cell>
        </row>
        <row r="54">
          <cell r="A54">
            <v>39203</v>
          </cell>
        </row>
        <row r="55">
          <cell r="A55">
            <v>39234</v>
          </cell>
        </row>
        <row r="56">
          <cell r="A56">
            <v>39264</v>
          </cell>
        </row>
        <row r="57">
          <cell r="A57">
            <v>39295</v>
          </cell>
        </row>
        <row r="58">
          <cell r="A58">
            <v>39326</v>
          </cell>
        </row>
        <row r="59">
          <cell r="A59">
            <v>39356</v>
          </cell>
        </row>
        <row r="60">
          <cell r="A60">
            <v>39387</v>
          </cell>
        </row>
        <row r="61">
          <cell r="A61">
            <v>39417</v>
          </cell>
        </row>
        <row r="62">
          <cell r="A62">
            <v>39448</v>
          </cell>
        </row>
        <row r="63">
          <cell r="A63">
            <v>39479</v>
          </cell>
        </row>
        <row r="64">
          <cell r="A64">
            <v>39508</v>
          </cell>
        </row>
        <row r="65">
          <cell r="A65">
            <v>39539</v>
          </cell>
        </row>
        <row r="66">
          <cell r="A66">
            <v>39569</v>
          </cell>
        </row>
        <row r="67">
          <cell r="A67">
            <v>39600</v>
          </cell>
        </row>
        <row r="68">
          <cell r="A68">
            <v>39630</v>
          </cell>
        </row>
        <row r="69">
          <cell r="A69">
            <v>39661</v>
          </cell>
        </row>
        <row r="70">
          <cell r="A70">
            <v>39692</v>
          </cell>
        </row>
        <row r="71">
          <cell r="A71">
            <v>39722</v>
          </cell>
        </row>
        <row r="72">
          <cell r="A72">
            <v>39753</v>
          </cell>
        </row>
        <row r="73">
          <cell r="A73">
            <v>39783</v>
          </cell>
        </row>
        <row r="74">
          <cell r="A74">
            <v>39814</v>
          </cell>
        </row>
        <row r="75">
          <cell r="A75">
            <v>39845</v>
          </cell>
        </row>
        <row r="76">
          <cell r="A76">
            <v>39873</v>
          </cell>
        </row>
        <row r="77">
          <cell r="A77">
            <v>39904</v>
          </cell>
        </row>
        <row r="78">
          <cell r="A78">
            <v>39934</v>
          </cell>
        </row>
        <row r="79">
          <cell r="A79">
            <v>39965</v>
          </cell>
        </row>
        <row r="80">
          <cell r="A80">
            <v>39995</v>
          </cell>
        </row>
        <row r="81">
          <cell r="A81">
            <v>40026</v>
          </cell>
        </row>
        <row r="82">
          <cell r="A82">
            <v>40057</v>
          </cell>
        </row>
        <row r="83">
          <cell r="A83">
            <v>40087</v>
          </cell>
        </row>
        <row r="84">
          <cell r="A84">
            <v>40118</v>
          </cell>
        </row>
        <row r="85">
          <cell r="A85">
            <v>40148</v>
          </cell>
        </row>
        <row r="86">
          <cell r="A86">
            <v>40179</v>
          </cell>
        </row>
        <row r="87">
          <cell r="A87">
            <v>40210</v>
          </cell>
        </row>
        <row r="88">
          <cell r="A88">
            <v>40238</v>
          </cell>
        </row>
        <row r="89">
          <cell r="A89">
            <v>40269</v>
          </cell>
        </row>
        <row r="90">
          <cell r="A90">
            <v>40299</v>
          </cell>
        </row>
        <row r="91">
          <cell r="A91">
            <v>40330</v>
          </cell>
        </row>
        <row r="92">
          <cell r="A92">
            <v>40360</v>
          </cell>
        </row>
        <row r="93">
          <cell r="A93">
            <v>40391</v>
          </cell>
        </row>
        <row r="94">
          <cell r="A94">
            <v>40422</v>
          </cell>
        </row>
        <row r="95">
          <cell r="A95">
            <v>40452</v>
          </cell>
        </row>
        <row r="96">
          <cell r="A96">
            <v>40483</v>
          </cell>
        </row>
        <row r="97">
          <cell r="A97">
            <v>40513</v>
          </cell>
        </row>
        <row r="98">
          <cell r="A98">
            <v>40544</v>
          </cell>
        </row>
        <row r="99">
          <cell r="A99">
            <v>40575</v>
          </cell>
        </row>
        <row r="100">
          <cell r="A100">
            <v>40603</v>
          </cell>
        </row>
        <row r="101">
          <cell r="A101">
            <v>40634</v>
          </cell>
        </row>
        <row r="102">
          <cell r="A102">
            <v>40664</v>
          </cell>
        </row>
        <row r="103">
          <cell r="A103">
            <v>40695</v>
          </cell>
        </row>
        <row r="104">
          <cell r="A104">
            <v>40725</v>
          </cell>
        </row>
        <row r="105">
          <cell r="A105">
            <v>40756</v>
          </cell>
        </row>
        <row r="106">
          <cell r="A106">
            <v>40787</v>
          </cell>
        </row>
        <row r="107">
          <cell r="A107">
            <v>40817</v>
          </cell>
        </row>
        <row r="108">
          <cell r="A108">
            <v>40848</v>
          </cell>
        </row>
        <row r="109">
          <cell r="A109">
            <v>40878</v>
          </cell>
        </row>
        <row r="110">
          <cell r="A110">
            <v>40909</v>
          </cell>
        </row>
        <row r="111">
          <cell r="A111">
            <v>40940</v>
          </cell>
        </row>
        <row r="112">
          <cell r="A112">
            <v>40969</v>
          </cell>
        </row>
        <row r="113">
          <cell r="A113">
            <v>41000</v>
          </cell>
        </row>
        <row r="114">
          <cell r="A114">
            <v>41030</v>
          </cell>
        </row>
        <row r="115">
          <cell r="A115">
            <v>41061</v>
          </cell>
        </row>
        <row r="116">
          <cell r="A116">
            <v>41091</v>
          </cell>
        </row>
        <row r="117">
          <cell r="A117">
            <v>41122</v>
          </cell>
        </row>
        <row r="118">
          <cell r="A118">
            <v>41153</v>
          </cell>
        </row>
        <row r="119">
          <cell r="A119">
            <v>41183</v>
          </cell>
        </row>
        <row r="120">
          <cell r="A120">
            <v>41214</v>
          </cell>
        </row>
        <row r="121">
          <cell r="A121">
            <v>41244</v>
          </cell>
        </row>
        <row r="122">
          <cell r="A122">
            <v>41275</v>
          </cell>
        </row>
        <row r="123">
          <cell r="A123">
            <v>41306</v>
          </cell>
        </row>
        <row r="124">
          <cell r="A124">
            <v>41334</v>
          </cell>
        </row>
        <row r="125">
          <cell r="A125">
            <v>41365</v>
          </cell>
        </row>
        <row r="126">
          <cell r="A126">
            <v>41395</v>
          </cell>
        </row>
        <row r="127">
          <cell r="A127">
            <v>41426</v>
          </cell>
        </row>
        <row r="128">
          <cell r="A128">
            <v>41456</v>
          </cell>
        </row>
        <row r="129">
          <cell r="A129">
            <v>41487</v>
          </cell>
        </row>
        <row r="130">
          <cell r="A130">
            <v>41518</v>
          </cell>
        </row>
        <row r="131">
          <cell r="A131">
            <v>41548</v>
          </cell>
        </row>
        <row r="132">
          <cell r="A132">
            <v>41579</v>
          </cell>
        </row>
        <row r="133">
          <cell r="A133">
            <v>41609</v>
          </cell>
        </row>
        <row r="134">
          <cell r="A134">
            <v>41640</v>
          </cell>
        </row>
        <row r="135">
          <cell r="A135">
            <v>41671</v>
          </cell>
        </row>
        <row r="136">
          <cell r="A136">
            <v>41699</v>
          </cell>
        </row>
        <row r="137">
          <cell r="A137">
            <v>41730</v>
          </cell>
        </row>
        <row r="138">
          <cell r="A138">
            <v>41760</v>
          </cell>
        </row>
        <row r="139">
          <cell r="A139">
            <v>41791</v>
          </cell>
        </row>
        <row r="140">
          <cell r="A140">
            <v>41821</v>
          </cell>
        </row>
        <row r="141">
          <cell r="A141">
            <v>41852</v>
          </cell>
        </row>
        <row r="142">
          <cell r="A142">
            <v>41883</v>
          </cell>
        </row>
        <row r="143">
          <cell r="A143">
            <v>41913</v>
          </cell>
        </row>
        <row r="144">
          <cell r="A144">
            <v>41944</v>
          </cell>
        </row>
        <row r="145">
          <cell r="A145">
            <v>41974</v>
          </cell>
        </row>
        <row r="146">
          <cell r="A146">
            <v>42005</v>
          </cell>
        </row>
        <row r="147">
          <cell r="A147">
            <v>42036</v>
          </cell>
        </row>
        <row r="148">
          <cell r="A148">
            <v>42064</v>
          </cell>
        </row>
        <row r="149">
          <cell r="A149">
            <v>42095</v>
          </cell>
        </row>
        <row r="150">
          <cell r="A150">
            <v>42125</v>
          </cell>
        </row>
        <row r="151">
          <cell r="A151">
            <v>42156</v>
          </cell>
        </row>
        <row r="152">
          <cell r="A152">
            <v>42186</v>
          </cell>
        </row>
        <row r="153">
          <cell r="A153">
            <v>42217</v>
          </cell>
        </row>
        <row r="154">
          <cell r="A154">
            <v>42248</v>
          </cell>
        </row>
        <row r="155">
          <cell r="A155">
            <v>42278</v>
          </cell>
        </row>
        <row r="156">
          <cell r="A156">
            <v>42309</v>
          </cell>
        </row>
        <row r="157">
          <cell r="A157">
            <v>42339</v>
          </cell>
        </row>
        <row r="158">
          <cell r="A158">
            <v>42370</v>
          </cell>
        </row>
        <row r="159">
          <cell r="A159">
            <v>42401</v>
          </cell>
        </row>
        <row r="160">
          <cell r="A160">
            <v>42430</v>
          </cell>
        </row>
        <row r="161">
          <cell r="A161">
            <v>42461</v>
          </cell>
        </row>
        <row r="162">
          <cell r="A162">
            <v>42491</v>
          </cell>
        </row>
        <row r="163">
          <cell r="A163">
            <v>42522</v>
          </cell>
        </row>
        <row r="164">
          <cell r="A164">
            <v>42552</v>
          </cell>
        </row>
        <row r="165">
          <cell r="A165">
            <v>42583</v>
          </cell>
        </row>
        <row r="166">
          <cell r="A166">
            <v>42614</v>
          </cell>
        </row>
        <row r="167">
          <cell r="A167">
            <v>42644</v>
          </cell>
        </row>
        <row r="168">
          <cell r="A168">
            <v>42675</v>
          </cell>
        </row>
        <row r="169">
          <cell r="A169">
            <v>42705</v>
          </cell>
        </row>
        <row r="170">
          <cell r="A170">
            <v>42736</v>
          </cell>
        </row>
        <row r="171">
          <cell r="A171">
            <v>42767</v>
          </cell>
        </row>
        <row r="172">
          <cell r="A172">
            <v>42795</v>
          </cell>
        </row>
        <row r="173">
          <cell r="A173">
            <v>42826</v>
          </cell>
        </row>
        <row r="174">
          <cell r="A174">
            <v>42856</v>
          </cell>
        </row>
        <row r="175">
          <cell r="A175">
            <v>42887</v>
          </cell>
        </row>
        <row r="176">
          <cell r="A176">
            <v>42917</v>
          </cell>
        </row>
        <row r="177">
          <cell r="A177">
            <v>42948</v>
          </cell>
        </row>
        <row r="178">
          <cell r="A178">
            <v>42979</v>
          </cell>
        </row>
        <row r="179">
          <cell r="A179">
            <v>43009</v>
          </cell>
        </row>
        <row r="180">
          <cell r="A180">
            <v>43040</v>
          </cell>
        </row>
        <row r="181">
          <cell r="A181">
            <v>43070</v>
          </cell>
        </row>
        <row r="182">
          <cell r="A182">
            <v>43101</v>
          </cell>
        </row>
        <row r="183">
          <cell r="A183">
            <v>43132</v>
          </cell>
        </row>
        <row r="184">
          <cell r="A184">
            <v>43160</v>
          </cell>
        </row>
        <row r="185">
          <cell r="A185">
            <v>43191</v>
          </cell>
        </row>
        <row r="186">
          <cell r="A186">
            <v>43221</v>
          </cell>
        </row>
        <row r="187">
          <cell r="A187">
            <v>43252</v>
          </cell>
        </row>
        <row r="188">
          <cell r="A188">
            <v>43282</v>
          </cell>
        </row>
        <row r="189">
          <cell r="A189">
            <v>43313</v>
          </cell>
        </row>
        <row r="190">
          <cell r="A190">
            <v>43344</v>
          </cell>
        </row>
        <row r="191">
          <cell r="A191">
            <v>43374</v>
          </cell>
        </row>
        <row r="192">
          <cell r="A192">
            <v>43405</v>
          </cell>
        </row>
        <row r="193">
          <cell r="A193">
            <v>43435</v>
          </cell>
        </row>
        <row r="194">
          <cell r="A194">
            <v>43466</v>
          </cell>
        </row>
        <row r="195">
          <cell r="A195">
            <v>43497</v>
          </cell>
        </row>
        <row r="196">
          <cell r="A196">
            <v>43525</v>
          </cell>
        </row>
        <row r="197">
          <cell r="A197">
            <v>43556</v>
          </cell>
        </row>
        <row r="198">
          <cell r="A198">
            <v>43586</v>
          </cell>
        </row>
        <row r="199">
          <cell r="A199">
            <v>43617</v>
          </cell>
        </row>
        <row r="200">
          <cell r="A200">
            <v>43647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Boldizsár Anna" id="{9B908EE2-3FA4-49C2-BCA6-AE1A21FDF283}" userId="S::boldizsara@mnb.hu::fa17663d47448b0a" providerId="AD"/>
</personList>
</file>

<file path=xl/theme/theme1.xml><?xml version="1.0" encoding="utf-8"?>
<a:theme xmlns:a="http://schemas.openxmlformats.org/drawingml/2006/main" name="MNB_Theme">
  <a:themeElements>
    <a:clrScheme name="MNB új séma">
      <a:dk1>
        <a:sysClr val="windowText" lastClr="000000"/>
      </a:dk1>
      <a:lt1>
        <a:sysClr val="window" lastClr="FFFFFF"/>
      </a:lt1>
      <a:dk2>
        <a:srgbClr val="0C2148"/>
      </a:dk2>
      <a:lt2>
        <a:srgbClr val="E7E6E6"/>
      </a:lt2>
      <a:accent1>
        <a:srgbClr val="009EE0"/>
      </a:accent1>
      <a:accent2>
        <a:srgbClr val="48A0AE"/>
      </a:accent2>
      <a:accent3>
        <a:srgbClr val="DA0000"/>
      </a:accent3>
      <a:accent4>
        <a:srgbClr val="E57200"/>
      </a:accent4>
      <a:accent5>
        <a:srgbClr val="F6A800"/>
      </a:accent5>
      <a:accent6>
        <a:srgbClr val="70AD47"/>
      </a:accent6>
      <a:hlink>
        <a:srgbClr val="0563C1"/>
      </a:hlink>
      <a:folHlink>
        <a:srgbClr val="954F72"/>
      </a:folHlink>
    </a:clrScheme>
    <a:fontScheme name="Calibri">
      <a:maj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8.xml><?xml version="1.0" encoding="utf-8"?>
<a:themeOverride xmlns:a="http://schemas.openxmlformats.org/drawingml/2006/main">
  <a:clrScheme name="MNB új séma">
    <a:dk1>
      <a:sysClr val="windowText" lastClr="000000"/>
    </a:dk1>
    <a:lt1>
      <a:sysClr val="window" lastClr="FFFFFF"/>
    </a:lt1>
    <a:dk2>
      <a:srgbClr val="0C2148"/>
    </a:dk2>
    <a:lt2>
      <a:srgbClr val="E7E6E6"/>
    </a:lt2>
    <a:accent1>
      <a:srgbClr val="009EE0"/>
    </a:accent1>
    <a:accent2>
      <a:srgbClr val="48A0AE"/>
    </a:accent2>
    <a:accent3>
      <a:srgbClr val="DA0000"/>
    </a:accent3>
    <a:accent4>
      <a:srgbClr val="E57200"/>
    </a:accent4>
    <a:accent5>
      <a:srgbClr val="F6A800"/>
    </a:accent5>
    <a:accent6>
      <a:srgbClr val="70AD47"/>
    </a:accent6>
    <a:hlink>
      <a:srgbClr val="0563C1"/>
    </a:hlink>
    <a:folHlink>
      <a:srgbClr val="954F72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5" dT="2020-09-18T08:36:34.63" personId="{9B908EE2-3FA4-49C2-BCA6-AE1A21FDF283}" id="{4C4B73ED-B1B1-42B7-94CB-C5B423051FAC}">
    <text>MÓK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C45"/>
  <sheetViews>
    <sheetView showGridLines="0" tabSelected="1" zoomScaleNormal="100" workbookViewId="0">
      <pane xSplit="2" ySplit="3" topLeftCell="AX4" activePane="bottomRight" state="frozen"/>
      <selection activeCell="BC4" sqref="BC4"/>
      <selection pane="topRight" activeCell="BC4" sqref="BC4"/>
      <selection pane="bottomLeft" activeCell="BC4" sqref="BC4"/>
      <selection pane="bottomRight" activeCell="B17" sqref="B17"/>
    </sheetView>
  </sheetViews>
  <sheetFormatPr defaultColWidth="9" defaultRowHeight="12" x14ac:dyDescent="0.2"/>
  <cols>
    <col min="1" max="1" width="30" style="1" customWidth="1"/>
    <col min="2" max="2" width="10.28515625" style="1" bestFit="1" customWidth="1"/>
    <col min="3" max="5" width="9.85546875" style="1" customWidth="1"/>
    <col min="6" max="6" width="11.5703125" style="1" bestFit="1" customWidth="1"/>
    <col min="7" max="46" width="9.85546875" style="1" bestFit="1" customWidth="1"/>
    <col min="47" max="47" width="12" style="1" customWidth="1"/>
    <col min="48" max="48" width="11.7109375" style="1" customWidth="1"/>
    <col min="49" max="16384" width="9" style="1"/>
  </cols>
  <sheetData>
    <row r="1" spans="1:55" x14ac:dyDescent="0.2">
      <c r="C1" s="1" t="s">
        <v>189</v>
      </c>
      <c r="D1" s="1" t="s">
        <v>190</v>
      </c>
      <c r="E1" s="1" t="s">
        <v>191</v>
      </c>
      <c r="F1" s="1" t="s">
        <v>195</v>
      </c>
      <c r="G1" s="1" t="s">
        <v>189</v>
      </c>
      <c r="H1" s="1" t="s">
        <v>190</v>
      </c>
      <c r="I1" s="1" t="s">
        <v>191</v>
      </c>
      <c r="J1" s="1" t="s">
        <v>196</v>
      </c>
      <c r="K1" s="1" t="s">
        <v>189</v>
      </c>
      <c r="L1" s="1" t="s">
        <v>190</v>
      </c>
      <c r="M1" s="1" t="s">
        <v>191</v>
      </c>
      <c r="N1" s="1" t="s">
        <v>197</v>
      </c>
      <c r="O1" s="1" t="s">
        <v>189</v>
      </c>
      <c r="P1" s="1" t="s">
        <v>190</v>
      </c>
      <c r="Q1" s="1" t="s">
        <v>191</v>
      </c>
      <c r="R1" s="1" t="s">
        <v>198</v>
      </c>
      <c r="S1" s="1" t="s">
        <v>189</v>
      </c>
      <c r="T1" s="1" t="s">
        <v>190</v>
      </c>
      <c r="U1" s="1" t="s">
        <v>191</v>
      </c>
      <c r="V1" s="1" t="s">
        <v>199</v>
      </c>
      <c r="W1" s="1" t="s">
        <v>189</v>
      </c>
      <c r="X1" s="1" t="s">
        <v>190</v>
      </c>
      <c r="Y1" s="1" t="s">
        <v>191</v>
      </c>
      <c r="Z1" s="1" t="s">
        <v>200</v>
      </c>
      <c r="AA1" s="1" t="s">
        <v>192</v>
      </c>
      <c r="AB1" s="1" t="s">
        <v>190</v>
      </c>
      <c r="AC1" s="1" t="s">
        <v>193</v>
      </c>
      <c r="AD1" s="1" t="s">
        <v>201</v>
      </c>
      <c r="AE1" s="1" t="s">
        <v>192</v>
      </c>
      <c r="AF1" s="1" t="s">
        <v>190</v>
      </c>
      <c r="AG1" s="1" t="s">
        <v>193</v>
      </c>
      <c r="AH1" s="1" t="s">
        <v>202</v>
      </c>
      <c r="AI1" s="1" t="s">
        <v>192</v>
      </c>
      <c r="AJ1" s="1" t="s">
        <v>194</v>
      </c>
      <c r="AK1" s="1" t="s">
        <v>193</v>
      </c>
      <c r="AL1" s="1" t="s">
        <v>203</v>
      </c>
      <c r="AM1" s="1" t="s">
        <v>192</v>
      </c>
      <c r="AN1" s="1" t="s">
        <v>194</v>
      </c>
      <c r="AO1" s="1" t="s">
        <v>193</v>
      </c>
      <c r="AP1" s="1" t="s">
        <v>204</v>
      </c>
      <c r="AQ1" s="1" t="s">
        <v>192</v>
      </c>
      <c r="AR1" s="1" t="s">
        <v>194</v>
      </c>
      <c r="AS1" s="1" t="s">
        <v>193</v>
      </c>
      <c r="AT1" s="1" t="s">
        <v>205</v>
      </c>
      <c r="AU1" s="1" t="s">
        <v>192</v>
      </c>
      <c r="AV1" s="1" t="s">
        <v>194</v>
      </c>
      <c r="AW1" s="1" t="s">
        <v>193</v>
      </c>
      <c r="AX1" s="1" t="s">
        <v>206</v>
      </c>
      <c r="AY1" s="1" t="s">
        <v>192</v>
      </c>
      <c r="AZ1" s="1" t="s">
        <v>194</v>
      </c>
      <c r="BA1" s="18" t="s">
        <v>193</v>
      </c>
      <c r="BB1" s="18" t="s">
        <v>218</v>
      </c>
      <c r="BC1" s="18" t="s">
        <v>13</v>
      </c>
    </row>
    <row r="2" spans="1:55" x14ac:dyDescent="0.2">
      <c r="C2" s="1" t="s">
        <v>47</v>
      </c>
      <c r="D2" s="1" t="s">
        <v>48</v>
      </c>
      <c r="E2" s="1" t="s">
        <v>49</v>
      </c>
      <c r="F2" s="1" t="s">
        <v>52</v>
      </c>
      <c r="G2" s="1" t="s">
        <v>47</v>
      </c>
      <c r="H2" s="1" t="s">
        <v>48</v>
      </c>
      <c r="I2" s="1" t="s">
        <v>49</v>
      </c>
      <c r="J2" s="1" t="s">
        <v>53</v>
      </c>
      <c r="K2" s="1" t="s">
        <v>47</v>
      </c>
      <c r="L2" s="1" t="s">
        <v>48</v>
      </c>
      <c r="M2" s="1" t="s">
        <v>49</v>
      </c>
      <c r="N2" s="1" t="s">
        <v>54</v>
      </c>
      <c r="O2" s="1" t="s">
        <v>47</v>
      </c>
      <c r="P2" s="1" t="s">
        <v>48</v>
      </c>
      <c r="Q2" s="1" t="s">
        <v>49</v>
      </c>
      <c r="R2" s="1" t="s">
        <v>55</v>
      </c>
      <c r="S2" s="1" t="s">
        <v>47</v>
      </c>
      <c r="T2" s="1" t="s">
        <v>48</v>
      </c>
      <c r="U2" s="1" t="s">
        <v>49</v>
      </c>
      <c r="V2" s="1" t="s">
        <v>56</v>
      </c>
      <c r="W2" s="1" t="s">
        <v>47</v>
      </c>
      <c r="X2" s="1" t="s">
        <v>48</v>
      </c>
      <c r="Y2" s="1" t="s">
        <v>49</v>
      </c>
      <c r="Z2" s="1" t="s">
        <v>57</v>
      </c>
      <c r="AA2" s="1" t="s">
        <v>47</v>
      </c>
      <c r="AB2" s="1" t="s">
        <v>48</v>
      </c>
      <c r="AC2" s="1" t="s">
        <v>49</v>
      </c>
      <c r="AD2" s="1" t="s">
        <v>58</v>
      </c>
      <c r="AE2" s="1" t="s">
        <v>47</v>
      </c>
      <c r="AF2" s="1" t="s">
        <v>48</v>
      </c>
      <c r="AG2" s="1" t="s">
        <v>49</v>
      </c>
      <c r="AH2" s="1" t="s">
        <v>72</v>
      </c>
      <c r="AI2" s="1" t="s">
        <v>47</v>
      </c>
      <c r="AJ2" s="1" t="s">
        <v>48</v>
      </c>
      <c r="AK2" s="1" t="s">
        <v>49</v>
      </c>
      <c r="AL2" s="1" t="s">
        <v>88</v>
      </c>
      <c r="AM2" s="1" t="s">
        <v>47</v>
      </c>
      <c r="AN2" s="1" t="s">
        <v>48</v>
      </c>
      <c r="AO2" s="1" t="s">
        <v>49</v>
      </c>
      <c r="AP2" s="1" t="s">
        <v>115</v>
      </c>
      <c r="AQ2" s="1" t="s">
        <v>47</v>
      </c>
      <c r="AR2" s="1" t="s">
        <v>48</v>
      </c>
      <c r="AS2" s="1" t="s">
        <v>49</v>
      </c>
      <c r="AT2" s="1" t="s">
        <v>164</v>
      </c>
      <c r="AU2" s="1" t="s">
        <v>47</v>
      </c>
      <c r="AV2" s="1" t="s">
        <v>48</v>
      </c>
      <c r="AW2" s="1" t="s">
        <v>49</v>
      </c>
      <c r="AX2" s="1" t="s">
        <v>187</v>
      </c>
      <c r="AY2" s="1" t="s">
        <v>47</v>
      </c>
      <c r="AZ2" s="1" t="s">
        <v>48</v>
      </c>
      <c r="BA2" s="18" t="s">
        <v>49</v>
      </c>
      <c r="BB2" s="18" t="s">
        <v>219</v>
      </c>
      <c r="BC2" s="1" t="s">
        <v>47</v>
      </c>
    </row>
    <row r="3" spans="1:55" x14ac:dyDescent="0.2">
      <c r="A3" s="2"/>
      <c r="B3" s="2"/>
      <c r="C3" s="3">
        <v>39263</v>
      </c>
      <c r="D3" s="3">
        <v>39355</v>
      </c>
      <c r="E3" s="3">
        <v>39447</v>
      </c>
      <c r="F3" s="3">
        <v>39538</v>
      </c>
      <c r="G3" s="3">
        <v>39629</v>
      </c>
      <c r="H3" s="3">
        <v>39721</v>
      </c>
      <c r="I3" s="3">
        <v>39813</v>
      </c>
      <c r="J3" s="3">
        <v>39903</v>
      </c>
      <c r="K3" s="3">
        <v>39994</v>
      </c>
      <c r="L3" s="3">
        <v>40086</v>
      </c>
      <c r="M3" s="3">
        <v>40178</v>
      </c>
      <c r="N3" s="3">
        <v>40268</v>
      </c>
      <c r="O3" s="3">
        <v>40359</v>
      </c>
      <c r="P3" s="3">
        <v>40451</v>
      </c>
      <c r="Q3" s="3">
        <v>40543</v>
      </c>
      <c r="R3" s="3">
        <v>40633</v>
      </c>
      <c r="S3" s="3">
        <v>40724</v>
      </c>
      <c r="T3" s="3">
        <v>40816</v>
      </c>
      <c r="U3" s="3">
        <v>40908</v>
      </c>
      <c r="V3" s="3">
        <v>40999</v>
      </c>
      <c r="W3" s="3">
        <v>41090</v>
      </c>
      <c r="X3" s="3">
        <v>41182</v>
      </c>
      <c r="Y3" s="3">
        <v>41274</v>
      </c>
      <c r="Z3" s="3">
        <v>41364</v>
      </c>
      <c r="AA3" s="3">
        <v>41455</v>
      </c>
      <c r="AB3" s="3">
        <v>41547</v>
      </c>
      <c r="AC3" s="3">
        <v>41639</v>
      </c>
      <c r="AD3" s="3">
        <v>41729</v>
      </c>
      <c r="AE3" s="3">
        <v>41820</v>
      </c>
      <c r="AF3" s="3">
        <v>41912</v>
      </c>
      <c r="AG3" s="3">
        <v>42004</v>
      </c>
      <c r="AH3" s="3">
        <v>42094</v>
      </c>
      <c r="AI3" s="3">
        <v>42185</v>
      </c>
      <c r="AJ3" s="3">
        <v>42277</v>
      </c>
      <c r="AK3" s="3">
        <v>42369</v>
      </c>
      <c r="AL3" s="3">
        <v>42460</v>
      </c>
      <c r="AM3" s="3">
        <v>42551</v>
      </c>
      <c r="AN3" s="3">
        <v>42643</v>
      </c>
      <c r="AO3" s="3">
        <v>42735</v>
      </c>
      <c r="AP3" s="3">
        <v>42825</v>
      </c>
      <c r="AQ3" s="3">
        <v>42916</v>
      </c>
      <c r="AR3" s="3">
        <v>43008</v>
      </c>
      <c r="AS3" s="3">
        <v>43100</v>
      </c>
      <c r="AT3" s="3">
        <v>43190</v>
      </c>
      <c r="AU3" s="3">
        <v>43281</v>
      </c>
      <c r="AV3" s="3">
        <v>43373</v>
      </c>
      <c r="AW3" s="3">
        <v>43465</v>
      </c>
      <c r="AX3" s="3">
        <v>43555</v>
      </c>
      <c r="AY3" s="3">
        <v>43646</v>
      </c>
      <c r="AZ3" s="3">
        <v>43738</v>
      </c>
      <c r="BA3" s="3">
        <v>43830</v>
      </c>
      <c r="BB3" s="3">
        <v>43921</v>
      </c>
      <c r="BC3" s="43">
        <v>44012</v>
      </c>
    </row>
    <row r="4" spans="1:55" x14ac:dyDescent="0.2">
      <c r="A4" s="4" t="s">
        <v>1</v>
      </c>
      <c r="B4" s="5" t="s">
        <v>111</v>
      </c>
      <c r="C4" s="12">
        <v>1.2326023231836011E-2</v>
      </c>
      <c r="D4" s="12">
        <v>0.59474762045938789</v>
      </c>
      <c r="E4" s="12">
        <v>0.4947604454620616</v>
      </c>
      <c r="F4" s="12">
        <v>0.54143369893724824</v>
      </c>
      <c r="G4" s="12">
        <v>0.61014139599022632</v>
      </c>
      <c r="H4" s="12">
        <v>0.27383538965701892</v>
      </c>
      <c r="I4" s="12">
        <v>0.34660795351899637</v>
      </c>
      <c r="J4" s="12">
        <v>0.70727042488651981</v>
      </c>
      <c r="K4" s="12">
        <v>1.6779659747716991</v>
      </c>
      <c r="L4" s="12">
        <v>3.0316495113605133</v>
      </c>
      <c r="M4" s="12">
        <v>4.0176816129179294</v>
      </c>
      <c r="N4" s="12">
        <v>4.7328475609705105</v>
      </c>
      <c r="O4" s="12">
        <v>4.8781694628796561</v>
      </c>
      <c r="P4" s="12">
        <v>4.9069231249007306</v>
      </c>
      <c r="Q4" s="12">
        <v>5.3007267616405089</v>
      </c>
      <c r="R4" s="12">
        <v>5.6239356269281897</v>
      </c>
      <c r="S4" s="12">
        <v>5.7747538173825443</v>
      </c>
      <c r="T4" s="12">
        <v>6.081455323965967</v>
      </c>
      <c r="U4" s="12">
        <v>6.1488167263676132</v>
      </c>
      <c r="V4" s="12">
        <v>6.0251220136131201</v>
      </c>
      <c r="W4" s="12">
        <v>6.4385203008612102</v>
      </c>
      <c r="X4" s="12">
        <v>6.9638715203189498</v>
      </c>
      <c r="Y4" s="12">
        <v>6.7842521372321984</v>
      </c>
      <c r="Z4" s="12">
        <v>7.0598119338137852</v>
      </c>
      <c r="AA4" s="12">
        <v>6.7244228285245038</v>
      </c>
      <c r="AB4" s="12">
        <v>6.9073535925672402</v>
      </c>
      <c r="AC4" s="12">
        <v>6.9856145250864126</v>
      </c>
      <c r="AD4" s="12">
        <v>7.0502022640173951</v>
      </c>
      <c r="AE4" s="12">
        <v>6.6358285889320632</v>
      </c>
      <c r="AF4" s="12">
        <v>6.3189147874584597</v>
      </c>
      <c r="AG4" s="12">
        <v>6.3376810444248921</v>
      </c>
      <c r="AH4" s="12">
        <v>6.8673993217071532</v>
      </c>
      <c r="AI4" s="12">
        <v>7.3451568105593363</v>
      </c>
      <c r="AJ4" s="12">
        <v>7.520201075414727</v>
      </c>
      <c r="AK4" s="12">
        <v>7.9843491201082912</v>
      </c>
      <c r="AL4" s="12">
        <v>7.8090965645232959</v>
      </c>
      <c r="AM4" s="12">
        <v>8.5597403386492132</v>
      </c>
      <c r="AN4" s="12">
        <v>8.9353363308835831</v>
      </c>
      <c r="AO4" s="12">
        <v>8.7473645181482507</v>
      </c>
      <c r="AP4" s="12">
        <v>8.1645525700481372</v>
      </c>
      <c r="AQ4" s="12">
        <v>7.9400630644284851</v>
      </c>
      <c r="AR4" s="12">
        <v>7.2389567589357968</v>
      </c>
      <c r="AS4" s="12">
        <v>6.8971278137285275</v>
      </c>
      <c r="AT4" s="12">
        <v>6.7170464528870113</v>
      </c>
      <c r="AU4" s="12">
        <v>6.0622808943359789</v>
      </c>
      <c r="AV4" s="12">
        <v>4.9500451208514074</v>
      </c>
      <c r="AW4" s="12">
        <v>4.4912598609921215</v>
      </c>
      <c r="AX4" s="12">
        <v>4.1549462431615174</v>
      </c>
      <c r="AY4" s="12">
        <v>3.8182737266315576</v>
      </c>
      <c r="AZ4" s="12">
        <v>3.7814365391144489</v>
      </c>
      <c r="BA4" s="12">
        <v>3.1833918371922989</v>
      </c>
      <c r="BB4" s="12">
        <v>3.0822518910458263</v>
      </c>
      <c r="BC4" s="12">
        <v>1.8203928044396116</v>
      </c>
    </row>
    <row r="5" spans="1:55" x14ac:dyDescent="0.2">
      <c r="A5" s="4" t="s">
        <v>0</v>
      </c>
      <c r="B5" s="5" t="s">
        <v>112</v>
      </c>
      <c r="C5" s="12">
        <v>-7.2766612541265596</v>
      </c>
      <c r="D5" s="12">
        <v>-7.4913371935503941</v>
      </c>
      <c r="E5" s="12">
        <v>-7.7539017445389851</v>
      </c>
      <c r="F5" s="12">
        <v>-7.5172202915779458</v>
      </c>
      <c r="G5" s="12">
        <v>-6.9523651210678352</v>
      </c>
      <c r="H5" s="12">
        <v>-7.1828429230573434</v>
      </c>
      <c r="I5" s="12">
        <v>-7.3397325296770637</v>
      </c>
      <c r="J5" s="12">
        <v>-7.2126866199273758</v>
      </c>
      <c r="K5" s="12">
        <v>-7.0374507446048646</v>
      </c>
      <c r="L5" s="12">
        <v>-6.317821985367031</v>
      </c>
      <c r="M5" s="12">
        <v>-5.473743280939412</v>
      </c>
      <c r="N5" s="12">
        <v>-5.5592251603480562</v>
      </c>
      <c r="O5" s="12">
        <v>-5.573749295060793</v>
      </c>
      <c r="P5" s="12">
        <v>-5.606121244113635</v>
      </c>
      <c r="Q5" s="12">
        <v>-5.588889310739507</v>
      </c>
      <c r="R5" s="12">
        <v>-5.7062429850451473</v>
      </c>
      <c r="S5" s="12">
        <v>-5.8244169778518096</v>
      </c>
      <c r="T5" s="12">
        <v>-5.8994184688814872</v>
      </c>
      <c r="U5" s="12">
        <v>-6.1437394577033881</v>
      </c>
      <c r="V5" s="12">
        <v>-5.9192304536003988</v>
      </c>
      <c r="W5" s="12">
        <v>-5.8395113405399854</v>
      </c>
      <c r="X5" s="12">
        <v>-5.5877376619272736</v>
      </c>
      <c r="Y5" s="12">
        <v>-5.5435594287648779</v>
      </c>
      <c r="Z5" s="12">
        <v>-5.2216416559954526</v>
      </c>
      <c r="AA5" s="12">
        <v>-4.8712411413871806</v>
      </c>
      <c r="AB5" s="12">
        <v>-4.6068040438932822</v>
      </c>
      <c r="AC5" s="12">
        <v>-4.2380923428313606</v>
      </c>
      <c r="AD5" s="12">
        <v>-4.5753758236534932</v>
      </c>
      <c r="AE5" s="12">
        <v>-4.9867827482380847</v>
      </c>
      <c r="AF5" s="12">
        <v>-5.374042996283241</v>
      </c>
      <c r="AG5" s="12">
        <v>-5.6173992826997861</v>
      </c>
      <c r="AH5" s="12">
        <v>-5.3316651159867732</v>
      </c>
      <c r="AI5" s="12">
        <v>-5.2428174737461823</v>
      </c>
      <c r="AJ5" s="12">
        <v>-5.3142812442995924</v>
      </c>
      <c r="AK5" s="12">
        <v>-5.7227274389563263</v>
      </c>
      <c r="AL5" s="12">
        <v>-5.4086647393563805</v>
      </c>
      <c r="AM5" s="12">
        <v>-4.9025446212462676</v>
      </c>
      <c r="AN5" s="12">
        <v>-4.3615508441188631</v>
      </c>
      <c r="AO5" s="12">
        <v>-3.6725392334314511</v>
      </c>
      <c r="AP5" s="12">
        <v>-4.0982068113820951</v>
      </c>
      <c r="AQ5" s="12">
        <v>-4.5678389319773904</v>
      </c>
      <c r="AR5" s="12">
        <v>-4.7992619922144364</v>
      </c>
      <c r="AS5" s="12">
        <v>-5.0058572225713984</v>
      </c>
      <c r="AT5" s="12">
        <v>-4.8668438053351935</v>
      </c>
      <c r="AU5" s="12">
        <v>-4.7492600596479688</v>
      </c>
      <c r="AV5" s="12">
        <v>-4.7095463285202044</v>
      </c>
      <c r="AW5" s="12">
        <v>-4.6220144232648606</v>
      </c>
      <c r="AX5" s="12">
        <v>-4.3274791820038159</v>
      </c>
      <c r="AY5" s="12">
        <v>-4.118384902105733</v>
      </c>
      <c r="AZ5" s="12">
        <v>-3.8164408886576955</v>
      </c>
      <c r="BA5" s="12">
        <v>-3.5961528782679797</v>
      </c>
      <c r="BB5" s="12">
        <v>-3.477252788650472</v>
      </c>
      <c r="BC5" s="12">
        <v>-3.06002965465435</v>
      </c>
    </row>
    <row r="6" spans="1:55" x14ac:dyDescent="0.2">
      <c r="A6" s="4" t="s">
        <v>2</v>
      </c>
      <c r="B6" s="5" t="s">
        <v>113</v>
      </c>
      <c r="C6" s="12">
        <v>0.91750091316669846</v>
      </c>
      <c r="D6" s="12">
        <v>0.75050423559373391</v>
      </c>
      <c r="E6" s="12">
        <v>0.72193708053797145</v>
      </c>
      <c r="F6" s="12">
        <v>0.62962708632371256</v>
      </c>
      <c r="G6" s="12">
        <v>0.47704729805789969</v>
      </c>
      <c r="H6" s="12">
        <v>0.47423433538206383</v>
      </c>
      <c r="I6" s="12">
        <v>0.7944478908640431</v>
      </c>
      <c r="J6" s="12">
        <v>1.2543530071269171</v>
      </c>
      <c r="K6" s="12">
        <v>1.7045908154191485</v>
      </c>
      <c r="L6" s="12">
        <v>2.321839832754367</v>
      </c>
      <c r="M6" s="12">
        <v>2.4811096462379729</v>
      </c>
      <c r="N6" s="12">
        <v>2.7042206610931299</v>
      </c>
      <c r="O6" s="12">
        <v>2.8350575893400989</v>
      </c>
      <c r="P6" s="12">
        <v>2.900069347802976</v>
      </c>
      <c r="Q6" s="12">
        <v>2.3887977945925969</v>
      </c>
      <c r="R6" s="12">
        <v>2.2452993283825449</v>
      </c>
      <c r="S6" s="12">
        <v>2.0232319059563921</v>
      </c>
      <c r="T6" s="12">
        <v>2.1763722070152101</v>
      </c>
      <c r="U6" s="12">
        <v>2.9215668843687661</v>
      </c>
      <c r="V6" s="12">
        <v>2.63679258530509</v>
      </c>
      <c r="W6" s="12">
        <v>2.6777645759299173</v>
      </c>
      <c r="X6" s="12">
        <v>2.3016093441828382</v>
      </c>
      <c r="Y6" s="12">
        <v>2.9100205995186705</v>
      </c>
      <c r="Z6" s="12">
        <v>3.3654129125636243</v>
      </c>
      <c r="AA6" s="12">
        <v>3.8914952030886436</v>
      </c>
      <c r="AB6" s="12">
        <v>4.0492491001444888</v>
      </c>
      <c r="AC6" s="12">
        <v>4.5308349781867339</v>
      </c>
      <c r="AD6" s="12">
        <v>4.2685952316121965</v>
      </c>
      <c r="AE6" s="12">
        <v>3.878978195488799</v>
      </c>
      <c r="AF6" s="12">
        <v>4.2830644222379446</v>
      </c>
      <c r="AG6" s="12">
        <v>4.159200180743877</v>
      </c>
      <c r="AH6" s="12">
        <v>4.3685786543543887</v>
      </c>
      <c r="AI6" s="12">
        <v>4.8668352475131744</v>
      </c>
      <c r="AJ6" s="12">
        <v>4.3449096033199455</v>
      </c>
      <c r="AK6" s="12">
        <v>4.6966122383833531</v>
      </c>
      <c r="AL6" s="12">
        <v>4.0255242875033614</v>
      </c>
      <c r="AM6" s="12">
        <v>2.7411456267001095</v>
      </c>
      <c r="AN6" s="12">
        <v>1.8802870290841691</v>
      </c>
      <c r="AO6" s="12">
        <v>-0.57422307444682918</v>
      </c>
      <c r="AP6" s="12">
        <v>-0.28661118004721375</v>
      </c>
      <c r="AQ6" s="12">
        <v>0.30456926253824818</v>
      </c>
      <c r="AR6" s="12">
        <v>0.50548399418601253</v>
      </c>
      <c r="AS6" s="12">
        <v>0.94850473652597722</v>
      </c>
      <c r="AT6" s="12">
        <v>1.3325925100122782</v>
      </c>
      <c r="AU6" s="12">
        <v>1.4589599078015199</v>
      </c>
      <c r="AV6" s="12">
        <v>2.0893262954218468</v>
      </c>
      <c r="AW6" s="12">
        <v>2.6485906128144792</v>
      </c>
      <c r="AX6" s="12">
        <v>2.0826646500712607</v>
      </c>
      <c r="AY6" s="12">
        <v>1.9693986000731383</v>
      </c>
      <c r="AZ6" s="12">
        <v>1.5448876956835078</v>
      </c>
      <c r="BA6" s="12">
        <v>1.9816286725212029</v>
      </c>
      <c r="BB6" s="12">
        <v>2.2530928887648587</v>
      </c>
      <c r="BC6" s="12">
        <v>2.367313311490451</v>
      </c>
    </row>
    <row r="7" spans="1:55" x14ac:dyDescent="0.2">
      <c r="A7" s="4" t="s">
        <v>3</v>
      </c>
      <c r="B7" s="5" t="s">
        <v>114</v>
      </c>
      <c r="C7" s="12">
        <v>-6.3468343177280246</v>
      </c>
      <c r="D7" s="12">
        <v>-6.1460853374972713</v>
      </c>
      <c r="E7" s="12">
        <v>-6.5372042185389541</v>
      </c>
      <c r="F7" s="12">
        <v>-6.3461595063169858</v>
      </c>
      <c r="G7" s="12">
        <v>-5.8651764270197093</v>
      </c>
      <c r="H7" s="12">
        <v>-6.4347731980182603</v>
      </c>
      <c r="I7" s="12">
        <v>-6.198676685294024</v>
      </c>
      <c r="J7" s="12">
        <v>-5.2510631879139407</v>
      </c>
      <c r="K7" s="12">
        <v>-3.654893954414018</v>
      </c>
      <c r="L7" s="12">
        <v>-0.96433264125215057</v>
      </c>
      <c r="M7" s="12">
        <v>1.0250479782164919</v>
      </c>
      <c r="N7" s="12">
        <v>1.8778430617155843</v>
      </c>
      <c r="O7" s="12">
        <v>2.1394777571589612</v>
      </c>
      <c r="P7" s="12">
        <v>2.2008712285900711</v>
      </c>
      <c r="Q7" s="12">
        <v>2.1006352454935993</v>
      </c>
      <c r="R7" s="12">
        <v>2.1629919702655882</v>
      </c>
      <c r="S7" s="12">
        <v>1.9735687454871267</v>
      </c>
      <c r="T7" s="12">
        <v>2.3584090620996894</v>
      </c>
      <c r="U7" s="12">
        <v>2.9266441530329921</v>
      </c>
      <c r="V7" s="12">
        <v>2.7426841453178108</v>
      </c>
      <c r="W7" s="12">
        <v>3.2767735362511416</v>
      </c>
      <c r="X7" s="12">
        <v>3.6777432025745149</v>
      </c>
      <c r="Y7" s="12">
        <v>4.1507133079859893</v>
      </c>
      <c r="Z7" s="12">
        <v>5.2035831903819574</v>
      </c>
      <c r="AA7" s="12">
        <v>5.7446768902259659</v>
      </c>
      <c r="AB7" s="12">
        <v>6.3497986488184468</v>
      </c>
      <c r="AC7" s="12">
        <v>7.2783571604417858</v>
      </c>
      <c r="AD7" s="12">
        <v>6.7434216719760993</v>
      </c>
      <c r="AE7" s="12">
        <v>5.5280240361827788</v>
      </c>
      <c r="AF7" s="12">
        <v>5.2279362134131642</v>
      </c>
      <c r="AG7" s="12">
        <v>4.8794819424689839</v>
      </c>
      <c r="AH7" s="12">
        <v>5.9043128600747679</v>
      </c>
      <c r="AI7" s="12">
        <v>6.9691745843263293</v>
      </c>
      <c r="AJ7" s="12">
        <v>6.550829434435081</v>
      </c>
      <c r="AK7" s="12">
        <v>6.9582339195353216</v>
      </c>
      <c r="AL7" s="12">
        <v>6.4259561126702778</v>
      </c>
      <c r="AM7" s="12">
        <v>6.3983413441030539</v>
      </c>
      <c r="AN7" s="12">
        <v>6.4540725158488899</v>
      </c>
      <c r="AO7" s="12">
        <v>4.5006022102699701</v>
      </c>
      <c r="AP7" s="12">
        <v>3.7797345786188283</v>
      </c>
      <c r="AQ7" s="12">
        <v>3.6767933949893417</v>
      </c>
      <c r="AR7" s="12">
        <v>2.9451787609073716</v>
      </c>
      <c r="AS7" s="12">
        <v>2.8397753276831059</v>
      </c>
      <c r="AT7" s="12">
        <v>3.182795157564096</v>
      </c>
      <c r="AU7" s="12">
        <v>2.77198074248953</v>
      </c>
      <c r="AV7" s="12">
        <v>2.3298250877530506</v>
      </c>
      <c r="AW7" s="12">
        <v>2.517836050541741</v>
      </c>
      <c r="AX7" s="12">
        <v>1.9101317112289622</v>
      </c>
      <c r="AY7" s="12">
        <v>1.6692874245989628</v>
      </c>
      <c r="AZ7" s="12">
        <v>1.509883346140261</v>
      </c>
      <c r="BA7" s="12">
        <v>1.5688676314455221</v>
      </c>
      <c r="BB7" s="12">
        <v>1.8580919911602125</v>
      </c>
      <c r="BC7" s="12">
        <v>1.1276764612757122</v>
      </c>
    </row>
    <row r="8" spans="1:55" x14ac:dyDescent="0.2">
      <c r="A8" s="1" t="s">
        <v>66</v>
      </c>
      <c r="B8" s="5" t="s">
        <v>97</v>
      </c>
      <c r="C8" s="6"/>
      <c r="D8" s="6"/>
      <c r="E8" s="6"/>
      <c r="F8" s="6">
        <v>-7.0450256327014991</v>
      </c>
      <c r="G8" s="6">
        <v>-6.4250824976004397</v>
      </c>
      <c r="H8" s="6">
        <v>-6.8408305631933786</v>
      </c>
      <c r="I8" s="6">
        <v>-7.1510963310648226</v>
      </c>
      <c r="J8" s="6">
        <v>-6.4741856286754871</v>
      </c>
      <c r="K8" s="6">
        <v>-5.2215416717964436</v>
      </c>
      <c r="L8" s="6">
        <v>-2.9106411593928003</v>
      </c>
      <c r="M8" s="6">
        <v>-0.72360894646206075</v>
      </c>
      <c r="N8" s="6">
        <v>-0.10478152610403819</v>
      </c>
      <c r="O8" s="6">
        <v>2.144541444310755E-2</v>
      </c>
      <c r="P8" s="6">
        <v>-2.933506157936203E-2</v>
      </c>
      <c r="Q8" s="6">
        <v>0.27440480260623112</v>
      </c>
      <c r="R8" s="6">
        <v>0.40171129363876928</v>
      </c>
      <c r="S8" s="6">
        <v>0.34702164584640116</v>
      </c>
      <c r="T8" s="6">
        <v>0.54741290924619035</v>
      </c>
      <c r="U8" s="6">
        <v>0.56864459055524907</v>
      </c>
      <c r="V8" s="6">
        <v>0.41567849929694717</v>
      </c>
      <c r="W8" s="6">
        <v>0.85243819887435435</v>
      </c>
      <c r="X8" s="6">
        <v>1.478064496548616</v>
      </c>
      <c r="Y8" s="6">
        <v>1.5991697797069275</v>
      </c>
      <c r="Z8" s="6">
        <v>2.4599824612966561</v>
      </c>
      <c r="AA8" s="6">
        <v>2.6202407665907952</v>
      </c>
      <c r="AB8" s="6">
        <v>3.0860658269990164</v>
      </c>
      <c r="AC8" s="6">
        <v>3.5011618665311355</v>
      </c>
      <c r="AD8" s="6">
        <v>3.2612366854357506</v>
      </c>
      <c r="AE8" s="6">
        <v>2.3677240470422301</v>
      </c>
      <c r="AF8" s="6">
        <v>1.7708637607198974</v>
      </c>
      <c r="AG8" s="6">
        <v>1.1898486976800784</v>
      </c>
      <c r="AH8" s="6">
        <v>1.8387808296641033</v>
      </c>
      <c r="AI8" s="6">
        <v>2.3094899901602348</v>
      </c>
      <c r="AJ8" s="6">
        <v>2.1965869595227638</v>
      </c>
      <c r="AK8" s="6">
        <v>2.3600288114435193</v>
      </c>
      <c r="AL8" s="6">
        <v>2.4652297879023872</v>
      </c>
      <c r="AM8" s="6">
        <v>3.5524391951152938</v>
      </c>
      <c r="AN8" s="6">
        <v>4.3817407430977564</v>
      </c>
      <c r="AO8" s="6">
        <v>4.518931623613395</v>
      </c>
      <c r="AP8" s="6">
        <v>3.683630739048315</v>
      </c>
      <c r="AQ8" s="6">
        <v>3.2899805560887661</v>
      </c>
      <c r="AR8" s="6">
        <v>2.3899626993188323</v>
      </c>
      <c r="AS8" s="6">
        <v>1.9831346249982691</v>
      </c>
      <c r="AT8" s="6">
        <v>2.0595044198133121</v>
      </c>
      <c r="AU8" s="6">
        <v>1.5107621830327569</v>
      </c>
      <c r="AV8" s="6">
        <v>0.78206912092309533</v>
      </c>
      <c r="AW8" s="6">
        <v>0.28217287165303367</v>
      </c>
      <c r="AX8" s="6">
        <v>-7.7298799808148855E-2</v>
      </c>
      <c r="AY8" s="6">
        <v>-0.16091953677581589</v>
      </c>
      <c r="AZ8" s="6">
        <v>-0.26576711199744224</v>
      </c>
      <c r="BA8" s="6">
        <v>-0.25262739960299019</v>
      </c>
      <c r="BB8" s="6">
        <v>-0.13583525969111734</v>
      </c>
      <c r="BC8" s="6">
        <v>-1.0791012284715933</v>
      </c>
    </row>
    <row r="9" spans="1:55" x14ac:dyDescent="0.2"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F9" s="7"/>
    </row>
    <row r="10" spans="1:55" x14ac:dyDescent="0.2">
      <c r="A10" s="2"/>
      <c r="B10" s="2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12"/>
      <c r="AY10" s="12"/>
    </row>
    <row r="11" spans="1:55" x14ac:dyDescent="0.2">
      <c r="A11" s="4"/>
      <c r="B11" s="4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Y11" s="12"/>
    </row>
    <row r="12" spans="1:55" x14ac:dyDescent="0.2">
      <c r="A12" s="4"/>
      <c r="B12" s="4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Y12" s="12"/>
    </row>
    <row r="13" spans="1:55" x14ac:dyDescent="0.2">
      <c r="A13" s="4"/>
      <c r="B13" s="4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Y13" s="12"/>
    </row>
    <row r="14" spans="1:55" x14ac:dyDescent="0.2">
      <c r="A14" s="4"/>
      <c r="B14" s="4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Y14" s="12"/>
    </row>
    <row r="15" spans="1:55" x14ac:dyDescent="0.2"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</row>
    <row r="16" spans="1:55" x14ac:dyDescent="0.2">
      <c r="AW16" s="12"/>
    </row>
    <row r="17" spans="1:49" x14ac:dyDescent="0.2">
      <c r="AW17" s="12"/>
    </row>
    <row r="18" spans="1:49" x14ac:dyDescent="0.2">
      <c r="AW18" s="12"/>
    </row>
    <row r="19" spans="1:49" x14ac:dyDescent="0.2">
      <c r="AW19" s="12"/>
    </row>
    <row r="22" spans="1:49" x14ac:dyDescent="0.2"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</row>
    <row r="23" spans="1:49" x14ac:dyDescent="0.2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</row>
    <row r="24" spans="1:49" x14ac:dyDescent="0.2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</row>
    <row r="25" spans="1:49" x14ac:dyDescent="0.2"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</row>
    <row r="26" spans="1:49" x14ac:dyDescent="0.2"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</row>
    <row r="27" spans="1:49" x14ac:dyDescent="0.2"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</row>
    <row r="29" spans="1:49" x14ac:dyDescent="0.2"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</row>
    <row r="30" spans="1:49" x14ac:dyDescent="0.2">
      <c r="A30" s="4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</row>
    <row r="31" spans="1:49" x14ac:dyDescent="0.2">
      <c r="A31" s="4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</row>
    <row r="32" spans="1:49" x14ac:dyDescent="0.2">
      <c r="A32" s="4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</row>
    <row r="33" spans="1:48" x14ac:dyDescent="0.2">
      <c r="A33" s="4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</row>
    <row r="34" spans="1:48" x14ac:dyDescent="0.2">
      <c r="A34" s="4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</row>
    <row r="37" spans="1:48" x14ac:dyDescent="0.2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</row>
    <row r="41" spans="1:48" x14ac:dyDescent="0.2">
      <c r="A41" s="4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</row>
    <row r="42" spans="1:48" x14ac:dyDescent="0.2">
      <c r="A42" s="4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</row>
    <row r="43" spans="1:48" x14ac:dyDescent="0.2">
      <c r="A43" s="4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</row>
    <row r="44" spans="1:48" x14ac:dyDescent="0.2">
      <c r="A44" s="4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9"/>
      <c r="R44" s="6"/>
      <c r="S44" s="6"/>
      <c r="T44" s="6"/>
      <c r="U44" s="10"/>
      <c r="V44" s="6"/>
      <c r="W44" s="6"/>
      <c r="X44" s="6"/>
      <c r="Y44" s="9"/>
      <c r="Z44" s="6"/>
      <c r="AA44" s="6"/>
      <c r="AB44" s="6"/>
      <c r="AC44" s="10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</row>
    <row r="45" spans="1:48" x14ac:dyDescent="0.2"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</row>
  </sheetData>
  <phoneticPr fontId="30" type="noConversion"/>
  <pageMargins left="0.7" right="0.7" top="0.75" bottom="0.75" header="0.3" footer="0.3"/>
  <pageSetup scale="95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Munka5"/>
  <dimension ref="A1:DW47"/>
  <sheetViews>
    <sheetView showGridLines="0" zoomScale="85" zoomScaleNormal="85" workbookViewId="0">
      <pane xSplit="2" ySplit="4" topLeftCell="DA5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5.140625" style="15" bestFit="1" customWidth="1"/>
    <col min="2" max="2" width="25.28515625" style="15" bestFit="1" customWidth="1"/>
    <col min="3" max="38" width="9.140625" style="15" customWidth="1"/>
    <col min="39" max="39" width="11.85546875" style="15" bestFit="1" customWidth="1"/>
    <col min="40" max="47" width="11.85546875" style="15" customWidth="1"/>
    <col min="48" max="159" width="9.140625" style="15" customWidth="1"/>
    <col min="160" max="16384" width="9.140625" style="15"/>
  </cols>
  <sheetData>
    <row r="1" spans="1:127" x14ac:dyDescent="0.2">
      <c r="C1" s="15" t="s">
        <v>98</v>
      </c>
      <c r="Z1" s="15" t="s">
        <v>167</v>
      </c>
      <c r="AV1" s="15" t="s">
        <v>99</v>
      </c>
      <c r="BR1" s="15" t="s">
        <v>100</v>
      </c>
      <c r="CN1" s="15" t="s">
        <v>166</v>
      </c>
    </row>
    <row r="2" spans="1:127" x14ac:dyDescent="0.2">
      <c r="A2" s="16"/>
      <c r="B2" s="16"/>
      <c r="C2" s="15">
        <v>2015</v>
      </c>
      <c r="G2" s="15">
        <v>2016</v>
      </c>
      <c r="K2" s="15">
        <v>2017</v>
      </c>
      <c r="O2" s="15">
        <v>2018</v>
      </c>
      <c r="S2" s="15">
        <v>2019</v>
      </c>
      <c r="W2" s="15">
        <v>2020</v>
      </c>
      <c r="Z2" s="15">
        <v>2015</v>
      </c>
      <c r="AD2" s="15">
        <v>2016</v>
      </c>
      <c r="AH2" s="15">
        <v>2017</v>
      </c>
      <c r="AL2" s="15">
        <v>2018</v>
      </c>
      <c r="AP2" s="15">
        <v>2019</v>
      </c>
      <c r="AT2" s="15">
        <v>2020</v>
      </c>
      <c r="AV2" s="15">
        <v>2015</v>
      </c>
      <c r="AZ2" s="15">
        <v>2016</v>
      </c>
      <c r="BD2" s="15">
        <v>2017</v>
      </c>
      <c r="BH2" s="15">
        <v>2018</v>
      </c>
      <c r="BL2" s="15">
        <v>2019</v>
      </c>
      <c r="BP2" s="15">
        <v>2020</v>
      </c>
      <c r="BR2" s="15">
        <v>2015</v>
      </c>
      <c r="BV2" s="15">
        <v>2016</v>
      </c>
      <c r="BZ2" s="15">
        <v>2017</v>
      </c>
      <c r="CD2" s="15">
        <v>2018</v>
      </c>
      <c r="CH2" s="15">
        <v>2019</v>
      </c>
      <c r="CL2" s="15">
        <v>2020</v>
      </c>
      <c r="CN2" s="15">
        <v>2015</v>
      </c>
      <c r="CR2" s="15">
        <v>2016</v>
      </c>
      <c r="CV2" s="15">
        <v>2017</v>
      </c>
      <c r="CZ2" s="15">
        <v>2018</v>
      </c>
      <c r="DD2" s="15">
        <v>2019</v>
      </c>
      <c r="DH2" s="15">
        <v>2020</v>
      </c>
    </row>
    <row r="3" spans="1:127" ht="13.5" customHeight="1" x14ac:dyDescent="0.2">
      <c r="A3" s="16"/>
      <c r="B3" s="16"/>
      <c r="C3" s="15" t="s">
        <v>101</v>
      </c>
      <c r="Z3" s="15" t="s">
        <v>102</v>
      </c>
      <c r="AV3" s="15" t="s">
        <v>103</v>
      </c>
      <c r="BR3" s="15" t="s">
        <v>104</v>
      </c>
      <c r="CN3" s="15" t="s">
        <v>165</v>
      </c>
    </row>
    <row r="4" spans="1:127" x14ac:dyDescent="0.2">
      <c r="A4" s="16"/>
      <c r="B4" s="16"/>
      <c r="C4" s="15">
        <v>2015</v>
      </c>
      <c r="G4" s="15">
        <v>2016</v>
      </c>
      <c r="K4" s="15">
        <v>2017</v>
      </c>
      <c r="O4" s="15">
        <v>2018</v>
      </c>
      <c r="S4" s="15">
        <v>2019</v>
      </c>
      <c r="W4" s="15">
        <v>2020</v>
      </c>
      <c r="Z4" s="15">
        <v>2015</v>
      </c>
      <c r="AD4" s="15">
        <v>2016</v>
      </c>
      <c r="AH4" s="15">
        <v>2017</v>
      </c>
      <c r="AL4" s="15">
        <v>2018</v>
      </c>
      <c r="AP4" s="15">
        <v>2019</v>
      </c>
      <c r="AT4" s="15">
        <v>2020</v>
      </c>
      <c r="AV4" s="15">
        <v>2015</v>
      </c>
      <c r="AZ4" s="15">
        <v>2016</v>
      </c>
      <c r="BD4" s="15">
        <v>2017</v>
      </c>
      <c r="BH4" s="15">
        <v>2018</v>
      </c>
      <c r="BL4" s="15">
        <v>2019</v>
      </c>
      <c r="BP4" s="15">
        <v>2020</v>
      </c>
      <c r="BR4" s="15">
        <v>2015</v>
      </c>
      <c r="BV4" s="15">
        <v>2016</v>
      </c>
      <c r="BZ4" s="15">
        <v>2017</v>
      </c>
      <c r="CD4" s="15">
        <v>2018</v>
      </c>
      <c r="CH4" s="15">
        <v>2019</v>
      </c>
      <c r="CL4" s="15">
        <v>2020</v>
      </c>
      <c r="CN4" s="15">
        <v>2015</v>
      </c>
      <c r="CR4" s="15">
        <v>2016</v>
      </c>
      <c r="CV4" s="15">
        <v>2017</v>
      </c>
      <c r="CZ4" s="15">
        <v>2018</v>
      </c>
      <c r="DD4" s="15">
        <v>2019</v>
      </c>
      <c r="DH4" s="15">
        <v>2020</v>
      </c>
    </row>
    <row r="5" spans="1:127" s="17" customFormat="1" x14ac:dyDescent="0.2">
      <c r="A5" s="15" t="s">
        <v>105</v>
      </c>
      <c r="B5" s="17" t="s">
        <v>97</v>
      </c>
      <c r="C5" s="48">
        <v>1.8387808296641033</v>
      </c>
      <c r="D5" s="48">
        <v>2.3094899901602348</v>
      </c>
      <c r="E5" s="48">
        <v>2.1965869595227638</v>
      </c>
      <c r="F5" s="48">
        <v>2.3600288114435193</v>
      </c>
      <c r="G5" s="48">
        <v>2.4652297879023872</v>
      </c>
      <c r="H5" s="48">
        <v>3.5524391951152938</v>
      </c>
      <c r="I5" s="48">
        <v>4.3817407430977564</v>
      </c>
      <c r="J5" s="48">
        <v>4.518931623613395</v>
      </c>
      <c r="K5" s="48">
        <v>3.683630739048315</v>
      </c>
      <c r="L5" s="48">
        <v>3.2899805560887661</v>
      </c>
      <c r="M5" s="48">
        <v>2.3899626993188323</v>
      </c>
      <c r="N5" s="48">
        <v>1.9831346249982691</v>
      </c>
      <c r="O5" s="48">
        <v>2.0595044198133121</v>
      </c>
      <c r="P5" s="48">
        <v>1.5107621830327569</v>
      </c>
      <c r="Q5" s="48">
        <v>0.78206912092309533</v>
      </c>
      <c r="R5" s="48">
        <v>0.28217287165303367</v>
      </c>
      <c r="S5" s="48">
        <v>-7.7298799808148855E-2</v>
      </c>
      <c r="T5" s="48">
        <v>-0.16091953677581589</v>
      </c>
      <c r="U5" s="48">
        <v>-0.26576711199744224</v>
      </c>
      <c r="V5" s="48">
        <v>-0.25262739960299019</v>
      </c>
      <c r="W5" s="48">
        <v>-0.13583525969111734</v>
      </c>
      <c r="X5" s="48">
        <v>-1.0791012284715933</v>
      </c>
      <c r="Y5" s="48"/>
      <c r="Z5" s="48">
        <v>0.46820878588101233</v>
      </c>
      <c r="AA5" s="48">
        <v>0.28708039970235966</v>
      </c>
      <c r="AB5" s="48">
        <v>9.3024823066304982E-2</v>
      </c>
      <c r="AC5" s="48">
        <v>0.42186107062502642</v>
      </c>
      <c r="AD5" s="48">
        <v>1.0321734808580214</v>
      </c>
      <c r="AE5" s="48">
        <v>1.7922396583832971</v>
      </c>
      <c r="AF5" s="48">
        <v>2.4055556976304744</v>
      </c>
      <c r="AG5" s="48">
        <v>1.775059556584532</v>
      </c>
      <c r="AH5" s="48">
        <v>1.5011822109434338</v>
      </c>
      <c r="AI5" s="48">
        <v>1.5718201619537204</v>
      </c>
      <c r="AJ5" s="48">
        <v>1.2166444278451325</v>
      </c>
      <c r="AK5" s="48">
        <v>1.4872601751176202</v>
      </c>
      <c r="AL5" s="48">
        <v>0.57756916675362491</v>
      </c>
      <c r="AM5" s="48">
        <v>0.70521799821364939</v>
      </c>
      <c r="AN5" s="48">
        <v>0.17794200895855927</v>
      </c>
      <c r="AO5" s="48">
        <v>0.45625803905796486</v>
      </c>
      <c r="AP5" s="48">
        <v>0.10631035595930703</v>
      </c>
      <c r="AQ5" s="48">
        <v>0.53179990687843204</v>
      </c>
      <c r="AR5" s="48">
        <v>0.46419348085621931</v>
      </c>
      <c r="AS5" s="48">
        <v>-0.2945677106101085</v>
      </c>
      <c r="AT5" s="48">
        <v>0.30118045673480731</v>
      </c>
      <c r="AU5" s="48"/>
      <c r="AV5" s="48">
        <v>-1.3668806127081583</v>
      </c>
      <c r="AW5" s="48">
        <v>-0.57297318374229322</v>
      </c>
      <c r="AX5" s="48">
        <v>-0.63118476965047132</v>
      </c>
      <c r="AY5" s="48">
        <v>-0.55300344854122263</v>
      </c>
      <c r="AZ5" s="48">
        <v>-0.72534744154090758</v>
      </c>
      <c r="BA5" s="48">
        <v>-0.49515019782782344</v>
      </c>
      <c r="BB5" s="48">
        <v>-0.62514655173020817</v>
      </c>
      <c r="BC5" s="48">
        <v>-0.52378363156807528</v>
      </c>
      <c r="BD5" s="48">
        <v>0.15258290864078189</v>
      </c>
      <c r="BE5" s="48">
        <v>-0.37690089071560567</v>
      </c>
      <c r="BF5" s="48">
        <v>0.26991238005877061</v>
      </c>
      <c r="BG5" s="48">
        <v>6.0970041703850716E-2</v>
      </c>
      <c r="BH5" s="48">
        <v>-0.4408376291273125</v>
      </c>
      <c r="BI5" s="48">
        <v>-0.39445298806764734</v>
      </c>
      <c r="BJ5" s="48">
        <v>-0.94031253559204497</v>
      </c>
      <c r="BK5" s="48">
        <v>-1.0148894005779321</v>
      </c>
      <c r="BL5" s="48">
        <v>-0.74095077623983985</v>
      </c>
      <c r="BM5" s="48">
        <v>-0.72848246367429925</v>
      </c>
      <c r="BN5" s="48">
        <v>-0.30846327332676488</v>
      </c>
      <c r="BO5" s="48">
        <v>0.4122650214117749</v>
      </c>
      <c r="BP5" s="48">
        <v>0.98097779962127007</v>
      </c>
      <c r="BQ5" s="48"/>
      <c r="BR5" s="48">
        <v>0.31005151925244434</v>
      </c>
      <c r="BS5" s="48">
        <v>-0.74683674519082388</v>
      </c>
      <c r="BT5" s="48">
        <v>-1.906293297403109</v>
      </c>
      <c r="BU5" s="48">
        <v>-2.0921986704815305</v>
      </c>
      <c r="BV5" s="48">
        <v>-2.5303098338572068</v>
      </c>
      <c r="BW5" s="48">
        <v>-1.9980596303868829</v>
      </c>
      <c r="BX5" s="48">
        <v>-1.7485518527738659</v>
      </c>
      <c r="BY5" s="48">
        <v>-2.7409262040294529</v>
      </c>
      <c r="BZ5" s="48">
        <v>-2.5050649154866913</v>
      </c>
      <c r="CA5" s="48">
        <v>-2.5921465466951439</v>
      </c>
      <c r="CB5" s="48">
        <v>-2.5618821071896556</v>
      </c>
      <c r="CC5" s="48">
        <v>-1.9145492491824532</v>
      </c>
      <c r="CD5" s="48">
        <v>-1.9150742752628742</v>
      </c>
      <c r="CE5" s="48">
        <v>-1.9802856669855051</v>
      </c>
      <c r="CF5" s="48">
        <v>-1.9137317656418813</v>
      </c>
      <c r="CG5" s="48">
        <v>-2.6454731217475635</v>
      </c>
      <c r="CH5" s="48">
        <v>-2.4519584337806331</v>
      </c>
      <c r="CI5" s="48">
        <v>-2.8596797636273044</v>
      </c>
      <c r="CJ5" s="48">
        <v>-3.6307154332019325</v>
      </c>
      <c r="CK5" s="48">
        <v>-2.8736993117860741</v>
      </c>
      <c r="CL5" s="48">
        <v>-3.5697910316925867</v>
      </c>
      <c r="CM5" s="48"/>
      <c r="CN5" s="48">
        <v>0.72205934351836265</v>
      </c>
      <c r="CO5" s="48">
        <v>0.3059212058782424</v>
      </c>
      <c r="CP5" s="48">
        <v>1.8802604414800712E-2</v>
      </c>
      <c r="CQ5" s="48">
        <v>-0.59188651349648469</v>
      </c>
      <c r="CR5" s="48">
        <v>-1.5584810840703855</v>
      </c>
      <c r="CS5" s="48">
        <v>-1.719825724973437</v>
      </c>
      <c r="CT5" s="48">
        <v>-1.4993304153222542</v>
      </c>
      <c r="CU5" s="48">
        <v>-1.3781061824328289</v>
      </c>
      <c r="CV5" s="48">
        <v>-1.6975683759578666</v>
      </c>
      <c r="CW5" s="48">
        <v>-2.148086647198046</v>
      </c>
      <c r="CX5" s="48">
        <v>-2.5135588432998404</v>
      </c>
      <c r="CY5" s="48">
        <v>-2.7936759154634419</v>
      </c>
      <c r="CZ5" s="48">
        <v>-2.9037465779058391</v>
      </c>
      <c r="DA5" s="48">
        <v>-2.888730826962107</v>
      </c>
      <c r="DB5" s="48">
        <v>-3.8337256053237736</v>
      </c>
      <c r="DC5" s="48">
        <v>-4.3791839473250835</v>
      </c>
      <c r="DD5" s="48">
        <v>-4.4309389140000359</v>
      </c>
      <c r="DE5" s="48">
        <v>-4.6403461939402924</v>
      </c>
      <c r="DF5" s="48">
        <v>-4.7674288152488575</v>
      </c>
      <c r="DG5" s="48">
        <v>-4.5627490526091377</v>
      </c>
      <c r="DH5" s="48">
        <v>-4.471012605953395</v>
      </c>
      <c r="DI5" s="48"/>
      <c r="DJ5" s="48"/>
    </row>
    <row r="6" spans="1:127" s="17" customFormat="1" x14ac:dyDescent="0.2">
      <c r="A6" s="15" t="s">
        <v>43</v>
      </c>
      <c r="B6" s="17" t="s">
        <v>177</v>
      </c>
      <c r="C6" s="48">
        <v>4.0655320304106644</v>
      </c>
      <c r="D6" s="48">
        <v>4.6596845941660936</v>
      </c>
      <c r="E6" s="48">
        <v>4.3542424749123168</v>
      </c>
      <c r="F6" s="48">
        <v>4.5982051080918023</v>
      </c>
      <c r="G6" s="48">
        <v>3.960726324767891</v>
      </c>
      <c r="H6" s="48">
        <v>2.8459021489877601</v>
      </c>
      <c r="I6" s="48">
        <v>2.0723317727511334</v>
      </c>
      <c r="J6" s="48">
        <v>-1.8329413343424261E-2</v>
      </c>
      <c r="K6" s="48">
        <v>9.6103839570512953E-2</v>
      </c>
      <c r="L6" s="48">
        <v>0.38681283890057566</v>
      </c>
      <c r="M6" s="48">
        <v>0.55521606158853887</v>
      </c>
      <c r="N6" s="48">
        <v>0.85664070268483672</v>
      </c>
      <c r="O6" s="48">
        <v>1.1232907377507837</v>
      </c>
      <c r="P6" s="48">
        <v>1.2612185594567733</v>
      </c>
      <c r="Q6" s="48">
        <v>1.5477559668299554</v>
      </c>
      <c r="R6" s="48">
        <v>2.2356631788887076</v>
      </c>
      <c r="S6" s="48">
        <v>1.9874305110371111</v>
      </c>
      <c r="T6" s="48">
        <v>1.8302069613747787</v>
      </c>
      <c r="U6" s="48">
        <v>1.7756504581377028</v>
      </c>
      <c r="V6" s="48">
        <v>1.8214950310485121</v>
      </c>
      <c r="W6" s="48">
        <v>1.9939272508513299</v>
      </c>
      <c r="X6" s="48">
        <v>2.2067776897473057</v>
      </c>
      <c r="Y6" s="48"/>
      <c r="Z6" s="48">
        <v>0.92729580998745453</v>
      </c>
      <c r="AA6" s="48">
        <v>2.056652333111495</v>
      </c>
      <c r="AB6" s="48">
        <v>2.1279578704656421</v>
      </c>
      <c r="AC6" s="48">
        <v>2.1302952261010253</v>
      </c>
      <c r="AD6" s="48">
        <v>1.8533485688804661</v>
      </c>
      <c r="AE6" s="48">
        <v>1.1872313944787847</v>
      </c>
      <c r="AF6" s="48">
        <v>1.2798108698678987</v>
      </c>
      <c r="AG6" s="48">
        <v>1.0767244357552541</v>
      </c>
      <c r="AH6" s="48">
        <v>0.71105404846646936</v>
      </c>
      <c r="AI6" s="48">
        <v>0.43081985313207999</v>
      </c>
      <c r="AJ6" s="48">
        <v>0.34682985067003758</v>
      </c>
      <c r="AK6" s="48">
        <v>0.89225323388432853</v>
      </c>
      <c r="AL6" s="48">
        <v>0.87559046311880362</v>
      </c>
      <c r="AM6" s="48">
        <v>0.68906275166311171</v>
      </c>
      <c r="AN6" s="48">
        <v>0.60234282309366538</v>
      </c>
      <c r="AO6" s="48">
        <v>0.23272954237603255</v>
      </c>
      <c r="AP6" s="48">
        <v>0.16005120139135845</v>
      </c>
      <c r="AQ6" s="48">
        <v>0.40320345584485645</v>
      </c>
      <c r="AR6" s="48">
        <v>0.42391372958254825</v>
      </c>
      <c r="AS6" s="48">
        <v>0.5263103842597161</v>
      </c>
      <c r="AT6" s="48">
        <v>0.91220747453720774</v>
      </c>
      <c r="AU6" s="48"/>
      <c r="AV6" s="48">
        <v>2.9372273586363646</v>
      </c>
      <c r="AW6" s="48">
        <v>2.3093917292525172</v>
      </c>
      <c r="AX6" s="48">
        <v>2.9148029143074599</v>
      </c>
      <c r="AY6" s="48">
        <v>2.3623193224091938</v>
      </c>
      <c r="AZ6" s="48">
        <v>2.0760698671046143</v>
      </c>
      <c r="BA6" s="48">
        <v>1.8138459535324551</v>
      </c>
      <c r="BB6" s="48">
        <v>0.75097859587775073</v>
      </c>
      <c r="BC6" s="48">
        <v>1.0444956996939456</v>
      </c>
      <c r="BD6" s="48">
        <v>0.6202381196477621</v>
      </c>
      <c r="BE6" s="48">
        <v>0.80542834419717224</v>
      </c>
      <c r="BF6" s="48">
        <v>1.004884955036933</v>
      </c>
      <c r="BG6" s="48">
        <v>1.2600332715506428</v>
      </c>
      <c r="BH6" s="48">
        <v>1.3871771568920759</v>
      </c>
      <c r="BI6" s="48">
        <v>1.5269634475492817</v>
      </c>
      <c r="BJ6" s="48">
        <v>1.7823579185945373</v>
      </c>
      <c r="BK6" s="48">
        <v>2.0959235342759395</v>
      </c>
      <c r="BL6" s="48">
        <v>1.9713255935178116</v>
      </c>
      <c r="BM6" s="48">
        <v>2.1702678166581628</v>
      </c>
      <c r="BN6" s="48">
        <v>2.145668218674659</v>
      </c>
      <c r="BO6" s="48">
        <v>2.0008641065776809</v>
      </c>
      <c r="BP6" s="48">
        <v>2.2461243310093293</v>
      </c>
      <c r="BQ6" s="48"/>
      <c r="BR6" s="48">
        <v>1.170135733665095</v>
      </c>
      <c r="BS6" s="48">
        <v>1.3825738092788804</v>
      </c>
      <c r="BT6" s="48">
        <v>2.1631859261989805</v>
      </c>
      <c r="BU6" s="48">
        <v>3.2431775040058572</v>
      </c>
      <c r="BV6" s="48">
        <v>3.6724791697849626</v>
      </c>
      <c r="BW6" s="48">
        <v>3.8324781150128038</v>
      </c>
      <c r="BX6" s="48">
        <v>2.9205695736124477</v>
      </c>
      <c r="BY6" s="48">
        <v>1.724246436561478</v>
      </c>
      <c r="BZ6" s="48">
        <v>0.85536709453405846</v>
      </c>
      <c r="CA6" s="48">
        <v>0.50404533982431188</v>
      </c>
      <c r="CB6" s="48">
        <v>0.41598095087520098</v>
      </c>
      <c r="CC6" s="48">
        <v>0.10707372824806083</v>
      </c>
      <c r="CD6" s="48">
        <v>0.32947639998271439</v>
      </c>
      <c r="CE6" s="48">
        <v>0.5583888234861305</v>
      </c>
      <c r="CF6" s="48">
        <v>0.75129849875913712</v>
      </c>
      <c r="CG6" s="48">
        <v>1.3672090788664586</v>
      </c>
      <c r="CH6" s="48">
        <v>1.3633350592130649</v>
      </c>
      <c r="CI6" s="48">
        <v>1.3023510269121428</v>
      </c>
      <c r="CJ6" s="48">
        <v>1.1366886670924814</v>
      </c>
      <c r="CK6" s="48">
        <v>1.0031718793305391</v>
      </c>
      <c r="CL6" s="48">
        <v>1.3398950424415346</v>
      </c>
      <c r="CM6" s="48"/>
      <c r="CN6" s="48">
        <v>2.5503673578029775</v>
      </c>
      <c r="CO6" s="48">
        <v>2.6878749605304706</v>
      </c>
      <c r="CP6" s="48">
        <v>2.9462918850246149</v>
      </c>
      <c r="CQ6" s="48">
        <v>2.4306772883512893</v>
      </c>
      <c r="CR6" s="48">
        <v>2.2770995945746995</v>
      </c>
      <c r="CS6" s="48">
        <v>2.609819466209955</v>
      </c>
      <c r="CT6" s="48">
        <v>2.7392754105138275</v>
      </c>
      <c r="CU6" s="48">
        <v>2.4978578052187386</v>
      </c>
      <c r="CV6" s="48">
        <v>1.814911547269128</v>
      </c>
      <c r="CW6" s="48">
        <v>1.2481561457767918</v>
      </c>
      <c r="CX6" s="48">
        <v>0.75517885411626107</v>
      </c>
      <c r="CY6" s="48">
        <v>1.1843394174927093</v>
      </c>
      <c r="CZ6" s="48">
        <v>1.2033980651515142</v>
      </c>
      <c r="DA6" s="48">
        <v>1.2634229331108997</v>
      </c>
      <c r="DB6" s="48">
        <v>1.3303902042260816</v>
      </c>
      <c r="DC6" s="48">
        <v>1.2280812348542267</v>
      </c>
      <c r="DD6" s="48">
        <v>1.4088288011029408</v>
      </c>
      <c r="DE6" s="48">
        <v>1.369866227043399</v>
      </c>
      <c r="DF6" s="48">
        <v>1.3565196440854401</v>
      </c>
      <c r="DG6" s="48">
        <v>1.2771469303461129</v>
      </c>
      <c r="DH6" s="48">
        <v>1.4712933888275028</v>
      </c>
      <c r="DI6" s="48"/>
      <c r="DJ6" s="48"/>
    </row>
    <row r="7" spans="1:127" s="17" customFormat="1" x14ac:dyDescent="0.2">
      <c r="A7" s="15" t="s">
        <v>68</v>
      </c>
      <c r="B7" s="17" t="s">
        <v>114</v>
      </c>
      <c r="C7" s="48">
        <v>5.9043128600747679</v>
      </c>
      <c r="D7" s="48">
        <v>6.9691745843263293</v>
      </c>
      <c r="E7" s="48">
        <v>6.550829434435081</v>
      </c>
      <c r="F7" s="48">
        <v>6.9582339195353216</v>
      </c>
      <c r="G7" s="48">
        <v>6.4259561126702778</v>
      </c>
      <c r="H7" s="48">
        <v>6.3983413441030539</v>
      </c>
      <c r="I7" s="48">
        <v>6.4540725158488899</v>
      </c>
      <c r="J7" s="48">
        <v>4.5006022102699701</v>
      </c>
      <c r="K7" s="48">
        <v>3.7797345786188283</v>
      </c>
      <c r="L7" s="174">
        <v>3.6767933949893417</v>
      </c>
      <c r="M7" s="48">
        <v>2.9451787609073716</v>
      </c>
      <c r="N7" s="48">
        <v>2.8397753276831059</v>
      </c>
      <c r="O7" s="48">
        <v>3.182795157564096</v>
      </c>
      <c r="P7" s="48">
        <v>2.77198074248953</v>
      </c>
      <c r="Q7" s="48">
        <v>2.3298250877530506</v>
      </c>
      <c r="R7" s="48">
        <v>2.517836050541741</v>
      </c>
      <c r="S7" s="48">
        <v>1.9101317112289622</v>
      </c>
      <c r="T7" s="48">
        <v>1.6692874245989628</v>
      </c>
      <c r="U7" s="48">
        <v>1.509883346140261</v>
      </c>
      <c r="V7" s="48">
        <v>1.5688676314455221</v>
      </c>
      <c r="W7" s="48">
        <v>1.8580919911602125</v>
      </c>
      <c r="X7" s="48">
        <v>1.1276764612757122</v>
      </c>
      <c r="Y7" s="48"/>
      <c r="Z7" s="48">
        <v>1.3956920293295878</v>
      </c>
      <c r="AA7" s="48">
        <v>2.3439783105723677</v>
      </c>
      <c r="AB7" s="48">
        <v>2.2211632074188801</v>
      </c>
      <c r="AC7" s="48">
        <v>2.5522742173607482</v>
      </c>
      <c r="AD7" s="48">
        <v>2.8855801120370108</v>
      </c>
      <c r="AE7" s="48">
        <v>2.979471052862082</v>
      </c>
      <c r="AF7" s="48">
        <v>3.6853665674983729</v>
      </c>
      <c r="AG7" s="48">
        <v>2.8517839923397865</v>
      </c>
      <c r="AH7" s="48">
        <v>2.2122362594099032</v>
      </c>
      <c r="AI7" s="48">
        <v>2.0026400150858001</v>
      </c>
      <c r="AJ7" s="48">
        <v>1.5634210755928399</v>
      </c>
      <c r="AK7" s="48">
        <v>2.3795134090019485</v>
      </c>
      <c r="AL7" s="48">
        <v>1.4531596298724283</v>
      </c>
      <c r="AM7" s="48">
        <v>1.3942807498767613</v>
      </c>
      <c r="AN7" s="48">
        <v>0.78033284662560787</v>
      </c>
      <c r="AO7" s="48">
        <v>0.68898758143399752</v>
      </c>
      <c r="AP7" s="48">
        <v>0.26636155735066541</v>
      </c>
      <c r="AQ7" s="48">
        <v>0.93500336272328843</v>
      </c>
      <c r="AR7" s="48">
        <v>0.88810721043876761</v>
      </c>
      <c r="AS7" s="48">
        <v>0.23174267364960777</v>
      </c>
      <c r="AT7" s="48">
        <v>1.2133879312720153</v>
      </c>
      <c r="AU7" s="48"/>
      <c r="AV7" s="48">
        <v>1.570322635709789</v>
      </c>
      <c r="AW7" s="48">
        <v>1.736370993895324</v>
      </c>
      <c r="AX7" s="48">
        <v>2.2835709585642401</v>
      </c>
      <c r="AY7" s="48">
        <v>1.8092926247530072</v>
      </c>
      <c r="AZ7" s="48">
        <v>1.3506991436686167</v>
      </c>
      <c r="BA7" s="48">
        <v>1.3186722955417478</v>
      </c>
      <c r="BB7" s="48">
        <v>0.12580857239896059</v>
      </c>
      <c r="BC7" s="48">
        <v>0.52071206812587034</v>
      </c>
      <c r="BD7" s="48">
        <v>0.77284406662595029</v>
      </c>
      <c r="BE7" s="48">
        <v>0.42854993891831111</v>
      </c>
      <c r="BF7" s="48">
        <v>1.2748192988340112</v>
      </c>
      <c r="BG7" s="48">
        <v>1.3210033132544934</v>
      </c>
      <c r="BH7" s="48">
        <v>0.94629771446407795</v>
      </c>
      <c r="BI7" s="48">
        <v>1.1324691360320438</v>
      </c>
      <c r="BJ7" s="48">
        <v>0.8420046336130711</v>
      </c>
      <c r="BK7" s="48">
        <v>1.0809939241338005</v>
      </c>
      <c r="BL7" s="48">
        <v>1.2303548912116484</v>
      </c>
      <c r="BM7" s="48">
        <v>1.4417853529838633</v>
      </c>
      <c r="BN7" s="48">
        <v>1.837185690461919</v>
      </c>
      <c r="BO7" s="48">
        <v>2.4130913280516744</v>
      </c>
      <c r="BP7" s="48">
        <v>3.2270647842339941</v>
      </c>
      <c r="BQ7" s="48"/>
      <c r="BR7" s="48">
        <v>1.4801872529175393</v>
      </c>
      <c r="BS7" s="48">
        <v>0.63573706408805697</v>
      </c>
      <c r="BT7" s="48">
        <v>0.25689262879587144</v>
      </c>
      <c r="BU7" s="48">
        <v>1.1509788335243272</v>
      </c>
      <c r="BV7" s="48">
        <v>1.1421693359277554</v>
      </c>
      <c r="BW7" s="48">
        <v>1.8344184846259204</v>
      </c>
      <c r="BX7" s="48">
        <v>1.1720177208385814</v>
      </c>
      <c r="BY7" s="48">
        <v>-1.0166797674679753</v>
      </c>
      <c r="BZ7" s="48">
        <v>-1.6498203839408168</v>
      </c>
      <c r="CA7" s="48">
        <v>-2.0882224882326756</v>
      </c>
      <c r="CB7" s="48">
        <v>-2.146020931998553</v>
      </c>
      <c r="CC7" s="48">
        <v>-1.8075938344462688</v>
      </c>
      <c r="CD7" s="48">
        <v>-1.5855978752801598</v>
      </c>
      <c r="CE7" s="48">
        <v>-1.4218968434993744</v>
      </c>
      <c r="CF7" s="48">
        <v>-1.1624332668827442</v>
      </c>
      <c r="CG7" s="48">
        <v>-1.278264042881105</v>
      </c>
      <c r="CH7" s="48">
        <v>-1.0886233745675682</v>
      </c>
      <c r="CI7" s="48">
        <v>-1.5573287367151616</v>
      </c>
      <c r="CJ7" s="48">
        <v>-2.4940267661094508</v>
      </c>
      <c r="CK7" s="48">
        <v>-1.8705274324555357</v>
      </c>
      <c r="CL7" s="48">
        <v>-2.2298959892510521</v>
      </c>
      <c r="CM7" s="48"/>
      <c r="CN7" s="48">
        <v>3.2724919397875056</v>
      </c>
      <c r="CO7" s="48">
        <v>2.9937961664087123</v>
      </c>
      <c r="CP7" s="48">
        <v>2.965285056376052</v>
      </c>
      <c r="CQ7" s="48">
        <v>1.8389779227827652</v>
      </c>
      <c r="CR7" s="48">
        <v>0.71861851050431347</v>
      </c>
      <c r="CS7" s="48">
        <v>0.89017568203540831</v>
      </c>
      <c r="CT7" s="48">
        <v>1.2400648313755096</v>
      </c>
      <c r="CU7" s="48">
        <v>1.1197516227859097</v>
      </c>
      <c r="CV7" s="48">
        <v>0.11734317131126115</v>
      </c>
      <c r="CW7" s="48">
        <v>-0.90009959771990533</v>
      </c>
      <c r="CX7" s="48">
        <v>-1.7583799891835794</v>
      </c>
      <c r="CY7" s="48">
        <v>-1.6092298487660954</v>
      </c>
      <c r="CZ7" s="48">
        <v>-1.7002432377945527</v>
      </c>
      <c r="DA7" s="48">
        <v>-1.6251014268931472</v>
      </c>
      <c r="DB7" s="48">
        <v>-2.5031343219056685</v>
      </c>
      <c r="DC7" s="48">
        <v>-3.150858376544142</v>
      </c>
      <c r="DD7" s="48">
        <v>-3.0218704264836229</v>
      </c>
      <c r="DE7" s="48">
        <v>-3.2703392223960153</v>
      </c>
      <c r="DF7" s="48">
        <v>-3.4109551502043312</v>
      </c>
      <c r="DG7" s="48">
        <v>-3.2856021222630254</v>
      </c>
      <c r="DH7" s="48">
        <v>-2.9996305021577698</v>
      </c>
      <c r="DI7" s="48"/>
      <c r="DJ7" s="48"/>
    </row>
    <row r="8" spans="1:127" x14ac:dyDescent="0.2">
      <c r="A8" s="16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</row>
    <row r="9" spans="1:127" x14ac:dyDescent="0.2">
      <c r="B9" s="17"/>
    </row>
    <row r="10" spans="1:127" x14ac:dyDescent="0.2">
      <c r="B10" s="17"/>
      <c r="C10" s="15">
        <v>10000</v>
      </c>
      <c r="D10" s="15">
        <f t="shared" ref="D10:P10" si="0">IF(D3="",C10,C10*(-1))</f>
        <v>10000</v>
      </c>
      <c r="E10" s="15">
        <f t="shared" si="0"/>
        <v>10000</v>
      </c>
      <c r="F10" s="15">
        <f t="shared" si="0"/>
        <v>10000</v>
      </c>
      <c r="G10" s="15">
        <f t="shared" si="0"/>
        <v>10000</v>
      </c>
      <c r="H10" s="15">
        <f t="shared" si="0"/>
        <v>10000</v>
      </c>
      <c r="I10" s="15">
        <f t="shared" si="0"/>
        <v>10000</v>
      </c>
      <c r="J10" s="15">
        <f t="shared" si="0"/>
        <v>10000</v>
      </c>
      <c r="K10" s="15">
        <f t="shared" si="0"/>
        <v>10000</v>
      </c>
      <c r="L10" s="15">
        <f t="shared" si="0"/>
        <v>10000</v>
      </c>
      <c r="M10" s="15">
        <f t="shared" si="0"/>
        <v>10000</v>
      </c>
      <c r="N10" s="15">
        <f t="shared" si="0"/>
        <v>10000</v>
      </c>
      <c r="O10" s="15">
        <f t="shared" si="0"/>
        <v>10000</v>
      </c>
      <c r="P10" s="15">
        <f t="shared" si="0"/>
        <v>10000</v>
      </c>
      <c r="Q10" s="15">
        <f t="shared" ref="Q10" si="1">IF(Q3="",P10,P10*(-1))</f>
        <v>10000</v>
      </c>
      <c r="R10" s="15">
        <f>+Q10</f>
        <v>10000</v>
      </c>
      <c r="S10" s="15">
        <f t="shared" ref="S10:T10" si="2">+R10</f>
        <v>10000</v>
      </c>
      <c r="T10" s="15">
        <f t="shared" si="2"/>
        <v>10000</v>
      </c>
      <c r="U10" s="15">
        <f>+T10</f>
        <v>10000</v>
      </c>
      <c r="V10" s="15">
        <f t="shared" ref="V10" si="3">+U10</f>
        <v>10000</v>
      </c>
      <c r="W10" s="15">
        <f t="shared" ref="W10" si="4">+V10</f>
        <v>10000</v>
      </c>
      <c r="X10" s="15">
        <f>+W10</f>
        <v>10000</v>
      </c>
      <c r="Y10" s="15">
        <v>10000</v>
      </c>
      <c r="Z10" s="15">
        <v>-10000</v>
      </c>
      <c r="AA10" s="15">
        <v>-10000</v>
      </c>
      <c r="AB10" s="15">
        <v>-10000</v>
      </c>
      <c r="AC10" s="15">
        <v>-10000</v>
      </c>
      <c r="AD10" s="15">
        <v>-10000</v>
      </c>
      <c r="AE10" s="15">
        <v>-10000</v>
      </c>
      <c r="AF10" s="15">
        <v>-10000</v>
      </c>
      <c r="AG10" s="15">
        <v>-10000</v>
      </c>
      <c r="AH10" s="15">
        <v>-10000</v>
      </c>
      <c r="AI10" s="15">
        <v>-10000</v>
      </c>
      <c r="AJ10" s="15">
        <v>-10000</v>
      </c>
      <c r="AK10" s="15">
        <v>-10000</v>
      </c>
      <c r="AL10" s="15">
        <v>-10000</v>
      </c>
      <c r="AM10" s="15">
        <v>-10000</v>
      </c>
      <c r="AN10" s="15">
        <v>-10000</v>
      </c>
      <c r="AO10" s="15">
        <v>-10000</v>
      </c>
      <c r="AP10" s="15">
        <v>-10000</v>
      </c>
      <c r="AQ10" s="15">
        <v>-10000</v>
      </c>
      <c r="AR10" s="15">
        <v>-10000</v>
      </c>
      <c r="AS10" s="15">
        <v>-10000</v>
      </c>
      <c r="AT10" s="15">
        <v>-10000</v>
      </c>
      <c r="AU10" s="15">
        <v>10000</v>
      </c>
      <c r="AV10" s="15">
        <v>10000</v>
      </c>
      <c r="AW10" s="15">
        <v>10000</v>
      </c>
      <c r="AX10" s="15">
        <v>10000</v>
      </c>
      <c r="AY10" s="15">
        <v>10000</v>
      </c>
      <c r="AZ10" s="15">
        <v>10000</v>
      </c>
      <c r="BA10" s="15">
        <v>10000</v>
      </c>
      <c r="BB10" s="15">
        <v>10000</v>
      </c>
      <c r="BC10" s="15">
        <v>10000</v>
      </c>
      <c r="BD10" s="15">
        <v>10000</v>
      </c>
      <c r="BE10" s="15">
        <v>10000</v>
      </c>
      <c r="BF10" s="15">
        <v>10000</v>
      </c>
      <c r="BG10" s="15">
        <v>10000</v>
      </c>
      <c r="BH10" s="15">
        <v>10000</v>
      </c>
      <c r="BI10" s="15">
        <v>10000</v>
      </c>
      <c r="BJ10" s="15">
        <v>10000</v>
      </c>
      <c r="BK10" s="15">
        <v>10000</v>
      </c>
      <c r="BL10" s="15">
        <v>10000</v>
      </c>
      <c r="BM10" s="15">
        <v>10000</v>
      </c>
      <c r="BN10" s="15">
        <v>10000</v>
      </c>
      <c r="BO10" s="15">
        <v>10000</v>
      </c>
      <c r="BP10" s="15">
        <v>10000</v>
      </c>
      <c r="BQ10" s="15">
        <v>-10000</v>
      </c>
      <c r="BR10" s="15">
        <v>-10000</v>
      </c>
      <c r="BS10" s="15">
        <v>-10000</v>
      </c>
      <c r="BT10" s="15">
        <v>-10000</v>
      </c>
      <c r="BU10" s="15">
        <v>-10000</v>
      </c>
      <c r="BV10" s="15">
        <v>-10000</v>
      </c>
      <c r="BW10" s="15">
        <v>-10000</v>
      </c>
      <c r="BX10" s="15">
        <v>-10000</v>
      </c>
      <c r="BY10" s="15">
        <v>-10000</v>
      </c>
      <c r="BZ10" s="15">
        <v>-10000</v>
      </c>
      <c r="CA10" s="15">
        <v>-10000</v>
      </c>
      <c r="CB10" s="15">
        <v>-10000</v>
      </c>
      <c r="CC10" s="15">
        <v>-10000</v>
      </c>
      <c r="CD10" s="15">
        <v>-10000</v>
      </c>
      <c r="CE10" s="15">
        <v>-10000</v>
      </c>
      <c r="CF10" s="15">
        <v>-10000</v>
      </c>
      <c r="CG10" s="15">
        <v>-10000</v>
      </c>
      <c r="CH10" s="15">
        <v>-10000</v>
      </c>
      <c r="CI10" s="15">
        <v>-10000</v>
      </c>
      <c r="CJ10" s="15">
        <v>-10000</v>
      </c>
      <c r="CK10" s="15">
        <v>-10000</v>
      </c>
      <c r="CL10" s="15">
        <v>-10000</v>
      </c>
      <c r="CM10" s="15">
        <v>10000</v>
      </c>
      <c r="CN10" s="15">
        <v>10000</v>
      </c>
      <c r="CO10" s="15">
        <v>10000</v>
      </c>
      <c r="CP10" s="15">
        <v>10000</v>
      </c>
      <c r="CQ10" s="15">
        <v>10000</v>
      </c>
      <c r="CR10" s="15">
        <v>10000</v>
      </c>
      <c r="CS10" s="15">
        <v>10000</v>
      </c>
      <c r="CT10" s="15">
        <v>10000</v>
      </c>
      <c r="CU10" s="15">
        <v>10000</v>
      </c>
      <c r="CV10" s="15">
        <v>10000</v>
      </c>
      <c r="CW10" s="15">
        <v>10000</v>
      </c>
      <c r="CX10" s="15">
        <v>10000</v>
      </c>
      <c r="CY10" s="15">
        <v>10000</v>
      </c>
      <c r="CZ10" s="15">
        <v>10000</v>
      </c>
      <c r="DA10" s="15">
        <v>10000</v>
      </c>
      <c r="DB10" s="15">
        <v>10000</v>
      </c>
      <c r="DC10" s="15">
        <v>10000</v>
      </c>
      <c r="DD10" s="15">
        <v>10000</v>
      </c>
      <c r="DE10" s="15">
        <v>10000</v>
      </c>
      <c r="DF10" s="15">
        <v>10000</v>
      </c>
      <c r="DG10" s="15">
        <v>10000</v>
      </c>
      <c r="DH10" s="15">
        <v>10000</v>
      </c>
    </row>
    <row r="11" spans="1:127" x14ac:dyDescent="0.2">
      <c r="B11" s="17"/>
    </row>
    <row r="17" spans="2:114" x14ac:dyDescent="0.2"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48"/>
      <c r="CP17" s="48"/>
      <c r="CQ17" s="48"/>
      <c r="CR17" s="48"/>
      <c r="CS17" s="48"/>
      <c r="CT17" s="48"/>
      <c r="CU17" s="48"/>
      <c r="CV17" s="48"/>
      <c r="CW17" s="48"/>
      <c r="CX17" s="48"/>
      <c r="CY17" s="48"/>
      <c r="CZ17" s="48"/>
      <c r="DA17" s="48"/>
      <c r="DB17" s="48"/>
      <c r="DC17" s="48"/>
      <c r="DD17" s="48"/>
      <c r="DE17" s="48"/>
      <c r="DF17" s="48"/>
      <c r="DG17" s="48"/>
      <c r="DH17" s="48"/>
      <c r="DI17" s="48"/>
      <c r="DJ17" s="48"/>
    </row>
    <row r="18" spans="2:114" x14ac:dyDescent="0.2"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48"/>
      <c r="CP18" s="48"/>
      <c r="CQ18" s="48"/>
      <c r="CR18" s="48"/>
      <c r="CS18" s="48"/>
      <c r="CT18" s="48"/>
      <c r="CU18" s="48"/>
      <c r="CV18" s="48"/>
      <c r="CW18" s="48"/>
      <c r="CX18" s="48"/>
      <c r="CY18" s="48"/>
      <c r="CZ18" s="48"/>
      <c r="DA18" s="48"/>
      <c r="DB18" s="48"/>
      <c r="DC18" s="48"/>
      <c r="DD18" s="48"/>
      <c r="DE18" s="48"/>
      <c r="DF18" s="48"/>
      <c r="DG18" s="48"/>
      <c r="DH18" s="48"/>
      <c r="DI18" s="48"/>
      <c r="DJ18" s="48"/>
    </row>
    <row r="19" spans="2:114" x14ac:dyDescent="0.2"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48"/>
      <c r="CP19" s="48"/>
      <c r="CQ19" s="48"/>
      <c r="CR19" s="48"/>
      <c r="CS19" s="48"/>
      <c r="CT19" s="48"/>
      <c r="CU19" s="48"/>
      <c r="CV19" s="48"/>
      <c r="CW19" s="48"/>
      <c r="CX19" s="48"/>
      <c r="CY19" s="48"/>
      <c r="CZ19" s="48"/>
      <c r="DA19" s="48"/>
      <c r="DB19" s="48"/>
      <c r="DC19" s="48"/>
      <c r="DD19" s="48"/>
      <c r="DE19" s="48"/>
      <c r="DF19" s="48"/>
      <c r="DG19" s="48"/>
      <c r="DH19" s="48"/>
      <c r="DI19" s="48"/>
      <c r="DJ19" s="48"/>
    </row>
    <row r="21" spans="2:114" x14ac:dyDescent="0.2">
      <c r="B21" s="17"/>
    </row>
    <row r="23" spans="2:114" x14ac:dyDescent="0.2">
      <c r="B23" s="17"/>
    </row>
    <row r="47" ht="15" customHeight="1" x14ac:dyDescent="0.2"/>
  </sheetData>
  <pageMargins left="0.75" right="0.75" top="1" bottom="1" header="0.5" footer="0.5"/>
  <pageSetup paperSize="9" scale="95" firstPageNumber="0" fitToWidth="0" fitToHeight="0" pageOrder="overThenDown" orientation="portrait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Munka17"/>
  <dimension ref="A1:AZ7"/>
  <sheetViews>
    <sheetView showGridLines="0" zoomScale="90" zoomScaleNormal="90" workbookViewId="0">
      <pane xSplit="2" ySplit="2" topLeftCell="AZ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ColWidth="13" defaultRowHeight="12" x14ac:dyDescent="0.2"/>
  <cols>
    <col min="1" max="1" width="40.28515625" style="18" customWidth="1"/>
    <col min="2" max="2" width="37" style="18" bestFit="1" customWidth="1"/>
    <col min="3" max="16384" width="13" style="18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83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163</v>
      </c>
      <c r="AR1" s="1" t="s">
        <v>13</v>
      </c>
      <c r="AS1" s="1" t="s">
        <v>5</v>
      </c>
      <c r="AT1" s="1" t="s">
        <v>18</v>
      </c>
      <c r="AU1" s="1" t="s">
        <v>186</v>
      </c>
      <c r="AV1" s="1" t="s">
        <v>13</v>
      </c>
      <c r="AW1" s="18" t="s">
        <v>17</v>
      </c>
      <c r="AX1" s="18" t="s">
        <v>18</v>
      </c>
      <c r="AY1" s="18" t="s">
        <v>218</v>
      </c>
      <c r="AZ1" s="18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8" t="s">
        <v>48</v>
      </c>
      <c r="AX2" s="18" t="s">
        <v>49</v>
      </c>
      <c r="AY2" s="18" t="s">
        <v>219</v>
      </c>
      <c r="AZ2" s="1" t="s">
        <v>47</v>
      </c>
    </row>
    <row r="3" spans="1:52" x14ac:dyDescent="0.2">
      <c r="A3" s="18" t="s">
        <v>351</v>
      </c>
      <c r="B3" s="18" t="s">
        <v>355</v>
      </c>
      <c r="C3" s="19">
        <v>-6.340980022646538</v>
      </c>
      <c r="D3" s="19">
        <v>-5.8571204106908068</v>
      </c>
      <c r="E3" s="19">
        <v>-6.4214863097091044</v>
      </c>
      <c r="F3" s="19">
        <v>-6.1978357023980886</v>
      </c>
      <c r="G3" s="19">
        <v>-5.2668883495030521</v>
      </c>
      <c r="H3" s="19">
        <v>-3.6646683776349867</v>
      </c>
      <c r="I3" s="19">
        <v>-0.96653116581791532</v>
      </c>
      <c r="J3" s="19">
        <v>1.0270961529904681</v>
      </c>
      <c r="K3" s="19">
        <v>1.8751845685347539</v>
      </c>
      <c r="L3" s="19">
        <v>2.1342955486456043</v>
      </c>
      <c r="M3" s="19">
        <v>2.1984594634242871</v>
      </c>
      <c r="N3" s="19">
        <v>2.0991258675872069</v>
      </c>
      <c r="O3" s="19">
        <v>2.1591186227032484</v>
      </c>
      <c r="P3" s="19">
        <v>1.9688299181335283</v>
      </c>
      <c r="Q3" s="19">
        <v>2.3573592892915269</v>
      </c>
      <c r="R3" s="19">
        <v>2.9193629869649085</v>
      </c>
      <c r="S3" s="19">
        <v>2.7418412955007723</v>
      </c>
      <c r="T3" s="19">
        <v>3.2797242023517423</v>
      </c>
      <c r="U3" s="19">
        <v>3.6845963853265209</v>
      </c>
      <c r="V3" s="19">
        <v>4.1556276454135492</v>
      </c>
      <c r="W3" s="19">
        <v>5.2078472377410634</v>
      </c>
      <c r="X3" s="19">
        <v>5.7553062550385077</v>
      </c>
      <c r="Y3" s="19">
        <v>6.3634328869679875</v>
      </c>
      <c r="Z3" s="19">
        <v>7.2775591520792435</v>
      </c>
      <c r="AA3" s="19">
        <v>6.7346858957225848</v>
      </c>
      <c r="AB3" s="19">
        <v>5.5215877085331018</v>
      </c>
      <c r="AC3" s="19">
        <v>5.2220977947223686</v>
      </c>
      <c r="AD3" s="19">
        <v>4.8789608257210109</v>
      </c>
      <c r="AE3" s="19">
        <v>5.8879018071115539</v>
      </c>
      <c r="AF3" s="19">
        <v>6.9457559073657364</v>
      </c>
      <c r="AG3" s="19">
        <v>6.5277368136068974</v>
      </c>
      <c r="AH3" s="19">
        <v>6.9561302658595654</v>
      </c>
      <c r="AI3" s="19">
        <v>6.4203036998493266</v>
      </c>
      <c r="AJ3" s="19">
        <v>6.3975668138226052</v>
      </c>
      <c r="AK3" s="19">
        <v>6.4519269107000063</v>
      </c>
      <c r="AL3" s="19">
        <v>4.5014808490519531</v>
      </c>
      <c r="AM3" s="19">
        <v>3.7740282689979887</v>
      </c>
      <c r="AN3" s="19">
        <v>3.6694024613803222</v>
      </c>
      <c r="AO3" s="19">
        <v>2.940483946121796</v>
      </c>
      <c r="AP3" s="19">
        <v>2.8394105836981018</v>
      </c>
      <c r="AQ3" s="19">
        <v>3.1777148412690588</v>
      </c>
      <c r="AR3" s="19">
        <v>2.7574903070274259</v>
      </c>
      <c r="AS3" s="19">
        <v>2.3210694564627494</v>
      </c>
      <c r="AT3" s="19">
        <v>2.5153377035973885</v>
      </c>
      <c r="AU3" s="19">
        <v>1.9069736097667083</v>
      </c>
      <c r="AV3" s="19">
        <v>1.6556069509838542</v>
      </c>
      <c r="AW3" s="19">
        <v>1.5024261678651021</v>
      </c>
      <c r="AX3" s="19">
        <v>1.5670412478591478</v>
      </c>
      <c r="AY3" s="19">
        <v>1.8596608657037648</v>
      </c>
      <c r="AZ3" s="19">
        <v>1.0957615745375002</v>
      </c>
    </row>
    <row r="4" spans="1:52" x14ac:dyDescent="0.2">
      <c r="A4" s="18" t="s">
        <v>352</v>
      </c>
      <c r="B4" s="18" t="s">
        <v>356</v>
      </c>
      <c r="C4" s="19">
        <v>-6.3550802145477476</v>
      </c>
      <c r="D4" s="19">
        <v>-6.218762273569725</v>
      </c>
      <c r="E4" s="19">
        <v>-7.2760134810123986</v>
      </c>
      <c r="F4" s="19">
        <v>-7.934608910792579</v>
      </c>
      <c r="G4" s="19">
        <v>-6.0005642318041481</v>
      </c>
      <c r="H4" s="19">
        <v>-3.342903087604669</v>
      </c>
      <c r="I4" s="19">
        <v>-1.4696521104937186</v>
      </c>
      <c r="J4" s="19">
        <v>0.11467985363431892</v>
      </c>
      <c r="K4" s="19">
        <v>0.79156477978263917</v>
      </c>
      <c r="L4" s="19">
        <v>0.34423280758225938</v>
      </c>
      <c r="M4" s="19">
        <v>0.70240290540443817</v>
      </c>
      <c r="N4" s="19">
        <v>1.0960451401913645</v>
      </c>
      <c r="O4" s="19">
        <v>0.68303250804944027</v>
      </c>
      <c r="P4" s="19">
        <v>-8.5727280402338568E-2</v>
      </c>
      <c r="Q4" s="19">
        <v>0.22199392863941947</v>
      </c>
      <c r="R4" s="19">
        <v>0.55962934433629263</v>
      </c>
      <c r="S4" s="19">
        <v>0.34839678720851963</v>
      </c>
      <c r="T4" s="19">
        <v>2.1572183249402395</v>
      </c>
      <c r="U4" s="19">
        <v>3.7204200293267662</v>
      </c>
      <c r="V4" s="19">
        <v>4.5322091323351197</v>
      </c>
      <c r="W4" s="19">
        <v>6.3347413521595914</v>
      </c>
      <c r="X4" s="19">
        <v>6.2595262273845069</v>
      </c>
      <c r="Y4" s="19">
        <v>6.2471590495870988</v>
      </c>
      <c r="Z4" s="19">
        <v>6.2369451793975887</v>
      </c>
      <c r="AA4" s="19">
        <v>5.0874377310705032</v>
      </c>
      <c r="AB4" s="19">
        <v>4.1313883484638128</v>
      </c>
      <c r="AC4" s="19">
        <v>3.6052613144519743</v>
      </c>
      <c r="AD4" s="19">
        <v>4.2455992625294998</v>
      </c>
      <c r="AE4" s="19">
        <v>4.7673629446835895</v>
      </c>
      <c r="AF4" s="19">
        <v>5.7108353985241846</v>
      </c>
      <c r="AG4" s="19">
        <v>5.6374630627933682</v>
      </c>
      <c r="AH4" s="19">
        <v>5.9314826441785584</v>
      </c>
      <c r="AI4" s="19">
        <v>5.7005972279161767</v>
      </c>
      <c r="AJ4" s="19">
        <v>5.9666690968719323</v>
      </c>
      <c r="AK4" s="19">
        <v>5.5360688945017111</v>
      </c>
      <c r="AL4" s="19">
        <v>3.0789574385096055</v>
      </c>
      <c r="AM4" s="19">
        <v>2.1259199956136334</v>
      </c>
      <c r="AN4" s="19">
        <v>2.4541832433005113</v>
      </c>
      <c r="AO4" s="19">
        <v>1.3478069641270498</v>
      </c>
      <c r="AP4" s="19">
        <v>1.4850271802268087</v>
      </c>
      <c r="AQ4" s="19">
        <v>2.3128661099962771</v>
      </c>
      <c r="AR4" s="19">
        <v>0.84855883667763099</v>
      </c>
      <c r="AS4" s="19">
        <v>0.8049587733165352</v>
      </c>
      <c r="AT4" s="19">
        <v>0.88819070917133536</v>
      </c>
      <c r="AU4" s="19">
        <v>-1.6508642412162187E-2</v>
      </c>
      <c r="AV4" s="19">
        <v>-7.9159193275678913E-2</v>
      </c>
      <c r="AW4" s="19">
        <v>0.32214809549377155</v>
      </c>
      <c r="AX4" s="19">
        <v>0.6369902600974231</v>
      </c>
      <c r="AY4" s="19">
        <v>1.1421865204356461</v>
      </c>
      <c r="AZ4" s="19">
        <v>-8.6728675853974743E-2</v>
      </c>
    </row>
    <row r="5" spans="1:52" x14ac:dyDescent="0.2">
      <c r="A5" s="18" t="s">
        <v>353</v>
      </c>
      <c r="B5" s="18" t="s">
        <v>131</v>
      </c>
      <c r="C5" s="19">
        <v>-1.4100191901211858E-2</v>
      </c>
      <c r="D5" s="19">
        <v>-0.36164186287891797</v>
      </c>
      <c r="E5" s="19">
        <v>-0.85452717130329447</v>
      </c>
      <c r="F5" s="19">
        <v>-1.7367732083944893</v>
      </c>
      <c r="G5" s="19">
        <v>-0.73367588230109626</v>
      </c>
      <c r="H5" s="19">
        <v>0.32176529003031679</v>
      </c>
      <c r="I5" s="19">
        <v>-0.50312094467580337</v>
      </c>
      <c r="J5" s="19">
        <v>-0.91241629935614921</v>
      </c>
      <c r="K5" s="19">
        <v>-1.0836197887521146</v>
      </c>
      <c r="L5" s="19">
        <v>-1.7900627410633447</v>
      </c>
      <c r="M5" s="19">
        <v>-1.4960565580198486</v>
      </c>
      <c r="N5" s="19">
        <v>-1.0030807273958424</v>
      </c>
      <c r="O5" s="19">
        <v>-1.476086114653808</v>
      </c>
      <c r="P5" s="19">
        <v>-2.0545571985358673</v>
      </c>
      <c r="Q5" s="19">
        <v>-2.1353653606521079</v>
      </c>
      <c r="R5" s="19">
        <v>-2.3597336426286164</v>
      </c>
      <c r="S5" s="19">
        <v>-2.3934445082922529</v>
      </c>
      <c r="T5" s="19">
        <v>-1.1225058774115031</v>
      </c>
      <c r="U5" s="19">
        <v>3.5823644000244743E-2</v>
      </c>
      <c r="V5" s="19">
        <v>0.3765814869215704</v>
      </c>
      <c r="W5" s="19">
        <v>1.1268941144185274</v>
      </c>
      <c r="X5" s="19">
        <v>0.50421997234599925</v>
      </c>
      <c r="Y5" s="19">
        <v>-0.1162738373808882</v>
      </c>
      <c r="Z5" s="19">
        <v>-1.0406139726816539</v>
      </c>
      <c r="AA5" s="19">
        <v>-1.6472481646520813</v>
      </c>
      <c r="AB5" s="19">
        <v>-1.3901993600692883</v>
      </c>
      <c r="AC5" s="19">
        <v>-1.6168364802703943</v>
      </c>
      <c r="AD5" s="19">
        <v>-0.63336156319151005</v>
      </c>
      <c r="AE5" s="19">
        <v>-1.1205388624279644</v>
      </c>
      <c r="AF5" s="19">
        <v>-1.2349205088415509</v>
      </c>
      <c r="AG5" s="19">
        <v>-0.89027375081352988</v>
      </c>
      <c r="AH5" s="19">
        <v>-1.0246476216810074</v>
      </c>
      <c r="AI5" s="19">
        <v>-0.71970647193315029</v>
      </c>
      <c r="AJ5" s="19">
        <v>-0.43089771695067414</v>
      </c>
      <c r="AK5" s="19">
        <v>-0.91585801619829521</v>
      </c>
      <c r="AL5" s="19">
        <v>-1.4225234105423477</v>
      </c>
      <c r="AM5" s="19">
        <v>-1.6481082733843546</v>
      </c>
      <c r="AN5" s="20">
        <v>-1.2152192180798107</v>
      </c>
      <c r="AO5" s="19">
        <v>-1.5926769819947462</v>
      </c>
      <c r="AP5" s="19">
        <v>-1.3543834034712927</v>
      </c>
      <c r="AQ5" s="19">
        <v>-0.86484873127278106</v>
      </c>
      <c r="AR5" s="19">
        <v>-1.9089314703497957</v>
      </c>
      <c r="AS5" s="19">
        <v>-1.5161106831462141</v>
      </c>
      <c r="AT5" s="19">
        <v>-1.627146994426053</v>
      </c>
      <c r="AU5" s="19">
        <v>-1.9234822521788704</v>
      </c>
      <c r="AV5" s="19">
        <v>-1.7347661442595328</v>
      </c>
      <c r="AW5" s="19">
        <v>-1.1802780723713304</v>
      </c>
      <c r="AX5" s="19">
        <v>-0.93005098776172446</v>
      </c>
      <c r="AY5" s="19">
        <v>-0.71747434526811871</v>
      </c>
      <c r="AZ5" s="19">
        <v>-1.1824902503914749</v>
      </c>
    </row>
    <row r="6" spans="1:52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</row>
    <row r="7" spans="1:52" x14ac:dyDescent="0.2">
      <c r="L7" s="170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Munka19"/>
  <dimension ref="A1:AZ22"/>
  <sheetViews>
    <sheetView showGridLines="0" zoomScale="85" zoomScaleNormal="85" workbookViewId="0">
      <pane xSplit="2" ySplit="2" topLeftCell="AW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2" width="29.7109375" style="18" customWidth="1"/>
    <col min="3" max="16384" width="9.140625" style="18"/>
  </cols>
  <sheetData>
    <row r="1" spans="1:52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24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45</v>
      </c>
      <c r="AB1" s="18" t="s">
        <v>13</v>
      </c>
      <c r="AC1" s="18" t="s">
        <v>17</v>
      </c>
      <c r="AD1" s="18" t="s">
        <v>18</v>
      </c>
      <c r="AE1" s="18" t="s">
        <v>79</v>
      </c>
      <c r="AF1" s="18" t="s">
        <v>13</v>
      </c>
      <c r="AG1" s="18" t="s">
        <v>17</v>
      </c>
      <c r="AH1" s="18" t="s">
        <v>18</v>
      </c>
      <c r="AI1" s="18" t="s">
        <v>84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163</v>
      </c>
      <c r="AR1" s="18" t="s">
        <v>13</v>
      </c>
      <c r="AS1" s="18" t="s">
        <v>17</v>
      </c>
      <c r="AT1" s="18" t="s">
        <v>18</v>
      </c>
      <c r="AU1" s="18" t="s">
        <v>186</v>
      </c>
      <c r="AV1" s="18" t="s">
        <v>13</v>
      </c>
      <c r="AW1" s="18" t="s">
        <v>17</v>
      </c>
      <c r="AX1" s="18" t="s">
        <v>18</v>
      </c>
      <c r="AY1" s="18" t="s">
        <v>218</v>
      </c>
      <c r="AZ1" s="18" t="s">
        <v>13</v>
      </c>
    </row>
    <row r="2" spans="1:52" s="1" customFormat="1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8" t="s">
        <v>49</v>
      </c>
      <c r="AY2" s="18" t="s">
        <v>219</v>
      </c>
      <c r="AZ2" s="1" t="s">
        <v>47</v>
      </c>
    </row>
    <row r="3" spans="1:52" x14ac:dyDescent="0.2">
      <c r="A3" s="18" t="s">
        <v>26</v>
      </c>
      <c r="B3" s="18" t="s">
        <v>132</v>
      </c>
      <c r="C3" s="19">
        <v>-0.79688423550540011</v>
      </c>
      <c r="D3" s="19">
        <v>0.98578497764100004</v>
      </c>
      <c r="E3" s="19">
        <v>0.29166983997609985</v>
      </c>
      <c r="F3" s="19">
        <v>-1.1519483385566001</v>
      </c>
      <c r="G3" s="19">
        <v>-1.3579803706517</v>
      </c>
      <c r="H3" s="19">
        <v>0.7584995876792</v>
      </c>
      <c r="I3" s="19">
        <v>1.1808875287101999</v>
      </c>
      <c r="J3" s="19">
        <v>5.9678947276699999E-2</v>
      </c>
      <c r="K3" s="19">
        <v>-2.8250195981700019E-2</v>
      </c>
      <c r="L3" s="19">
        <v>0.38429776332379995</v>
      </c>
      <c r="M3" s="19">
        <v>-0.21640612428119993</v>
      </c>
      <c r="N3" s="19">
        <v>0.48521342205290013</v>
      </c>
      <c r="O3" s="19">
        <v>-0.36198443436740013</v>
      </c>
      <c r="P3" s="19">
        <v>0.3014205730906</v>
      </c>
      <c r="Q3" s="19">
        <v>-0.35505972965540011</v>
      </c>
      <c r="R3" s="19">
        <v>-0.37150361570939983</v>
      </c>
      <c r="S3" s="19">
        <v>-0.22825042194430012</v>
      </c>
      <c r="T3" s="19">
        <v>-0.11244316279139981</v>
      </c>
      <c r="U3" s="19">
        <v>0.18528250309759994</v>
      </c>
      <c r="V3" s="19">
        <v>0.46095522338009992</v>
      </c>
      <c r="W3" s="19">
        <v>0.23829970836309997</v>
      </c>
      <c r="X3" s="19">
        <v>5.6883504121600023E-2</v>
      </c>
      <c r="Y3" s="19">
        <v>0.12904644417629993</v>
      </c>
      <c r="Z3" s="19">
        <v>0.19335932406460005</v>
      </c>
      <c r="AA3" s="19">
        <v>-1.530152270380006E-2</v>
      </c>
      <c r="AB3" s="19">
        <v>-6.2021296588000041E-2</v>
      </c>
      <c r="AC3" s="19">
        <v>-1.1994679210499954E-2</v>
      </c>
      <c r="AD3" s="19">
        <v>-0.17530229347420004</v>
      </c>
      <c r="AE3" s="19">
        <v>0.10754986156530004</v>
      </c>
      <c r="AF3" s="19">
        <v>0.34927278706309994</v>
      </c>
      <c r="AG3" s="19">
        <v>0.28864552422139989</v>
      </c>
      <c r="AH3" s="19">
        <v>-5.9479839421999942E-2</v>
      </c>
      <c r="AI3" s="19">
        <v>-0.40613882495359988</v>
      </c>
      <c r="AJ3" s="19">
        <v>-7.7562738163499942E-2</v>
      </c>
      <c r="AK3" s="19">
        <v>7.0107080721999976E-2</v>
      </c>
      <c r="AL3" s="19">
        <v>0.36068762331309995</v>
      </c>
      <c r="AM3" s="19">
        <v>0.48422828227650005</v>
      </c>
      <c r="AN3" s="19">
        <v>-0.25052662840989992</v>
      </c>
      <c r="AO3" s="19">
        <v>0.39094966816279997</v>
      </c>
      <c r="AP3" s="19">
        <v>0.42492943103240011</v>
      </c>
      <c r="AQ3" s="19">
        <v>0.15802585175240005</v>
      </c>
      <c r="AR3" s="19">
        <v>-0.11009033595000005</v>
      </c>
      <c r="AS3" s="19">
        <v>0.12424425709460002</v>
      </c>
      <c r="AT3" s="19">
        <v>0.7605360630197</v>
      </c>
      <c r="AU3" s="19">
        <v>0.22637074345450003</v>
      </c>
      <c r="AV3" s="19">
        <v>-8.5080795049998414E-4</v>
      </c>
      <c r="AW3" s="51">
        <v>1.1682194312399929E-2</v>
      </c>
      <c r="AX3" s="19">
        <v>-0.26128702604650006</v>
      </c>
      <c r="AY3" s="51">
        <v>0.13026334688089991</v>
      </c>
      <c r="AZ3" s="51">
        <v>-0.17030006620099994</v>
      </c>
    </row>
    <row r="4" spans="1:52" x14ac:dyDescent="0.2">
      <c r="A4" s="18" t="s">
        <v>109</v>
      </c>
      <c r="B4" s="18" t="s">
        <v>133</v>
      </c>
      <c r="C4" s="19">
        <f t="shared" ref="C4:AA4" si="0">+C6-C3-C5</f>
        <v>3.3487642139565001</v>
      </c>
      <c r="D4" s="19">
        <f t="shared" si="0"/>
        <v>1.0878117582310001</v>
      </c>
      <c r="E4" s="19">
        <f t="shared" si="0"/>
        <v>2.4529754882214996</v>
      </c>
      <c r="F4" s="19">
        <f t="shared" si="0"/>
        <v>2.4416637720780003</v>
      </c>
      <c r="G4" s="19">
        <f t="shared" si="0"/>
        <v>1.7600285046672002</v>
      </c>
      <c r="H4" s="19">
        <f t="shared" si="0"/>
        <v>-1.4810037778126999</v>
      </c>
      <c r="I4" s="19">
        <f t="shared" si="0"/>
        <v>-0.44089211822499974</v>
      </c>
      <c r="J4" s="19">
        <f t="shared" si="0"/>
        <v>-0.52410044221820007</v>
      </c>
      <c r="K4" s="19">
        <f t="shared" si="0"/>
        <v>6.4446169995000122E-2</v>
      </c>
      <c r="L4" s="19">
        <f t="shared" si="0"/>
        <v>-0.45035869468590006</v>
      </c>
      <c r="M4" s="19">
        <f t="shared" si="0"/>
        <v>0.13256182252689985</v>
      </c>
      <c r="N4" s="19">
        <f t="shared" si="0"/>
        <v>-1.6411706598172</v>
      </c>
      <c r="O4" s="19">
        <f t="shared" si="0"/>
        <v>0.32591779838099999</v>
      </c>
      <c r="P4" s="19">
        <f t="shared" si="0"/>
        <v>-0.26583084124230005</v>
      </c>
      <c r="Q4" s="19">
        <f t="shared" si="0"/>
        <v>-0.83533527376929972</v>
      </c>
      <c r="R4" s="19">
        <f t="shared" si="0"/>
        <v>-1.9613733002058003</v>
      </c>
      <c r="S4" s="19">
        <f t="shared" si="0"/>
        <v>-0.35311232615290011</v>
      </c>
      <c r="T4" s="19">
        <f t="shared" si="0"/>
        <v>-1.7627096579259001</v>
      </c>
      <c r="U4" s="19">
        <f t="shared" si="0"/>
        <v>-3.2719088849271003</v>
      </c>
      <c r="V4" s="19">
        <f t="shared" si="0"/>
        <v>-3.3041554708102998</v>
      </c>
      <c r="W4" s="19">
        <f t="shared" si="0"/>
        <v>-2.3851000060295</v>
      </c>
      <c r="X4" s="19">
        <f t="shared" si="0"/>
        <v>-1.1080938458198002</v>
      </c>
      <c r="Y4" s="19">
        <f t="shared" si="0"/>
        <v>-1.2789568158108997</v>
      </c>
      <c r="Z4" s="19">
        <f t="shared" si="0"/>
        <v>-3.7459625251190998</v>
      </c>
      <c r="AA4" s="19">
        <f t="shared" si="0"/>
        <v>-0.89131375473449981</v>
      </c>
      <c r="AB4" s="19">
        <f t="shared" ref="AB4" si="1">+AB6-AB3-AB5</f>
        <v>0.6622151853003001</v>
      </c>
      <c r="AC4" s="19">
        <f>+AC6-AC3-AC5</f>
        <v>-2.1789597954526001</v>
      </c>
      <c r="AD4" s="19">
        <f t="shared" ref="AD4:AE4" si="2">+AD6-AD3-AD5</f>
        <v>-3.4952483001620003</v>
      </c>
      <c r="AE4" s="19">
        <f t="shared" si="2"/>
        <v>-0.89505013973759995</v>
      </c>
      <c r="AF4" s="19">
        <f t="shared" ref="AF4:AG4" si="3">+AF6-AF3-AF5</f>
        <v>-1.3630449349660001</v>
      </c>
      <c r="AG4" s="19">
        <f t="shared" si="3"/>
        <v>-2.7478857050159995</v>
      </c>
      <c r="AH4" s="19">
        <f>+AH6-AH3-AH5+0.15</f>
        <v>-3.9175433700069004</v>
      </c>
      <c r="AI4" s="19">
        <f t="shared" ref="AI4:AJ4" si="4">+AI6-AI3-AI5</f>
        <v>-0.28237298644449776</v>
      </c>
      <c r="AJ4" s="19">
        <f t="shared" si="4"/>
        <v>-1.3052645279010999</v>
      </c>
      <c r="AK4" s="19">
        <f t="shared" ref="AK4:AM4" si="5">+AK6-AK3-AK5</f>
        <v>-2.5748990849064999</v>
      </c>
      <c r="AL4" s="19">
        <f t="shared" si="5"/>
        <v>-1.7393413747565001</v>
      </c>
      <c r="AM4" s="19">
        <f t="shared" si="5"/>
        <v>-0.39052633890300048</v>
      </c>
      <c r="AN4" s="19">
        <f t="shared" ref="AN4:AP4" si="6">+AN6-AN3-AN5</f>
        <v>-1.3268461955458997</v>
      </c>
      <c r="AO4" s="21">
        <f t="shared" si="6"/>
        <v>-0.94046447374130004</v>
      </c>
      <c r="AP4" s="19">
        <f t="shared" si="6"/>
        <v>-1.5225132105575001</v>
      </c>
      <c r="AQ4" s="19">
        <f t="shared" ref="AQ4:AV4" si="7">+AQ6-AQ3-AQ5</f>
        <v>-1.2444887850113999</v>
      </c>
      <c r="AR4" s="19">
        <f t="shared" si="7"/>
        <v>-0.62907633431550003</v>
      </c>
      <c r="AS4" s="19">
        <f t="shared" si="7"/>
        <v>-1.5077111683540003</v>
      </c>
      <c r="AT4" s="19">
        <f t="shared" si="7"/>
        <v>-1.3704635908317999</v>
      </c>
      <c r="AU4" s="19">
        <f t="shared" si="7"/>
        <v>-0.19575749243870011</v>
      </c>
      <c r="AV4" s="19">
        <f t="shared" si="7"/>
        <v>0.27789809126620024</v>
      </c>
      <c r="AW4" s="51">
        <f>+AW6-AW3-AW5</f>
        <v>0.18034522536560021</v>
      </c>
      <c r="AX4" s="19">
        <f t="shared" ref="AX4" si="8">+AX6-AX3-AX5</f>
        <v>-0.92378494947299994</v>
      </c>
      <c r="AY4" s="51">
        <f>+AY6-AY3-AY5</f>
        <v>-0.67373519922309999</v>
      </c>
      <c r="AZ4" s="51">
        <f>+AZ6-AZ3-AZ5</f>
        <v>1.5873367898853996</v>
      </c>
    </row>
    <row r="5" spans="1:52" x14ac:dyDescent="0.2">
      <c r="A5" s="18" t="s">
        <v>81</v>
      </c>
      <c r="B5" s="18" t="s">
        <v>134</v>
      </c>
      <c r="C5" s="19">
        <v>0.31867773364610003</v>
      </c>
      <c r="D5" s="19">
        <v>-0.32619144896050001</v>
      </c>
      <c r="E5" s="19">
        <v>-0.36643883885540002</v>
      </c>
      <c r="F5" s="19">
        <v>0.31480099756530011</v>
      </c>
      <c r="G5" s="19">
        <v>0.11287443662149997</v>
      </c>
      <c r="H5" s="19">
        <v>-0.4483514057993</v>
      </c>
      <c r="I5" s="19">
        <v>-0.28733055197230006</v>
      </c>
      <c r="J5" s="19">
        <v>0.55941557169000011</v>
      </c>
      <c r="K5" s="19">
        <v>-0.17873056421980005</v>
      </c>
      <c r="L5" s="19">
        <v>-0.6776474736960999</v>
      </c>
      <c r="M5" s="19">
        <v>0.18333964212240006</v>
      </c>
      <c r="N5" s="19">
        <v>0.85699419975209989</v>
      </c>
      <c r="O5" s="19">
        <v>0.29781409802490011</v>
      </c>
      <c r="P5" s="19">
        <v>-1.0869282660299988E-2</v>
      </c>
      <c r="Q5" s="19">
        <v>0.97401553280849995</v>
      </c>
      <c r="R5" s="19">
        <v>1.6931671577576</v>
      </c>
      <c r="S5" s="19">
        <v>1.0632039571611003</v>
      </c>
      <c r="T5" s="19">
        <v>0.13041775913169976</v>
      </c>
      <c r="U5" s="19">
        <v>1.3456639307431002</v>
      </c>
      <c r="V5" s="19">
        <v>1.3255704287733001</v>
      </c>
      <c r="W5" s="19">
        <v>0.77963925394309985</v>
      </c>
      <c r="X5" s="19">
        <v>-0.69184062455999995</v>
      </c>
      <c r="Y5" s="19">
        <v>-0.5753788503002002</v>
      </c>
      <c r="Z5" s="19">
        <v>2.0276090948130996</v>
      </c>
      <c r="AA5" s="19">
        <v>0.65752767699519976</v>
      </c>
      <c r="AB5" s="19">
        <v>-1.4011746221412</v>
      </c>
      <c r="AC5" s="19">
        <v>0.98013102277450004</v>
      </c>
      <c r="AD5" s="19">
        <v>1.4344023206529</v>
      </c>
      <c r="AE5" s="19">
        <v>-8.7110386556899927E-2</v>
      </c>
      <c r="AF5" s="19">
        <v>-0.88280839202649997</v>
      </c>
      <c r="AG5" s="19">
        <v>1.2467407304697999</v>
      </c>
      <c r="AH5" s="19">
        <v>1.4531505663356001</v>
      </c>
      <c r="AI5" s="19">
        <v>3.9165953580897625E-2</v>
      </c>
      <c r="AJ5" s="19">
        <v>-0.85622877721559998</v>
      </c>
      <c r="AK5" s="19">
        <v>1.7240062194551</v>
      </c>
      <c r="AL5" s="19">
        <v>1.4991734916686001</v>
      </c>
      <c r="AM5" s="19">
        <v>0.30610039940730033</v>
      </c>
      <c r="AN5" s="19">
        <v>-1.1068005302063</v>
      </c>
      <c r="AO5" s="21">
        <v>1.0575931569635</v>
      </c>
      <c r="AP5" s="19">
        <v>1.0093490714671001</v>
      </c>
      <c r="AQ5" s="19">
        <v>0.38865116837329994</v>
      </c>
      <c r="AR5" s="19">
        <v>-9.1712776145499997E-2</v>
      </c>
      <c r="AS5" s="19">
        <v>1.9380773221354002</v>
      </c>
      <c r="AT5" s="19">
        <v>0.39564241797529986</v>
      </c>
      <c r="AU5" s="19">
        <v>0.4824263314942</v>
      </c>
      <c r="AV5" s="19">
        <v>-1.0196868269324002</v>
      </c>
      <c r="AW5" s="51">
        <v>-0.20618277860260015</v>
      </c>
      <c r="AX5" s="19">
        <v>0.51274457870610002</v>
      </c>
      <c r="AY5" s="51">
        <v>0.33547483682450002</v>
      </c>
      <c r="AZ5" s="51">
        <v>-0.39947667944089993</v>
      </c>
    </row>
    <row r="6" spans="1:52" x14ac:dyDescent="0.2">
      <c r="A6" s="18" t="s">
        <v>27</v>
      </c>
      <c r="B6" s="18" t="s">
        <v>135</v>
      </c>
      <c r="C6" s="19">
        <v>2.8705577120972001</v>
      </c>
      <c r="D6" s="19">
        <v>1.7474052869115</v>
      </c>
      <c r="E6" s="19">
        <v>2.3782064893421997</v>
      </c>
      <c r="F6" s="19">
        <v>1.6045164310867002</v>
      </c>
      <c r="G6" s="19">
        <v>0.51492257063700009</v>
      </c>
      <c r="H6" s="19">
        <v>-1.1708555959328</v>
      </c>
      <c r="I6" s="19">
        <v>0.45266485851290006</v>
      </c>
      <c r="J6" s="19">
        <v>9.4994076748499995E-2</v>
      </c>
      <c r="K6" s="19">
        <v>-0.14253459020649994</v>
      </c>
      <c r="L6" s="19">
        <v>-0.74370840505820002</v>
      </c>
      <c r="M6" s="19">
        <v>9.9495340368099955E-2</v>
      </c>
      <c r="N6" s="19">
        <v>-0.29896303801219998</v>
      </c>
      <c r="O6" s="19">
        <v>0.26174746203849997</v>
      </c>
      <c r="P6" s="19">
        <v>2.4720449187999975E-2</v>
      </c>
      <c r="Q6" s="19">
        <v>-0.21637947061619991</v>
      </c>
      <c r="R6" s="19">
        <v>-0.63970975815760001</v>
      </c>
      <c r="S6" s="19">
        <v>0.48184120906389999</v>
      </c>
      <c r="T6" s="19">
        <v>-1.7447350615856001</v>
      </c>
      <c r="U6" s="19">
        <v>-1.7409624510864001</v>
      </c>
      <c r="V6" s="19">
        <v>-1.5176298186568999</v>
      </c>
      <c r="W6" s="19">
        <v>-1.3671610437233002</v>
      </c>
      <c r="X6" s="19">
        <v>-1.7430509662582001</v>
      </c>
      <c r="Y6" s="19">
        <v>-1.7252892219347999</v>
      </c>
      <c r="Z6" s="19">
        <v>-1.5249941062414001</v>
      </c>
      <c r="AA6" s="19">
        <v>-0.24908760044310008</v>
      </c>
      <c r="AB6" s="19">
        <v>-0.80098073342889997</v>
      </c>
      <c r="AC6" s="19">
        <v>-1.2108234518885999</v>
      </c>
      <c r="AD6" s="19">
        <v>-2.2361482729833</v>
      </c>
      <c r="AE6" s="19">
        <v>-0.8746106647291999</v>
      </c>
      <c r="AF6" s="19">
        <v>-1.8965805399294</v>
      </c>
      <c r="AG6" s="19">
        <v>-1.2124994503247999</v>
      </c>
      <c r="AH6" s="19">
        <v>-2.6738726430933002</v>
      </c>
      <c r="AI6" s="19">
        <v>-0.6493458578172</v>
      </c>
      <c r="AJ6" s="19">
        <v>-2.2390560432802</v>
      </c>
      <c r="AK6" s="19">
        <v>-0.78078578472940008</v>
      </c>
      <c r="AL6" s="19">
        <v>0.1205197402252</v>
      </c>
      <c r="AM6" s="19">
        <v>0.3998023427807999</v>
      </c>
      <c r="AN6" s="19">
        <v>-2.6841733541620996</v>
      </c>
      <c r="AO6" s="21">
        <v>0.5080783513849999</v>
      </c>
      <c r="AP6" s="19">
        <v>-8.8234708057999989E-2</v>
      </c>
      <c r="AQ6" s="19">
        <v>-0.69781176488569996</v>
      </c>
      <c r="AR6" s="19">
        <v>-0.83087944641100009</v>
      </c>
      <c r="AS6" s="19">
        <v>0.55461041087599994</v>
      </c>
      <c r="AT6" s="19">
        <v>-0.21428510983679996</v>
      </c>
      <c r="AU6" s="19">
        <v>0.51303958250999993</v>
      </c>
      <c r="AV6" s="19">
        <v>-0.74263954361669993</v>
      </c>
      <c r="AW6" s="51">
        <v>-1.4155358924600009E-2</v>
      </c>
      <c r="AX6" s="19">
        <v>-0.67232739681340004</v>
      </c>
      <c r="AY6" s="51">
        <v>-0.2079970155177</v>
      </c>
      <c r="AZ6" s="51">
        <v>1.0175600442434998</v>
      </c>
    </row>
    <row r="7" spans="1:52" x14ac:dyDescent="0.2">
      <c r="A7" s="18" t="s">
        <v>28</v>
      </c>
      <c r="B7" s="18" t="s">
        <v>136</v>
      </c>
      <c r="C7" s="19">
        <v>1.6534787706105001</v>
      </c>
      <c r="D7" s="19">
        <v>1.4137180067070001</v>
      </c>
      <c r="E7" s="19">
        <v>2.0950838927193001</v>
      </c>
      <c r="F7" s="19">
        <v>1.5558372430083001</v>
      </c>
      <c r="G7" s="19">
        <v>0.4168429172441</v>
      </c>
      <c r="H7" s="19">
        <v>-0.42075981496800002</v>
      </c>
      <c r="I7" s="19">
        <v>-0.63037564172670002</v>
      </c>
      <c r="J7" s="19">
        <v>-0.33543228856919999</v>
      </c>
      <c r="K7" s="19">
        <v>-0.42741825053209992</v>
      </c>
      <c r="L7" s="53">
        <v>-0.70604627720090007</v>
      </c>
      <c r="M7" s="19">
        <v>-0.69623118720690003</v>
      </c>
      <c r="N7" s="19">
        <v>-0.24963780576069999</v>
      </c>
      <c r="O7" s="19">
        <v>-0.50213340359400005</v>
      </c>
      <c r="P7" s="19">
        <v>-0.55006196032850008</v>
      </c>
      <c r="Q7" s="19">
        <v>-1.1285921197605999</v>
      </c>
      <c r="R7" s="19">
        <v>-0.79069964054190012</v>
      </c>
      <c r="S7" s="19">
        <v>-0.28138670511069996</v>
      </c>
      <c r="T7" s="19">
        <v>-1.0209148317285002</v>
      </c>
      <c r="U7" s="19">
        <v>-1.5154812614444</v>
      </c>
      <c r="V7" s="19">
        <v>-1.328012812511</v>
      </c>
      <c r="W7" s="19">
        <v>-1.3728262776858</v>
      </c>
      <c r="X7" s="19">
        <v>-1.6394613444013</v>
      </c>
      <c r="Y7" s="19">
        <v>-2.1310768332988999</v>
      </c>
      <c r="Z7" s="19">
        <v>-2.2783587967073999</v>
      </c>
      <c r="AA7" s="19">
        <v>-0.89095500240070014</v>
      </c>
      <c r="AB7" s="19">
        <v>-0.44701602045929995</v>
      </c>
      <c r="AC7" s="19">
        <v>-1.8673965024174999</v>
      </c>
      <c r="AD7" s="19">
        <v>-1.9625442161706002</v>
      </c>
      <c r="AE7" s="19">
        <v>-2.0496328282029999</v>
      </c>
      <c r="AF7" s="19">
        <v>-1.6832152374750999</v>
      </c>
      <c r="AG7" s="19">
        <v>-1.5066897704061</v>
      </c>
      <c r="AH7" s="19">
        <v>-2.5681015574288004</v>
      </c>
      <c r="AI7" s="19">
        <v>-1.4863764616340001</v>
      </c>
      <c r="AJ7" s="19">
        <v>-1.7028632091972</v>
      </c>
      <c r="AK7" s="19">
        <v>-1.6350815201272</v>
      </c>
      <c r="AL7" s="19">
        <v>-0.3638832957209</v>
      </c>
      <c r="AM7" s="19">
        <v>-0.7354312302539</v>
      </c>
      <c r="AN7" s="19">
        <v>-1.6683145054567998</v>
      </c>
      <c r="AO7" s="21">
        <v>-0.84473818330790007</v>
      </c>
      <c r="AP7" s="19">
        <v>-0.31654089193439999</v>
      </c>
      <c r="AQ7" s="19">
        <v>-1.2401798007578</v>
      </c>
      <c r="AR7" s="19">
        <v>-1.2018698367371001</v>
      </c>
      <c r="AS7" s="19">
        <v>-0.30455774796330004</v>
      </c>
      <c r="AT7" s="19">
        <v>-0.6188202742494</v>
      </c>
      <c r="AU7" s="19">
        <v>-0.47212714961090002</v>
      </c>
      <c r="AV7" s="19">
        <v>-0.92030471527159996</v>
      </c>
      <c r="AW7" s="19">
        <v>-0.12494527255610001</v>
      </c>
      <c r="AX7" s="19">
        <v>-0.73625136157010007</v>
      </c>
      <c r="AY7" s="19">
        <v>-0.88398862783879995</v>
      </c>
      <c r="AZ7" s="19">
        <v>0.19014441306869992</v>
      </c>
    </row>
    <row r="8" spans="1:52" x14ac:dyDescent="0.2">
      <c r="AF8" s="19"/>
    </row>
    <row r="10" spans="1:52" s="21" customFormat="1" x14ac:dyDescent="0.2">
      <c r="A10" s="18"/>
      <c r="B10" s="18"/>
    </row>
    <row r="11" spans="1:52" s="21" customFormat="1" x14ac:dyDescent="0.2">
      <c r="A11" s="18"/>
      <c r="B11" s="18"/>
    </row>
    <row r="12" spans="1:52" s="21" customFormat="1" x14ac:dyDescent="0.2">
      <c r="A12" s="18"/>
      <c r="B12" s="18"/>
    </row>
    <row r="13" spans="1:52" s="21" customFormat="1" x14ac:dyDescent="0.2">
      <c r="A13" s="18"/>
      <c r="B13" s="18"/>
    </row>
    <row r="14" spans="1:52" s="21" customFormat="1" x14ac:dyDescent="0.2">
      <c r="A14" s="18"/>
      <c r="B14" s="18"/>
    </row>
    <row r="16" spans="1:52" x14ac:dyDescent="0.2"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</row>
    <row r="17" spans="3:45" x14ac:dyDescent="0.2">
      <c r="W17" s="19"/>
      <c r="X17" s="19"/>
      <c r="Y17" s="19"/>
      <c r="Z17" s="19"/>
    </row>
    <row r="18" spans="3:45" x14ac:dyDescent="0.2"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</row>
    <row r="19" spans="3:45" x14ac:dyDescent="0.2"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</row>
    <row r="20" spans="3:45" x14ac:dyDescent="0.2"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</row>
    <row r="21" spans="3:45" x14ac:dyDescent="0.2"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</row>
    <row r="22" spans="3:45" x14ac:dyDescent="0.2"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Munka24"/>
  <dimension ref="A1:AZ31"/>
  <sheetViews>
    <sheetView showGridLines="0" zoomScaleNormal="100" workbookViewId="0">
      <pane xSplit="2" ySplit="2" topLeftCell="BA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38" style="23" bestFit="1" customWidth="1"/>
    <col min="2" max="2" width="35.85546875" style="23" customWidth="1"/>
    <col min="3" max="3" width="10.42578125" style="23" bestFit="1" customWidth="1"/>
    <col min="4" max="14" width="10.5703125" style="23" bestFit="1" customWidth="1"/>
    <col min="15" max="15" width="10.42578125" style="23" customWidth="1"/>
    <col min="16" max="16" width="10.5703125" style="23" bestFit="1" customWidth="1"/>
    <col min="17" max="17" width="10.42578125" style="23" customWidth="1"/>
    <col min="18" max="18" width="11.85546875" style="23" bestFit="1" customWidth="1"/>
    <col min="19" max="19" width="10.42578125" style="23" customWidth="1"/>
    <col min="20" max="24" width="10.5703125" style="23" bestFit="1" customWidth="1"/>
    <col min="25" max="25" width="10.42578125" style="23" bestFit="1" customWidth="1"/>
    <col min="26" max="26" width="10.5703125" style="23" bestFit="1" customWidth="1"/>
    <col min="27" max="29" width="14.7109375" style="23" customWidth="1"/>
    <col min="30" max="31" width="13.85546875" style="23" customWidth="1"/>
    <col min="32" max="33" width="10.5703125" style="23" bestFit="1" customWidth="1"/>
    <col min="34" max="34" width="10.140625" style="23" customWidth="1"/>
    <col min="35" max="35" width="10.7109375" style="23" customWidth="1"/>
    <col min="36" max="36" width="11.140625" style="23" customWidth="1"/>
    <col min="37" max="40" width="10.42578125" style="23" bestFit="1" customWidth="1"/>
    <col min="41" max="216" width="9.140625" style="23"/>
    <col min="217" max="217" width="25.28515625" style="23" customWidth="1"/>
    <col min="218" max="218" width="24.5703125" style="23" customWidth="1"/>
    <col min="219" max="249" width="0" style="23" hidden="1" customWidth="1"/>
    <col min="250" max="270" width="10.42578125" style="23" bestFit="1" customWidth="1"/>
    <col min="271" max="271" width="10.42578125" style="23" customWidth="1"/>
    <col min="272" max="272" width="10.42578125" style="23" bestFit="1" customWidth="1"/>
    <col min="273" max="273" width="10.42578125" style="23" customWidth="1"/>
    <col min="274" max="274" width="10.42578125" style="23" bestFit="1" customWidth="1"/>
    <col min="275" max="275" width="10.42578125" style="23" customWidth="1"/>
    <col min="276" max="280" width="10.42578125" style="23" bestFit="1" customWidth="1"/>
    <col min="281" max="281" width="10.28515625" style="23" bestFit="1" customWidth="1"/>
    <col min="282" max="283" width="10.42578125" style="23" bestFit="1" customWidth="1"/>
    <col min="284" max="472" width="9.140625" style="23"/>
    <col min="473" max="473" width="25.28515625" style="23" customWidth="1"/>
    <col min="474" max="474" width="24.5703125" style="23" customWidth="1"/>
    <col min="475" max="505" width="0" style="23" hidden="1" customWidth="1"/>
    <col min="506" max="526" width="10.42578125" style="23" bestFit="1" customWidth="1"/>
    <col min="527" max="527" width="10.42578125" style="23" customWidth="1"/>
    <col min="528" max="528" width="10.42578125" style="23" bestFit="1" customWidth="1"/>
    <col min="529" max="529" width="10.42578125" style="23" customWidth="1"/>
    <col min="530" max="530" width="10.42578125" style="23" bestFit="1" customWidth="1"/>
    <col min="531" max="531" width="10.42578125" style="23" customWidth="1"/>
    <col min="532" max="536" width="10.42578125" style="23" bestFit="1" customWidth="1"/>
    <col min="537" max="537" width="10.28515625" style="23" bestFit="1" customWidth="1"/>
    <col min="538" max="539" width="10.42578125" style="23" bestFit="1" customWidth="1"/>
    <col min="540" max="728" width="9.140625" style="23"/>
    <col min="729" max="729" width="25.28515625" style="23" customWidth="1"/>
    <col min="730" max="730" width="24.5703125" style="23" customWidth="1"/>
    <col min="731" max="761" width="0" style="23" hidden="1" customWidth="1"/>
    <col min="762" max="782" width="10.42578125" style="23" bestFit="1" customWidth="1"/>
    <col min="783" max="783" width="10.42578125" style="23" customWidth="1"/>
    <col min="784" max="784" width="10.42578125" style="23" bestFit="1" customWidth="1"/>
    <col min="785" max="785" width="10.42578125" style="23" customWidth="1"/>
    <col min="786" max="786" width="10.42578125" style="23" bestFit="1" customWidth="1"/>
    <col min="787" max="787" width="10.42578125" style="23" customWidth="1"/>
    <col min="788" max="792" width="10.42578125" style="23" bestFit="1" customWidth="1"/>
    <col min="793" max="793" width="10.28515625" style="23" bestFit="1" customWidth="1"/>
    <col min="794" max="795" width="10.42578125" style="23" bestFit="1" customWidth="1"/>
    <col min="796" max="984" width="9.140625" style="23"/>
    <col min="985" max="985" width="25.28515625" style="23" customWidth="1"/>
    <col min="986" max="986" width="24.5703125" style="23" customWidth="1"/>
    <col min="987" max="1017" width="0" style="23" hidden="1" customWidth="1"/>
    <col min="1018" max="1038" width="10.42578125" style="23" bestFit="1" customWidth="1"/>
    <col min="1039" max="1039" width="10.42578125" style="23" customWidth="1"/>
    <col min="1040" max="1040" width="10.42578125" style="23" bestFit="1" customWidth="1"/>
    <col min="1041" max="1041" width="10.42578125" style="23" customWidth="1"/>
    <col min="1042" max="1042" width="10.42578125" style="23" bestFit="1" customWidth="1"/>
    <col min="1043" max="1043" width="10.42578125" style="23" customWidth="1"/>
    <col min="1044" max="1048" width="10.42578125" style="23" bestFit="1" customWidth="1"/>
    <col min="1049" max="1049" width="10.28515625" style="23" bestFit="1" customWidth="1"/>
    <col min="1050" max="1051" width="10.42578125" style="23" bestFit="1" customWidth="1"/>
    <col min="1052" max="1240" width="9.140625" style="23"/>
    <col min="1241" max="1241" width="25.28515625" style="23" customWidth="1"/>
    <col min="1242" max="1242" width="24.5703125" style="23" customWidth="1"/>
    <col min="1243" max="1273" width="0" style="23" hidden="1" customWidth="1"/>
    <col min="1274" max="1294" width="10.42578125" style="23" bestFit="1" customWidth="1"/>
    <col min="1295" max="1295" width="10.42578125" style="23" customWidth="1"/>
    <col min="1296" max="1296" width="10.42578125" style="23" bestFit="1" customWidth="1"/>
    <col min="1297" max="1297" width="10.42578125" style="23" customWidth="1"/>
    <col min="1298" max="1298" width="10.42578125" style="23" bestFit="1" customWidth="1"/>
    <col min="1299" max="1299" width="10.42578125" style="23" customWidth="1"/>
    <col min="1300" max="1304" width="10.42578125" style="23" bestFit="1" customWidth="1"/>
    <col min="1305" max="1305" width="10.28515625" style="23" bestFit="1" customWidth="1"/>
    <col min="1306" max="1307" width="10.42578125" style="23" bestFit="1" customWidth="1"/>
    <col min="1308" max="1496" width="9.140625" style="23"/>
    <col min="1497" max="1497" width="25.28515625" style="23" customWidth="1"/>
    <col min="1498" max="1498" width="24.5703125" style="23" customWidth="1"/>
    <col min="1499" max="1529" width="0" style="23" hidden="1" customWidth="1"/>
    <col min="1530" max="1550" width="10.42578125" style="23" bestFit="1" customWidth="1"/>
    <col min="1551" max="1551" width="10.42578125" style="23" customWidth="1"/>
    <col min="1552" max="1552" width="10.42578125" style="23" bestFit="1" customWidth="1"/>
    <col min="1553" max="1553" width="10.42578125" style="23" customWidth="1"/>
    <col min="1554" max="1554" width="10.42578125" style="23" bestFit="1" customWidth="1"/>
    <col min="1555" max="1555" width="10.42578125" style="23" customWidth="1"/>
    <col min="1556" max="1560" width="10.42578125" style="23" bestFit="1" customWidth="1"/>
    <col min="1561" max="1561" width="10.28515625" style="23" bestFit="1" customWidth="1"/>
    <col min="1562" max="1563" width="10.42578125" style="23" bestFit="1" customWidth="1"/>
    <col min="1564" max="1752" width="9.140625" style="23"/>
    <col min="1753" max="1753" width="25.28515625" style="23" customWidth="1"/>
    <col min="1754" max="1754" width="24.5703125" style="23" customWidth="1"/>
    <col min="1755" max="1785" width="0" style="23" hidden="1" customWidth="1"/>
    <col min="1786" max="1806" width="10.42578125" style="23" bestFit="1" customWidth="1"/>
    <col min="1807" max="1807" width="10.42578125" style="23" customWidth="1"/>
    <col min="1808" max="1808" width="10.42578125" style="23" bestFit="1" customWidth="1"/>
    <col min="1809" max="1809" width="10.42578125" style="23" customWidth="1"/>
    <col min="1810" max="1810" width="10.42578125" style="23" bestFit="1" customWidth="1"/>
    <col min="1811" max="1811" width="10.42578125" style="23" customWidth="1"/>
    <col min="1812" max="1816" width="10.42578125" style="23" bestFit="1" customWidth="1"/>
    <col min="1817" max="1817" width="10.28515625" style="23" bestFit="1" customWidth="1"/>
    <col min="1818" max="1819" width="10.42578125" style="23" bestFit="1" customWidth="1"/>
    <col min="1820" max="2008" width="9.140625" style="23"/>
    <col min="2009" max="2009" width="25.28515625" style="23" customWidth="1"/>
    <col min="2010" max="2010" width="24.5703125" style="23" customWidth="1"/>
    <col min="2011" max="2041" width="0" style="23" hidden="1" customWidth="1"/>
    <col min="2042" max="2062" width="10.42578125" style="23" bestFit="1" customWidth="1"/>
    <col min="2063" max="2063" width="10.42578125" style="23" customWidth="1"/>
    <col min="2064" max="2064" width="10.42578125" style="23" bestFit="1" customWidth="1"/>
    <col min="2065" max="2065" width="10.42578125" style="23" customWidth="1"/>
    <col min="2066" max="2066" width="10.42578125" style="23" bestFit="1" customWidth="1"/>
    <col min="2067" max="2067" width="10.42578125" style="23" customWidth="1"/>
    <col min="2068" max="2072" width="10.42578125" style="23" bestFit="1" customWidth="1"/>
    <col min="2073" max="2073" width="10.28515625" style="23" bestFit="1" customWidth="1"/>
    <col min="2074" max="2075" width="10.42578125" style="23" bestFit="1" customWidth="1"/>
    <col min="2076" max="2264" width="9.140625" style="23"/>
    <col min="2265" max="2265" width="25.28515625" style="23" customWidth="1"/>
    <col min="2266" max="2266" width="24.5703125" style="23" customWidth="1"/>
    <col min="2267" max="2297" width="0" style="23" hidden="1" customWidth="1"/>
    <col min="2298" max="2318" width="10.42578125" style="23" bestFit="1" customWidth="1"/>
    <col min="2319" max="2319" width="10.42578125" style="23" customWidth="1"/>
    <col min="2320" max="2320" width="10.42578125" style="23" bestFit="1" customWidth="1"/>
    <col min="2321" max="2321" width="10.42578125" style="23" customWidth="1"/>
    <col min="2322" max="2322" width="10.42578125" style="23" bestFit="1" customWidth="1"/>
    <col min="2323" max="2323" width="10.42578125" style="23" customWidth="1"/>
    <col min="2324" max="2328" width="10.42578125" style="23" bestFit="1" customWidth="1"/>
    <col min="2329" max="2329" width="10.28515625" style="23" bestFit="1" customWidth="1"/>
    <col min="2330" max="2331" width="10.42578125" style="23" bestFit="1" customWidth="1"/>
    <col min="2332" max="2520" width="9.140625" style="23"/>
    <col min="2521" max="2521" width="25.28515625" style="23" customWidth="1"/>
    <col min="2522" max="2522" width="24.5703125" style="23" customWidth="1"/>
    <col min="2523" max="2553" width="0" style="23" hidden="1" customWidth="1"/>
    <col min="2554" max="2574" width="10.42578125" style="23" bestFit="1" customWidth="1"/>
    <col min="2575" max="2575" width="10.42578125" style="23" customWidth="1"/>
    <col min="2576" max="2576" width="10.42578125" style="23" bestFit="1" customWidth="1"/>
    <col min="2577" max="2577" width="10.42578125" style="23" customWidth="1"/>
    <col min="2578" max="2578" width="10.42578125" style="23" bestFit="1" customWidth="1"/>
    <col min="2579" max="2579" width="10.42578125" style="23" customWidth="1"/>
    <col min="2580" max="2584" width="10.42578125" style="23" bestFit="1" customWidth="1"/>
    <col min="2585" max="2585" width="10.28515625" style="23" bestFit="1" customWidth="1"/>
    <col min="2586" max="2587" width="10.42578125" style="23" bestFit="1" customWidth="1"/>
    <col min="2588" max="2776" width="9.140625" style="23"/>
    <col min="2777" max="2777" width="25.28515625" style="23" customWidth="1"/>
    <col min="2778" max="2778" width="24.5703125" style="23" customWidth="1"/>
    <col min="2779" max="2809" width="0" style="23" hidden="1" customWidth="1"/>
    <col min="2810" max="2830" width="10.42578125" style="23" bestFit="1" customWidth="1"/>
    <col min="2831" max="2831" width="10.42578125" style="23" customWidth="1"/>
    <col min="2832" max="2832" width="10.42578125" style="23" bestFit="1" customWidth="1"/>
    <col min="2833" max="2833" width="10.42578125" style="23" customWidth="1"/>
    <col min="2834" max="2834" width="10.42578125" style="23" bestFit="1" customWidth="1"/>
    <col min="2835" max="2835" width="10.42578125" style="23" customWidth="1"/>
    <col min="2836" max="2840" width="10.42578125" style="23" bestFit="1" customWidth="1"/>
    <col min="2841" max="2841" width="10.28515625" style="23" bestFit="1" customWidth="1"/>
    <col min="2842" max="2843" width="10.42578125" style="23" bestFit="1" customWidth="1"/>
    <col min="2844" max="3032" width="9.140625" style="23"/>
    <col min="3033" max="3033" width="25.28515625" style="23" customWidth="1"/>
    <col min="3034" max="3034" width="24.5703125" style="23" customWidth="1"/>
    <col min="3035" max="3065" width="0" style="23" hidden="1" customWidth="1"/>
    <col min="3066" max="3086" width="10.42578125" style="23" bestFit="1" customWidth="1"/>
    <col min="3087" max="3087" width="10.42578125" style="23" customWidth="1"/>
    <col min="3088" max="3088" width="10.42578125" style="23" bestFit="1" customWidth="1"/>
    <col min="3089" max="3089" width="10.42578125" style="23" customWidth="1"/>
    <col min="3090" max="3090" width="10.42578125" style="23" bestFit="1" customWidth="1"/>
    <col min="3091" max="3091" width="10.42578125" style="23" customWidth="1"/>
    <col min="3092" max="3096" width="10.42578125" style="23" bestFit="1" customWidth="1"/>
    <col min="3097" max="3097" width="10.28515625" style="23" bestFit="1" customWidth="1"/>
    <col min="3098" max="3099" width="10.42578125" style="23" bestFit="1" customWidth="1"/>
    <col min="3100" max="3288" width="9.140625" style="23"/>
    <col min="3289" max="3289" width="25.28515625" style="23" customWidth="1"/>
    <col min="3290" max="3290" width="24.5703125" style="23" customWidth="1"/>
    <col min="3291" max="3321" width="0" style="23" hidden="1" customWidth="1"/>
    <col min="3322" max="3342" width="10.42578125" style="23" bestFit="1" customWidth="1"/>
    <col min="3343" max="3343" width="10.42578125" style="23" customWidth="1"/>
    <col min="3344" max="3344" width="10.42578125" style="23" bestFit="1" customWidth="1"/>
    <col min="3345" max="3345" width="10.42578125" style="23" customWidth="1"/>
    <col min="3346" max="3346" width="10.42578125" style="23" bestFit="1" customWidth="1"/>
    <col min="3347" max="3347" width="10.42578125" style="23" customWidth="1"/>
    <col min="3348" max="3352" width="10.42578125" style="23" bestFit="1" customWidth="1"/>
    <col min="3353" max="3353" width="10.28515625" style="23" bestFit="1" customWidth="1"/>
    <col min="3354" max="3355" width="10.42578125" style="23" bestFit="1" customWidth="1"/>
    <col min="3356" max="3544" width="9.140625" style="23"/>
    <col min="3545" max="3545" width="25.28515625" style="23" customWidth="1"/>
    <col min="3546" max="3546" width="24.5703125" style="23" customWidth="1"/>
    <col min="3547" max="3577" width="0" style="23" hidden="1" customWidth="1"/>
    <col min="3578" max="3598" width="10.42578125" style="23" bestFit="1" customWidth="1"/>
    <col min="3599" max="3599" width="10.42578125" style="23" customWidth="1"/>
    <col min="3600" max="3600" width="10.42578125" style="23" bestFit="1" customWidth="1"/>
    <col min="3601" max="3601" width="10.42578125" style="23" customWidth="1"/>
    <col min="3602" max="3602" width="10.42578125" style="23" bestFit="1" customWidth="1"/>
    <col min="3603" max="3603" width="10.42578125" style="23" customWidth="1"/>
    <col min="3604" max="3608" width="10.42578125" style="23" bestFit="1" customWidth="1"/>
    <col min="3609" max="3609" width="10.28515625" style="23" bestFit="1" customWidth="1"/>
    <col min="3610" max="3611" width="10.42578125" style="23" bestFit="1" customWidth="1"/>
    <col min="3612" max="3800" width="9.140625" style="23"/>
    <col min="3801" max="3801" width="25.28515625" style="23" customWidth="1"/>
    <col min="3802" max="3802" width="24.5703125" style="23" customWidth="1"/>
    <col min="3803" max="3833" width="0" style="23" hidden="1" customWidth="1"/>
    <col min="3834" max="3854" width="10.42578125" style="23" bestFit="1" customWidth="1"/>
    <col min="3855" max="3855" width="10.42578125" style="23" customWidth="1"/>
    <col min="3856" max="3856" width="10.42578125" style="23" bestFit="1" customWidth="1"/>
    <col min="3857" max="3857" width="10.42578125" style="23" customWidth="1"/>
    <col min="3858" max="3858" width="10.42578125" style="23" bestFit="1" customWidth="1"/>
    <col min="3859" max="3859" width="10.42578125" style="23" customWidth="1"/>
    <col min="3860" max="3864" width="10.42578125" style="23" bestFit="1" customWidth="1"/>
    <col min="3865" max="3865" width="10.28515625" style="23" bestFit="1" customWidth="1"/>
    <col min="3866" max="3867" width="10.42578125" style="23" bestFit="1" customWidth="1"/>
    <col min="3868" max="4056" width="9.140625" style="23"/>
    <col min="4057" max="4057" width="25.28515625" style="23" customWidth="1"/>
    <col min="4058" max="4058" width="24.5703125" style="23" customWidth="1"/>
    <col min="4059" max="4089" width="0" style="23" hidden="1" customWidth="1"/>
    <col min="4090" max="4110" width="10.42578125" style="23" bestFit="1" customWidth="1"/>
    <col min="4111" max="4111" width="10.42578125" style="23" customWidth="1"/>
    <col min="4112" max="4112" width="10.42578125" style="23" bestFit="1" customWidth="1"/>
    <col min="4113" max="4113" width="10.42578125" style="23" customWidth="1"/>
    <col min="4114" max="4114" width="10.42578125" style="23" bestFit="1" customWidth="1"/>
    <col min="4115" max="4115" width="10.42578125" style="23" customWidth="1"/>
    <col min="4116" max="4120" width="10.42578125" style="23" bestFit="1" customWidth="1"/>
    <col min="4121" max="4121" width="10.28515625" style="23" bestFit="1" customWidth="1"/>
    <col min="4122" max="4123" width="10.42578125" style="23" bestFit="1" customWidth="1"/>
    <col min="4124" max="4312" width="9.140625" style="23"/>
    <col min="4313" max="4313" width="25.28515625" style="23" customWidth="1"/>
    <col min="4314" max="4314" width="24.5703125" style="23" customWidth="1"/>
    <col min="4315" max="4345" width="0" style="23" hidden="1" customWidth="1"/>
    <col min="4346" max="4366" width="10.42578125" style="23" bestFit="1" customWidth="1"/>
    <col min="4367" max="4367" width="10.42578125" style="23" customWidth="1"/>
    <col min="4368" max="4368" width="10.42578125" style="23" bestFit="1" customWidth="1"/>
    <col min="4369" max="4369" width="10.42578125" style="23" customWidth="1"/>
    <col min="4370" max="4370" width="10.42578125" style="23" bestFit="1" customWidth="1"/>
    <col min="4371" max="4371" width="10.42578125" style="23" customWidth="1"/>
    <col min="4372" max="4376" width="10.42578125" style="23" bestFit="1" customWidth="1"/>
    <col min="4377" max="4377" width="10.28515625" style="23" bestFit="1" customWidth="1"/>
    <col min="4378" max="4379" width="10.42578125" style="23" bestFit="1" customWidth="1"/>
    <col min="4380" max="4568" width="9.140625" style="23"/>
    <col min="4569" max="4569" width="25.28515625" style="23" customWidth="1"/>
    <col min="4570" max="4570" width="24.5703125" style="23" customWidth="1"/>
    <col min="4571" max="4601" width="0" style="23" hidden="1" customWidth="1"/>
    <col min="4602" max="4622" width="10.42578125" style="23" bestFit="1" customWidth="1"/>
    <col min="4623" max="4623" width="10.42578125" style="23" customWidth="1"/>
    <col min="4624" max="4624" width="10.42578125" style="23" bestFit="1" customWidth="1"/>
    <col min="4625" max="4625" width="10.42578125" style="23" customWidth="1"/>
    <col min="4626" max="4626" width="10.42578125" style="23" bestFit="1" customWidth="1"/>
    <col min="4627" max="4627" width="10.42578125" style="23" customWidth="1"/>
    <col min="4628" max="4632" width="10.42578125" style="23" bestFit="1" customWidth="1"/>
    <col min="4633" max="4633" width="10.28515625" style="23" bestFit="1" customWidth="1"/>
    <col min="4634" max="4635" width="10.42578125" style="23" bestFit="1" customWidth="1"/>
    <col min="4636" max="4824" width="9.140625" style="23"/>
    <col min="4825" max="4825" width="25.28515625" style="23" customWidth="1"/>
    <col min="4826" max="4826" width="24.5703125" style="23" customWidth="1"/>
    <col min="4827" max="4857" width="0" style="23" hidden="1" customWidth="1"/>
    <col min="4858" max="4878" width="10.42578125" style="23" bestFit="1" customWidth="1"/>
    <col min="4879" max="4879" width="10.42578125" style="23" customWidth="1"/>
    <col min="4880" max="4880" width="10.42578125" style="23" bestFit="1" customWidth="1"/>
    <col min="4881" max="4881" width="10.42578125" style="23" customWidth="1"/>
    <col min="4882" max="4882" width="10.42578125" style="23" bestFit="1" customWidth="1"/>
    <col min="4883" max="4883" width="10.42578125" style="23" customWidth="1"/>
    <col min="4884" max="4888" width="10.42578125" style="23" bestFit="1" customWidth="1"/>
    <col min="4889" max="4889" width="10.28515625" style="23" bestFit="1" customWidth="1"/>
    <col min="4890" max="4891" width="10.42578125" style="23" bestFit="1" customWidth="1"/>
    <col min="4892" max="5080" width="9.140625" style="23"/>
    <col min="5081" max="5081" width="25.28515625" style="23" customWidth="1"/>
    <col min="5082" max="5082" width="24.5703125" style="23" customWidth="1"/>
    <col min="5083" max="5113" width="0" style="23" hidden="1" customWidth="1"/>
    <col min="5114" max="5134" width="10.42578125" style="23" bestFit="1" customWidth="1"/>
    <col min="5135" max="5135" width="10.42578125" style="23" customWidth="1"/>
    <col min="5136" max="5136" width="10.42578125" style="23" bestFit="1" customWidth="1"/>
    <col min="5137" max="5137" width="10.42578125" style="23" customWidth="1"/>
    <col min="5138" max="5138" width="10.42578125" style="23" bestFit="1" customWidth="1"/>
    <col min="5139" max="5139" width="10.42578125" style="23" customWidth="1"/>
    <col min="5140" max="5144" width="10.42578125" style="23" bestFit="1" customWidth="1"/>
    <col min="5145" max="5145" width="10.28515625" style="23" bestFit="1" customWidth="1"/>
    <col min="5146" max="5147" width="10.42578125" style="23" bestFit="1" customWidth="1"/>
    <col min="5148" max="5336" width="9.140625" style="23"/>
    <col min="5337" max="5337" width="25.28515625" style="23" customWidth="1"/>
    <col min="5338" max="5338" width="24.5703125" style="23" customWidth="1"/>
    <col min="5339" max="5369" width="0" style="23" hidden="1" customWidth="1"/>
    <col min="5370" max="5390" width="10.42578125" style="23" bestFit="1" customWidth="1"/>
    <col min="5391" max="5391" width="10.42578125" style="23" customWidth="1"/>
    <col min="5392" max="5392" width="10.42578125" style="23" bestFit="1" customWidth="1"/>
    <col min="5393" max="5393" width="10.42578125" style="23" customWidth="1"/>
    <col min="5394" max="5394" width="10.42578125" style="23" bestFit="1" customWidth="1"/>
    <col min="5395" max="5395" width="10.42578125" style="23" customWidth="1"/>
    <col min="5396" max="5400" width="10.42578125" style="23" bestFit="1" customWidth="1"/>
    <col min="5401" max="5401" width="10.28515625" style="23" bestFit="1" customWidth="1"/>
    <col min="5402" max="5403" width="10.42578125" style="23" bestFit="1" customWidth="1"/>
    <col min="5404" max="5592" width="9.140625" style="23"/>
    <col min="5593" max="5593" width="25.28515625" style="23" customWidth="1"/>
    <col min="5594" max="5594" width="24.5703125" style="23" customWidth="1"/>
    <col min="5595" max="5625" width="0" style="23" hidden="1" customWidth="1"/>
    <col min="5626" max="5646" width="10.42578125" style="23" bestFit="1" customWidth="1"/>
    <col min="5647" max="5647" width="10.42578125" style="23" customWidth="1"/>
    <col min="5648" max="5648" width="10.42578125" style="23" bestFit="1" customWidth="1"/>
    <col min="5649" max="5649" width="10.42578125" style="23" customWidth="1"/>
    <col min="5650" max="5650" width="10.42578125" style="23" bestFit="1" customWidth="1"/>
    <col min="5651" max="5651" width="10.42578125" style="23" customWidth="1"/>
    <col min="5652" max="5656" width="10.42578125" style="23" bestFit="1" customWidth="1"/>
    <col min="5657" max="5657" width="10.28515625" style="23" bestFit="1" customWidth="1"/>
    <col min="5658" max="5659" width="10.42578125" style="23" bestFit="1" customWidth="1"/>
    <col min="5660" max="5848" width="9.140625" style="23"/>
    <col min="5849" max="5849" width="25.28515625" style="23" customWidth="1"/>
    <col min="5850" max="5850" width="24.5703125" style="23" customWidth="1"/>
    <col min="5851" max="5881" width="0" style="23" hidden="1" customWidth="1"/>
    <col min="5882" max="5902" width="10.42578125" style="23" bestFit="1" customWidth="1"/>
    <col min="5903" max="5903" width="10.42578125" style="23" customWidth="1"/>
    <col min="5904" max="5904" width="10.42578125" style="23" bestFit="1" customWidth="1"/>
    <col min="5905" max="5905" width="10.42578125" style="23" customWidth="1"/>
    <col min="5906" max="5906" width="10.42578125" style="23" bestFit="1" customWidth="1"/>
    <col min="5907" max="5907" width="10.42578125" style="23" customWidth="1"/>
    <col min="5908" max="5912" width="10.42578125" style="23" bestFit="1" customWidth="1"/>
    <col min="5913" max="5913" width="10.28515625" style="23" bestFit="1" customWidth="1"/>
    <col min="5914" max="5915" width="10.42578125" style="23" bestFit="1" customWidth="1"/>
    <col min="5916" max="6104" width="9.140625" style="23"/>
    <col min="6105" max="6105" width="25.28515625" style="23" customWidth="1"/>
    <col min="6106" max="6106" width="24.5703125" style="23" customWidth="1"/>
    <col min="6107" max="6137" width="0" style="23" hidden="1" customWidth="1"/>
    <col min="6138" max="6158" width="10.42578125" style="23" bestFit="1" customWidth="1"/>
    <col min="6159" max="6159" width="10.42578125" style="23" customWidth="1"/>
    <col min="6160" max="6160" width="10.42578125" style="23" bestFit="1" customWidth="1"/>
    <col min="6161" max="6161" width="10.42578125" style="23" customWidth="1"/>
    <col min="6162" max="6162" width="10.42578125" style="23" bestFit="1" customWidth="1"/>
    <col min="6163" max="6163" width="10.42578125" style="23" customWidth="1"/>
    <col min="6164" max="6168" width="10.42578125" style="23" bestFit="1" customWidth="1"/>
    <col min="6169" max="6169" width="10.28515625" style="23" bestFit="1" customWidth="1"/>
    <col min="6170" max="6171" width="10.42578125" style="23" bestFit="1" customWidth="1"/>
    <col min="6172" max="6360" width="9.140625" style="23"/>
    <col min="6361" max="6361" width="25.28515625" style="23" customWidth="1"/>
    <col min="6362" max="6362" width="24.5703125" style="23" customWidth="1"/>
    <col min="6363" max="6393" width="0" style="23" hidden="1" customWidth="1"/>
    <col min="6394" max="6414" width="10.42578125" style="23" bestFit="1" customWidth="1"/>
    <col min="6415" max="6415" width="10.42578125" style="23" customWidth="1"/>
    <col min="6416" max="6416" width="10.42578125" style="23" bestFit="1" customWidth="1"/>
    <col min="6417" max="6417" width="10.42578125" style="23" customWidth="1"/>
    <col min="6418" max="6418" width="10.42578125" style="23" bestFit="1" customWidth="1"/>
    <col min="6419" max="6419" width="10.42578125" style="23" customWidth="1"/>
    <col min="6420" max="6424" width="10.42578125" style="23" bestFit="1" customWidth="1"/>
    <col min="6425" max="6425" width="10.28515625" style="23" bestFit="1" customWidth="1"/>
    <col min="6426" max="6427" width="10.42578125" style="23" bestFit="1" customWidth="1"/>
    <col min="6428" max="6616" width="9.140625" style="23"/>
    <col min="6617" max="6617" width="25.28515625" style="23" customWidth="1"/>
    <col min="6618" max="6618" width="24.5703125" style="23" customWidth="1"/>
    <col min="6619" max="6649" width="0" style="23" hidden="1" customWidth="1"/>
    <col min="6650" max="6670" width="10.42578125" style="23" bestFit="1" customWidth="1"/>
    <col min="6671" max="6671" width="10.42578125" style="23" customWidth="1"/>
    <col min="6672" max="6672" width="10.42578125" style="23" bestFit="1" customWidth="1"/>
    <col min="6673" max="6673" width="10.42578125" style="23" customWidth="1"/>
    <col min="6674" max="6674" width="10.42578125" style="23" bestFit="1" customWidth="1"/>
    <col min="6675" max="6675" width="10.42578125" style="23" customWidth="1"/>
    <col min="6676" max="6680" width="10.42578125" style="23" bestFit="1" customWidth="1"/>
    <col min="6681" max="6681" width="10.28515625" style="23" bestFit="1" customWidth="1"/>
    <col min="6682" max="6683" width="10.42578125" style="23" bestFit="1" customWidth="1"/>
    <col min="6684" max="6872" width="9.140625" style="23"/>
    <col min="6873" max="6873" width="25.28515625" style="23" customWidth="1"/>
    <col min="6874" max="6874" width="24.5703125" style="23" customWidth="1"/>
    <col min="6875" max="6905" width="0" style="23" hidden="1" customWidth="1"/>
    <col min="6906" max="6926" width="10.42578125" style="23" bestFit="1" customWidth="1"/>
    <col min="6927" max="6927" width="10.42578125" style="23" customWidth="1"/>
    <col min="6928" max="6928" width="10.42578125" style="23" bestFit="1" customWidth="1"/>
    <col min="6929" max="6929" width="10.42578125" style="23" customWidth="1"/>
    <col min="6930" max="6930" width="10.42578125" style="23" bestFit="1" customWidth="1"/>
    <col min="6931" max="6931" width="10.42578125" style="23" customWidth="1"/>
    <col min="6932" max="6936" width="10.42578125" style="23" bestFit="1" customWidth="1"/>
    <col min="6937" max="6937" width="10.28515625" style="23" bestFit="1" customWidth="1"/>
    <col min="6938" max="6939" width="10.42578125" style="23" bestFit="1" customWidth="1"/>
    <col min="6940" max="7128" width="9.140625" style="23"/>
    <col min="7129" max="7129" width="25.28515625" style="23" customWidth="1"/>
    <col min="7130" max="7130" width="24.5703125" style="23" customWidth="1"/>
    <col min="7131" max="7161" width="0" style="23" hidden="1" customWidth="1"/>
    <col min="7162" max="7182" width="10.42578125" style="23" bestFit="1" customWidth="1"/>
    <col min="7183" max="7183" width="10.42578125" style="23" customWidth="1"/>
    <col min="7184" max="7184" width="10.42578125" style="23" bestFit="1" customWidth="1"/>
    <col min="7185" max="7185" width="10.42578125" style="23" customWidth="1"/>
    <col min="7186" max="7186" width="10.42578125" style="23" bestFit="1" customWidth="1"/>
    <col min="7187" max="7187" width="10.42578125" style="23" customWidth="1"/>
    <col min="7188" max="7192" width="10.42578125" style="23" bestFit="1" customWidth="1"/>
    <col min="7193" max="7193" width="10.28515625" style="23" bestFit="1" customWidth="1"/>
    <col min="7194" max="7195" width="10.42578125" style="23" bestFit="1" customWidth="1"/>
    <col min="7196" max="7384" width="9.140625" style="23"/>
    <col min="7385" max="7385" width="25.28515625" style="23" customWidth="1"/>
    <col min="7386" max="7386" width="24.5703125" style="23" customWidth="1"/>
    <col min="7387" max="7417" width="0" style="23" hidden="1" customWidth="1"/>
    <col min="7418" max="7438" width="10.42578125" style="23" bestFit="1" customWidth="1"/>
    <col min="7439" max="7439" width="10.42578125" style="23" customWidth="1"/>
    <col min="7440" max="7440" width="10.42578125" style="23" bestFit="1" customWidth="1"/>
    <col min="7441" max="7441" width="10.42578125" style="23" customWidth="1"/>
    <col min="7442" max="7442" width="10.42578125" style="23" bestFit="1" customWidth="1"/>
    <col min="7443" max="7443" width="10.42578125" style="23" customWidth="1"/>
    <col min="7444" max="7448" width="10.42578125" style="23" bestFit="1" customWidth="1"/>
    <col min="7449" max="7449" width="10.28515625" style="23" bestFit="1" customWidth="1"/>
    <col min="7450" max="7451" width="10.42578125" style="23" bestFit="1" customWidth="1"/>
    <col min="7452" max="7640" width="9.140625" style="23"/>
    <col min="7641" max="7641" width="25.28515625" style="23" customWidth="1"/>
    <col min="7642" max="7642" width="24.5703125" style="23" customWidth="1"/>
    <col min="7643" max="7673" width="0" style="23" hidden="1" customWidth="1"/>
    <col min="7674" max="7694" width="10.42578125" style="23" bestFit="1" customWidth="1"/>
    <col min="7695" max="7695" width="10.42578125" style="23" customWidth="1"/>
    <col min="7696" max="7696" width="10.42578125" style="23" bestFit="1" customWidth="1"/>
    <col min="7697" max="7697" width="10.42578125" style="23" customWidth="1"/>
    <col min="7698" max="7698" width="10.42578125" style="23" bestFit="1" customWidth="1"/>
    <col min="7699" max="7699" width="10.42578125" style="23" customWidth="1"/>
    <col min="7700" max="7704" width="10.42578125" style="23" bestFit="1" customWidth="1"/>
    <col min="7705" max="7705" width="10.28515625" style="23" bestFit="1" customWidth="1"/>
    <col min="7706" max="7707" width="10.42578125" style="23" bestFit="1" customWidth="1"/>
    <col min="7708" max="7896" width="9.140625" style="23"/>
    <col min="7897" max="7897" width="25.28515625" style="23" customWidth="1"/>
    <col min="7898" max="7898" width="24.5703125" style="23" customWidth="1"/>
    <col min="7899" max="7929" width="0" style="23" hidden="1" customWidth="1"/>
    <col min="7930" max="7950" width="10.42578125" style="23" bestFit="1" customWidth="1"/>
    <col min="7951" max="7951" width="10.42578125" style="23" customWidth="1"/>
    <col min="7952" max="7952" width="10.42578125" style="23" bestFit="1" customWidth="1"/>
    <col min="7953" max="7953" width="10.42578125" style="23" customWidth="1"/>
    <col min="7954" max="7954" width="10.42578125" style="23" bestFit="1" customWidth="1"/>
    <col min="7955" max="7955" width="10.42578125" style="23" customWidth="1"/>
    <col min="7956" max="7960" width="10.42578125" style="23" bestFit="1" customWidth="1"/>
    <col min="7961" max="7961" width="10.28515625" style="23" bestFit="1" customWidth="1"/>
    <col min="7962" max="7963" width="10.42578125" style="23" bestFit="1" customWidth="1"/>
    <col min="7964" max="8152" width="9.140625" style="23"/>
    <col min="8153" max="8153" width="25.28515625" style="23" customWidth="1"/>
    <col min="8154" max="8154" width="24.5703125" style="23" customWidth="1"/>
    <col min="8155" max="8185" width="0" style="23" hidden="1" customWidth="1"/>
    <col min="8186" max="8206" width="10.42578125" style="23" bestFit="1" customWidth="1"/>
    <col min="8207" max="8207" width="10.42578125" style="23" customWidth="1"/>
    <col min="8208" max="8208" width="10.42578125" style="23" bestFit="1" customWidth="1"/>
    <col min="8209" max="8209" width="10.42578125" style="23" customWidth="1"/>
    <col min="8210" max="8210" width="10.42578125" style="23" bestFit="1" customWidth="1"/>
    <col min="8211" max="8211" width="10.42578125" style="23" customWidth="1"/>
    <col min="8212" max="8216" width="10.42578125" style="23" bestFit="1" customWidth="1"/>
    <col min="8217" max="8217" width="10.28515625" style="23" bestFit="1" customWidth="1"/>
    <col min="8218" max="8219" width="10.42578125" style="23" bestFit="1" customWidth="1"/>
    <col min="8220" max="8408" width="9.140625" style="23"/>
    <col min="8409" max="8409" width="25.28515625" style="23" customWidth="1"/>
    <col min="8410" max="8410" width="24.5703125" style="23" customWidth="1"/>
    <col min="8411" max="8441" width="0" style="23" hidden="1" customWidth="1"/>
    <col min="8442" max="8462" width="10.42578125" style="23" bestFit="1" customWidth="1"/>
    <col min="8463" max="8463" width="10.42578125" style="23" customWidth="1"/>
    <col min="8464" max="8464" width="10.42578125" style="23" bestFit="1" customWidth="1"/>
    <col min="8465" max="8465" width="10.42578125" style="23" customWidth="1"/>
    <col min="8466" max="8466" width="10.42578125" style="23" bestFit="1" customWidth="1"/>
    <col min="8467" max="8467" width="10.42578125" style="23" customWidth="1"/>
    <col min="8468" max="8472" width="10.42578125" style="23" bestFit="1" customWidth="1"/>
    <col min="8473" max="8473" width="10.28515625" style="23" bestFit="1" customWidth="1"/>
    <col min="8474" max="8475" width="10.42578125" style="23" bestFit="1" customWidth="1"/>
    <col min="8476" max="8664" width="9.140625" style="23"/>
    <col min="8665" max="8665" width="25.28515625" style="23" customWidth="1"/>
    <col min="8666" max="8666" width="24.5703125" style="23" customWidth="1"/>
    <col min="8667" max="8697" width="0" style="23" hidden="1" customWidth="1"/>
    <col min="8698" max="8718" width="10.42578125" style="23" bestFit="1" customWidth="1"/>
    <col min="8719" max="8719" width="10.42578125" style="23" customWidth="1"/>
    <col min="8720" max="8720" width="10.42578125" style="23" bestFit="1" customWidth="1"/>
    <col min="8721" max="8721" width="10.42578125" style="23" customWidth="1"/>
    <col min="8722" max="8722" width="10.42578125" style="23" bestFit="1" customWidth="1"/>
    <col min="8723" max="8723" width="10.42578125" style="23" customWidth="1"/>
    <col min="8724" max="8728" width="10.42578125" style="23" bestFit="1" customWidth="1"/>
    <col min="8729" max="8729" width="10.28515625" style="23" bestFit="1" customWidth="1"/>
    <col min="8730" max="8731" width="10.42578125" style="23" bestFit="1" customWidth="1"/>
    <col min="8732" max="8920" width="9.140625" style="23"/>
    <col min="8921" max="8921" width="25.28515625" style="23" customWidth="1"/>
    <col min="8922" max="8922" width="24.5703125" style="23" customWidth="1"/>
    <col min="8923" max="8953" width="0" style="23" hidden="1" customWidth="1"/>
    <col min="8954" max="8974" width="10.42578125" style="23" bestFit="1" customWidth="1"/>
    <col min="8975" max="8975" width="10.42578125" style="23" customWidth="1"/>
    <col min="8976" max="8976" width="10.42578125" style="23" bestFit="1" customWidth="1"/>
    <col min="8977" max="8977" width="10.42578125" style="23" customWidth="1"/>
    <col min="8978" max="8978" width="10.42578125" style="23" bestFit="1" customWidth="1"/>
    <col min="8979" max="8979" width="10.42578125" style="23" customWidth="1"/>
    <col min="8980" max="8984" width="10.42578125" style="23" bestFit="1" customWidth="1"/>
    <col min="8985" max="8985" width="10.28515625" style="23" bestFit="1" customWidth="1"/>
    <col min="8986" max="8987" width="10.42578125" style="23" bestFit="1" customWidth="1"/>
    <col min="8988" max="9176" width="9.140625" style="23"/>
    <col min="9177" max="9177" width="25.28515625" style="23" customWidth="1"/>
    <col min="9178" max="9178" width="24.5703125" style="23" customWidth="1"/>
    <col min="9179" max="9209" width="0" style="23" hidden="1" customWidth="1"/>
    <col min="9210" max="9230" width="10.42578125" style="23" bestFit="1" customWidth="1"/>
    <col min="9231" max="9231" width="10.42578125" style="23" customWidth="1"/>
    <col min="9232" max="9232" width="10.42578125" style="23" bestFit="1" customWidth="1"/>
    <col min="9233" max="9233" width="10.42578125" style="23" customWidth="1"/>
    <col min="9234" max="9234" width="10.42578125" style="23" bestFit="1" customWidth="1"/>
    <col min="9235" max="9235" width="10.42578125" style="23" customWidth="1"/>
    <col min="9236" max="9240" width="10.42578125" style="23" bestFit="1" customWidth="1"/>
    <col min="9241" max="9241" width="10.28515625" style="23" bestFit="1" customWidth="1"/>
    <col min="9242" max="9243" width="10.42578125" style="23" bestFit="1" customWidth="1"/>
    <col min="9244" max="9432" width="9.140625" style="23"/>
    <col min="9433" max="9433" width="25.28515625" style="23" customWidth="1"/>
    <col min="9434" max="9434" width="24.5703125" style="23" customWidth="1"/>
    <col min="9435" max="9465" width="0" style="23" hidden="1" customWidth="1"/>
    <col min="9466" max="9486" width="10.42578125" style="23" bestFit="1" customWidth="1"/>
    <col min="9487" max="9487" width="10.42578125" style="23" customWidth="1"/>
    <col min="9488" max="9488" width="10.42578125" style="23" bestFit="1" customWidth="1"/>
    <col min="9489" max="9489" width="10.42578125" style="23" customWidth="1"/>
    <col min="9490" max="9490" width="10.42578125" style="23" bestFit="1" customWidth="1"/>
    <col min="9491" max="9491" width="10.42578125" style="23" customWidth="1"/>
    <col min="9492" max="9496" width="10.42578125" style="23" bestFit="1" customWidth="1"/>
    <col min="9497" max="9497" width="10.28515625" style="23" bestFit="1" customWidth="1"/>
    <col min="9498" max="9499" width="10.42578125" style="23" bestFit="1" customWidth="1"/>
    <col min="9500" max="9688" width="9.140625" style="23"/>
    <col min="9689" max="9689" width="25.28515625" style="23" customWidth="1"/>
    <col min="9690" max="9690" width="24.5703125" style="23" customWidth="1"/>
    <col min="9691" max="9721" width="0" style="23" hidden="1" customWidth="1"/>
    <col min="9722" max="9742" width="10.42578125" style="23" bestFit="1" customWidth="1"/>
    <col min="9743" max="9743" width="10.42578125" style="23" customWidth="1"/>
    <col min="9744" max="9744" width="10.42578125" style="23" bestFit="1" customWidth="1"/>
    <col min="9745" max="9745" width="10.42578125" style="23" customWidth="1"/>
    <col min="9746" max="9746" width="10.42578125" style="23" bestFit="1" customWidth="1"/>
    <col min="9747" max="9747" width="10.42578125" style="23" customWidth="1"/>
    <col min="9748" max="9752" width="10.42578125" style="23" bestFit="1" customWidth="1"/>
    <col min="9753" max="9753" width="10.28515625" style="23" bestFit="1" customWidth="1"/>
    <col min="9754" max="9755" width="10.42578125" style="23" bestFit="1" customWidth="1"/>
    <col min="9756" max="9944" width="9.140625" style="23"/>
    <col min="9945" max="9945" width="25.28515625" style="23" customWidth="1"/>
    <col min="9946" max="9946" width="24.5703125" style="23" customWidth="1"/>
    <col min="9947" max="9977" width="0" style="23" hidden="1" customWidth="1"/>
    <col min="9978" max="9998" width="10.42578125" style="23" bestFit="1" customWidth="1"/>
    <col min="9999" max="9999" width="10.42578125" style="23" customWidth="1"/>
    <col min="10000" max="10000" width="10.42578125" style="23" bestFit="1" customWidth="1"/>
    <col min="10001" max="10001" width="10.42578125" style="23" customWidth="1"/>
    <col min="10002" max="10002" width="10.42578125" style="23" bestFit="1" customWidth="1"/>
    <col min="10003" max="10003" width="10.42578125" style="23" customWidth="1"/>
    <col min="10004" max="10008" width="10.42578125" style="23" bestFit="1" customWidth="1"/>
    <col min="10009" max="10009" width="10.28515625" style="23" bestFit="1" customWidth="1"/>
    <col min="10010" max="10011" width="10.42578125" style="23" bestFit="1" customWidth="1"/>
    <col min="10012" max="10200" width="9.140625" style="23"/>
    <col min="10201" max="10201" width="25.28515625" style="23" customWidth="1"/>
    <col min="10202" max="10202" width="24.5703125" style="23" customWidth="1"/>
    <col min="10203" max="10233" width="0" style="23" hidden="1" customWidth="1"/>
    <col min="10234" max="10254" width="10.42578125" style="23" bestFit="1" customWidth="1"/>
    <col min="10255" max="10255" width="10.42578125" style="23" customWidth="1"/>
    <col min="10256" max="10256" width="10.42578125" style="23" bestFit="1" customWidth="1"/>
    <col min="10257" max="10257" width="10.42578125" style="23" customWidth="1"/>
    <col min="10258" max="10258" width="10.42578125" style="23" bestFit="1" customWidth="1"/>
    <col min="10259" max="10259" width="10.42578125" style="23" customWidth="1"/>
    <col min="10260" max="10264" width="10.42578125" style="23" bestFit="1" customWidth="1"/>
    <col min="10265" max="10265" width="10.28515625" style="23" bestFit="1" customWidth="1"/>
    <col min="10266" max="10267" width="10.42578125" style="23" bestFit="1" customWidth="1"/>
    <col min="10268" max="10456" width="9.140625" style="23"/>
    <col min="10457" max="10457" width="25.28515625" style="23" customWidth="1"/>
    <col min="10458" max="10458" width="24.5703125" style="23" customWidth="1"/>
    <col min="10459" max="10489" width="0" style="23" hidden="1" customWidth="1"/>
    <col min="10490" max="10510" width="10.42578125" style="23" bestFit="1" customWidth="1"/>
    <col min="10511" max="10511" width="10.42578125" style="23" customWidth="1"/>
    <col min="10512" max="10512" width="10.42578125" style="23" bestFit="1" customWidth="1"/>
    <col min="10513" max="10513" width="10.42578125" style="23" customWidth="1"/>
    <col min="10514" max="10514" width="10.42578125" style="23" bestFit="1" customWidth="1"/>
    <col min="10515" max="10515" width="10.42578125" style="23" customWidth="1"/>
    <col min="10516" max="10520" width="10.42578125" style="23" bestFit="1" customWidth="1"/>
    <col min="10521" max="10521" width="10.28515625" style="23" bestFit="1" customWidth="1"/>
    <col min="10522" max="10523" width="10.42578125" style="23" bestFit="1" customWidth="1"/>
    <col min="10524" max="10712" width="9.140625" style="23"/>
    <col min="10713" max="10713" width="25.28515625" style="23" customWidth="1"/>
    <col min="10714" max="10714" width="24.5703125" style="23" customWidth="1"/>
    <col min="10715" max="10745" width="0" style="23" hidden="1" customWidth="1"/>
    <col min="10746" max="10766" width="10.42578125" style="23" bestFit="1" customWidth="1"/>
    <col min="10767" max="10767" width="10.42578125" style="23" customWidth="1"/>
    <col min="10768" max="10768" width="10.42578125" style="23" bestFit="1" customWidth="1"/>
    <col min="10769" max="10769" width="10.42578125" style="23" customWidth="1"/>
    <col min="10770" max="10770" width="10.42578125" style="23" bestFit="1" customWidth="1"/>
    <col min="10771" max="10771" width="10.42578125" style="23" customWidth="1"/>
    <col min="10772" max="10776" width="10.42578125" style="23" bestFit="1" customWidth="1"/>
    <col min="10777" max="10777" width="10.28515625" style="23" bestFit="1" customWidth="1"/>
    <col min="10778" max="10779" width="10.42578125" style="23" bestFit="1" customWidth="1"/>
    <col min="10780" max="10968" width="9.140625" style="23"/>
    <col min="10969" max="10969" width="25.28515625" style="23" customWidth="1"/>
    <col min="10970" max="10970" width="24.5703125" style="23" customWidth="1"/>
    <col min="10971" max="11001" width="0" style="23" hidden="1" customWidth="1"/>
    <col min="11002" max="11022" width="10.42578125" style="23" bestFit="1" customWidth="1"/>
    <col min="11023" max="11023" width="10.42578125" style="23" customWidth="1"/>
    <col min="11024" max="11024" width="10.42578125" style="23" bestFit="1" customWidth="1"/>
    <col min="11025" max="11025" width="10.42578125" style="23" customWidth="1"/>
    <col min="11026" max="11026" width="10.42578125" style="23" bestFit="1" customWidth="1"/>
    <col min="11027" max="11027" width="10.42578125" style="23" customWidth="1"/>
    <col min="11028" max="11032" width="10.42578125" style="23" bestFit="1" customWidth="1"/>
    <col min="11033" max="11033" width="10.28515625" style="23" bestFit="1" customWidth="1"/>
    <col min="11034" max="11035" width="10.42578125" style="23" bestFit="1" customWidth="1"/>
    <col min="11036" max="11224" width="9.140625" style="23"/>
    <col min="11225" max="11225" width="25.28515625" style="23" customWidth="1"/>
    <col min="11226" max="11226" width="24.5703125" style="23" customWidth="1"/>
    <col min="11227" max="11257" width="0" style="23" hidden="1" customWidth="1"/>
    <col min="11258" max="11278" width="10.42578125" style="23" bestFit="1" customWidth="1"/>
    <col min="11279" max="11279" width="10.42578125" style="23" customWidth="1"/>
    <col min="11280" max="11280" width="10.42578125" style="23" bestFit="1" customWidth="1"/>
    <col min="11281" max="11281" width="10.42578125" style="23" customWidth="1"/>
    <col min="11282" max="11282" width="10.42578125" style="23" bestFit="1" customWidth="1"/>
    <col min="11283" max="11283" width="10.42578125" style="23" customWidth="1"/>
    <col min="11284" max="11288" width="10.42578125" style="23" bestFit="1" customWidth="1"/>
    <col min="11289" max="11289" width="10.28515625" style="23" bestFit="1" customWidth="1"/>
    <col min="11290" max="11291" width="10.42578125" style="23" bestFit="1" customWidth="1"/>
    <col min="11292" max="11480" width="9.140625" style="23"/>
    <col min="11481" max="11481" width="25.28515625" style="23" customWidth="1"/>
    <col min="11482" max="11482" width="24.5703125" style="23" customWidth="1"/>
    <col min="11483" max="11513" width="0" style="23" hidden="1" customWidth="1"/>
    <col min="11514" max="11534" width="10.42578125" style="23" bestFit="1" customWidth="1"/>
    <col min="11535" max="11535" width="10.42578125" style="23" customWidth="1"/>
    <col min="11536" max="11536" width="10.42578125" style="23" bestFit="1" customWidth="1"/>
    <col min="11537" max="11537" width="10.42578125" style="23" customWidth="1"/>
    <col min="11538" max="11538" width="10.42578125" style="23" bestFit="1" customWidth="1"/>
    <col min="11539" max="11539" width="10.42578125" style="23" customWidth="1"/>
    <col min="11540" max="11544" width="10.42578125" style="23" bestFit="1" customWidth="1"/>
    <col min="11545" max="11545" width="10.28515625" style="23" bestFit="1" customWidth="1"/>
    <col min="11546" max="11547" width="10.42578125" style="23" bestFit="1" customWidth="1"/>
    <col min="11548" max="11736" width="9.140625" style="23"/>
    <col min="11737" max="11737" width="25.28515625" style="23" customWidth="1"/>
    <col min="11738" max="11738" width="24.5703125" style="23" customWidth="1"/>
    <col min="11739" max="11769" width="0" style="23" hidden="1" customWidth="1"/>
    <col min="11770" max="11790" width="10.42578125" style="23" bestFit="1" customWidth="1"/>
    <col min="11791" max="11791" width="10.42578125" style="23" customWidth="1"/>
    <col min="11792" max="11792" width="10.42578125" style="23" bestFit="1" customWidth="1"/>
    <col min="11793" max="11793" width="10.42578125" style="23" customWidth="1"/>
    <col min="11794" max="11794" width="10.42578125" style="23" bestFit="1" customWidth="1"/>
    <col min="11795" max="11795" width="10.42578125" style="23" customWidth="1"/>
    <col min="11796" max="11800" width="10.42578125" style="23" bestFit="1" customWidth="1"/>
    <col min="11801" max="11801" width="10.28515625" style="23" bestFit="1" customWidth="1"/>
    <col min="11802" max="11803" width="10.42578125" style="23" bestFit="1" customWidth="1"/>
    <col min="11804" max="11992" width="9.140625" style="23"/>
    <col min="11993" max="11993" width="25.28515625" style="23" customWidth="1"/>
    <col min="11994" max="11994" width="24.5703125" style="23" customWidth="1"/>
    <col min="11995" max="12025" width="0" style="23" hidden="1" customWidth="1"/>
    <col min="12026" max="12046" width="10.42578125" style="23" bestFit="1" customWidth="1"/>
    <col min="12047" max="12047" width="10.42578125" style="23" customWidth="1"/>
    <col min="12048" max="12048" width="10.42578125" style="23" bestFit="1" customWidth="1"/>
    <col min="12049" max="12049" width="10.42578125" style="23" customWidth="1"/>
    <col min="12050" max="12050" width="10.42578125" style="23" bestFit="1" customWidth="1"/>
    <col min="12051" max="12051" width="10.42578125" style="23" customWidth="1"/>
    <col min="12052" max="12056" width="10.42578125" style="23" bestFit="1" customWidth="1"/>
    <col min="12057" max="12057" width="10.28515625" style="23" bestFit="1" customWidth="1"/>
    <col min="12058" max="12059" width="10.42578125" style="23" bestFit="1" customWidth="1"/>
    <col min="12060" max="12248" width="9.140625" style="23"/>
    <col min="12249" max="12249" width="25.28515625" style="23" customWidth="1"/>
    <col min="12250" max="12250" width="24.5703125" style="23" customWidth="1"/>
    <col min="12251" max="12281" width="0" style="23" hidden="1" customWidth="1"/>
    <col min="12282" max="12302" width="10.42578125" style="23" bestFit="1" customWidth="1"/>
    <col min="12303" max="12303" width="10.42578125" style="23" customWidth="1"/>
    <col min="12304" max="12304" width="10.42578125" style="23" bestFit="1" customWidth="1"/>
    <col min="12305" max="12305" width="10.42578125" style="23" customWidth="1"/>
    <col min="12306" max="12306" width="10.42578125" style="23" bestFit="1" customWidth="1"/>
    <col min="12307" max="12307" width="10.42578125" style="23" customWidth="1"/>
    <col min="12308" max="12312" width="10.42578125" style="23" bestFit="1" customWidth="1"/>
    <col min="12313" max="12313" width="10.28515625" style="23" bestFit="1" customWidth="1"/>
    <col min="12314" max="12315" width="10.42578125" style="23" bestFit="1" customWidth="1"/>
    <col min="12316" max="12504" width="9.140625" style="23"/>
    <col min="12505" max="12505" width="25.28515625" style="23" customWidth="1"/>
    <col min="12506" max="12506" width="24.5703125" style="23" customWidth="1"/>
    <col min="12507" max="12537" width="0" style="23" hidden="1" customWidth="1"/>
    <col min="12538" max="12558" width="10.42578125" style="23" bestFit="1" customWidth="1"/>
    <col min="12559" max="12559" width="10.42578125" style="23" customWidth="1"/>
    <col min="12560" max="12560" width="10.42578125" style="23" bestFit="1" customWidth="1"/>
    <col min="12561" max="12561" width="10.42578125" style="23" customWidth="1"/>
    <col min="12562" max="12562" width="10.42578125" style="23" bestFit="1" customWidth="1"/>
    <col min="12563" max="12563" width="10.42578125" style="23" customWidth="1"/>
    <col min="12564" max="12568" width="10.42578125" style="23" bestFit="1" customWidth="1"/>
    <col min="12569" max="12569" width="10.28515625" style="23" bestFit="1" customWidth="1"/>
    <col min="12570" max="12571" width="10.42578125" style="23" bestFit="1" customWidth="1"/>
    <col min="12572" max="12760" width="9.140625" style="23"/>
    <col min="12761" max="12761" width="25.28515625" style="23" customWidth="1"/>
    <col min="12762" max="12762" width="24.5703125" style="23" customWidth="1"/>
    <col min="12763" max="12793" width="0" style="23" hidden="1" customWidth="1"/>
    <col min="12794" max="12814" width="10.42578125" style="23" bestFit="1" customWidth="1"/>
    <col min="12815" max="12815" width="10.42578125" style="23" customWidth="1"/>
    <col min="12816" max="12816" width="10.42578125" style="23" bestFit="1" customWidth="1"/>
    <col min="12817" max="12817" width="10.42578125" style="23" customWidth="1"/>
    <col min="12818" max="12818" width="10.42578125" style="23" bestFit="1" customWidth="1"/>
    <col min="12819" max="12819" width="10.42578125" style="23" customWidth="1"/>
    <col min="12820" max="12824" width="10.42578125" style="23" bestFit="1" customWidth="1"/>
    <col min="12825" max="12825" width="10.28515625" style="23" bestFit="1" customWidth="1"/>
    <col min="12826" max="12827" width="10.42578125" style="23" bestFit="1" customWidth="1"/>
    <col min="12828" max="13016" width="9.140625" style="23"/>
    <col min="13017" max="13017" width="25.28515625" style="23" customWidth="1"/>
    <col min="13018" max="13018" width="24.5703125" style="23" customWidth="1"/>
    <col min="13019" max="13049" width="0" style="23" hidden="1" customWidth="1"/>
    <col min="13050" max="13070" width="10.42578125" style="23" bestFit="1" customWidth="1"/>
    <col min="13071" max="13071" width="10.42578125" style="23" customWidth="1"/>
    <col min="13072" max="13072" width="10.42578125" style="23" bestFit="1" customWidth="1"/>
    <col min="13073" max="13073" width="10.42578125" style="23" customWidth="1"/>
    <col min="13074" max="13074" width="10.42578125" style="23" bestFit="1" customWidth="1"/>
    <col min="13075" max="13075" width="10.42578125" style="23" customWidth="1"/>
    <col min="13076" max="13080" width="10.42578125" style="23" bestFit="1" customWidth="1"/>
    <col min="13081" max="13081" width="10.28515625" style="23" bestFit="1" customWidth="1"/>
    <col min="13082" max="13083" width="10.42578125" style="23" bestFit="1" customWidth="1"/>
    <col min="13084" max="13272" width="9.140625" style="23"/>
    <col min="13273" max="13273" width="25.28515625" style="23" customWidth="1"/>
    <col min="13274" max="13274" width="24.5703125" style="23" customWidth="1"/>
    <col min="13275" max="13305" width="0" style="23" hidden="1" customWidth="1"/>
    <col min="13306" max="13326" width="10.42578125" style="23" bestFit="1" customWidth="1"/>
    <col min="13327" max="13327" width="10.42578125" style="23" customWidth="1"/>
    <col min="13328" max="13328" width="10.42578125" style="23" bestFit="1" customWidth="1"/>
    <col min="13329" max="13329" width="10.42578125" style="23" customWidth="1"/>
    <col min="13330" max="13330" width="10.42578125" style="23" bestFit="1" customWidth="1"/>
    <col min="13331" max="13331" width="10.42578125" style="23" customWidth="1"/>
    <col min="13332" max="13336" width="10.42578125" style="23" bestFit="1" customWidth="1"/>
    <col min="13337" max="13337" width="10.28515625" style="23" bestFit="1" customWidth="1"/>
    <col min="13338" max="13339" width="10.42578125" style="23" bestFit="1" customWidth="1"/>
    <col min="13340" max="13528" width="9.140625" style="23"/>
    <col min="13529" max="13529" width="25.28515625" style="23" customWidth="1"/>
    <col min="13530" max="13530" width="24.5703125" style="23" customWidth="1"/>
    <col min="13531" max="13561" width="0" style="23" hidden="1" customWidth="1"/>
    <col min="13562" max="13582" width="10.42578125" style="23" bestFit="1" customWidth="1"/>
    <col min="13583" max="13583" width="10.42578125" style="23" customWidth="1"/>
    <col min="13584" max="13584" width="10.42578125" style="23" bestFit="1" customWidth="1"/>
    <col min="13585" max="13585" width="10.42578125" style="23" customWidth="1"/>
    <col min="13586" max="13586" width="10.42578125" style="23" bestFit="1" customWidth="1"/>
    <col min="13587" max="13587" width="10.42578125" style="23" customWidth="1"/>
    <col min="13588" max="13592" width="10.42578125" style="23" bestFit="1" customWidth="1"/>
    <col min="13593" max="13593" width="10.28515625" style="23" bestFit="1" customWidth="1"/>
    <col min="13594" max="13595" width="10.42578125" style="23" bestFit="1" customWidth="1"/>
    <col min="13596" max="13784" width="9.140625" style="23"/>
    <col min="13785" max="13785" width="25.28515625" style="23" customWidth="1"/>
    <col min="13786" max="13786" width="24.5703125" style="23" customWidth="1"/>
    <col min="13787" max="13817" width="0" style="23" hidden="1" customWidth="1"/>
    <col min="13818" max="13838" width="10.42578125" style="23" bestFit="1" customWidth="1"/>
    <col min="13839" max="13839" width="10.42578125" style="23" customWidth="1"/>
    <col min="13840" max="13840" width="10.42578125" style="23" bestFit="1" customWidth="1"/>
    <col min="13841" max="13841" width="10.42578125" style="23" customWidth="1"/>
    <col min="13842" max="13842" width="10.42578125" style="23" bestFit="1" customWidth="1"/>
    <col min="13843" max="13843" width="10.42578125" style="23" customWidth="1"/>
    <col min="13844" max="13848" width="10.42578125" style="23" bestFit="1" customWidth="1"/>
    <col min="13849" max="13849" width="10.28515625" style="23" bestFit="1" customWidth="1"/>
    <col min="13850" max="13851" width="10.42578125" style="23" bestFit="1" customWidth="1"/>
    <col min="13852" max="14040" width="9.140625" style="23"/>
    <col min="14041" max="14041" width="25.28515625" style="23" customWidth="1"/>
    <col min="14042" max="14042" width="24.5703125" style="23" customWidth="1"/>
    <col min="14043" max="14073" width="0" style="23" hidden="1" customWidth="1"/>
    <col min="14074" max="14094" width="10.42578125" style="23" bestFit="1" customWidth="1"/>
    <col min="14095" max="14095" width="10.42578125" style="23" customWidth="1"/>
    <col min="14096" max="14096" width="10.42578125" style="23" bestFit="1" customWidth="1"/>
    <col min="14097" max="14097" width="10.42578125" style="23" customWidth="1"/>
    <col min="14098" max="14098" width="10.42578125" style="23" bestFit="1" customWidth="1"/>
    <col min="14099" max="14099" width="10.42578125" style="23" customWidth="1"/>
    <col min="14100" max="14104" width="10.42578125" style="23" bestFit="1" customWidth="1"/>
    <col min="14105" max="14105" width="10.28515625" style="23" bestFit="1" customWidth="1"/>
    <col min="14106" max="14107" width="10.42578125" style="23" bestFit="1" customWidth="1"/>
    <col min="14108" max="14296" width="9.140625" style="23"/>
    <col min="14297" max="14297" width="25.28515625" style="23" customWidth="1"/>
    <col min="14298" max="14298" width="24.5703125" style="23" customWidth="1"/>
    <col min="14299" max="14329" width="0" style="23" hidden="1" customWidth="1"/>
    <col min="14330" max="14350" width="10.42578125" style="23" bestFit="1" customWidth="1"/>
    <col min="14351" max="14351" width="10.42578125" style="23" customWidth="1"/>
    <col min="14352" max="14352" width="10.42578125" style="23" bestFit="1" customWidth="1"/>
    <col min="14353" max="14353" width="10.42578125" style="23" customWidth="1"/>
    <col min="14354" max="14354" width="10.42578125" style="23" bestFit="1" customWidth="1"/>
    <col min="14355" max="14355" width="10.42578125" style="23" customWidth="1"/>
    <col min="14356" max="14360" width="10.42578125" style="23" bestFit="1" customWidth="1"/>
    <col min="14361" max="14361" width="10.28515625" style="23" bestFit="1" customWidth="1"/>
    <col min="14362" max="14363" width="10.42578125" style="23" bestFit="1" customWidth="1"/>
    <col min="14364" max="14552" width="9.140625" style="23"/>
    <col min="14553" max="14553" width="25.28515625" style="23" customWidth="1"/>
    <col min="14554" max="14554" width="24.5703125" style="23" customWidth="1"/>
    <col min="14555" max="14585" width="0" style="23" hidden="1" customWidth="1"/>
    <col min="14586" max="14606" width="10.42578125" style="23" bestFit="1" customWidth="1"/>
    <col min="14607" max="14607" width="10.42578125" style="23" customWidth="1"/>
    <col min="14608" max="14608" width="10.42578125" style="23" bestFit="1" customWidth="1"/>
    <col min="14609" max="14609" width="10.42578125" style="23" customWidth="1"/>
    <col min="14610" max="14610" width="10.42578125" style="23" bestFit="1" customWidth="1"/>
    <col min="14611" max="14611" width="10.42578125" style="23" customWidth="1"/>
    <col min="14612" max="14616" width="10.42578125" style="23" bestFit="1" customWidth="1"/>
    <col min="14617" max="14617" width="10.28515625" style="23" bestFit="1" customWidth="1"/>
    <col min="14618" max="14619" width="10.42578125" style="23" bestFit="1" customWidth="1"/>
    <col min="14620" max="14808" width="9.140625" style="23"/>
    <col min="14809" max="14809" width="25.28515625" style="23" customWidth="1"/>
    <col min="14810" max="14810" width="24.5703125" style="23" customWidth="1"/>
    <col min="14811" max="14841" width="0" style="23" hidden="1" customWidth="1"/>
    <col min="14842" max="14862" width="10.42578125" style="23" bestFit="1" customWidth="1"/>
    <col min="14863" max="14863" width="10.42578125" style="23" customWidth="1"/>
    <col min="14864" max="14864" width="10.42578125" style="23" bestFit="1" customWidth="1"/>
    <col min="14865" max="14865" width="10.42578125" style="23" customWidth="1"/>
    <col min="14866" max="14866" width="10.42578125" style="23" bestFit="1" customWidth="1"/>
    <col min="14867" max="14867" width="10.42578125" style="23" customWidth="1"/>
    <col min="14868" max="14872" width="10.42578125" style="23" bestFit="1" customWidth="1"/>
    <col min="14873" max="14873" width="10.28515625" style="23" bestFit="1" customWidth="1"/>
    <col min="14874" max="14875" width="10.42578125" style="23" bestFit="1" customWidth="1"/>
    <col min="14876" max="15064" width="9.140625" style="23"/>
    <col min="15065" max="15065" width="25.28515625" style="23" customWidth="1"/>
    <col min="15066" max="15066" width="24.5703125" style="23" customWidth="1"/>
    <col min="15067" max="15097" width="0" style="23" hidden="1" customWidth="1"/>
    <col min="15098" max="15118" width="10.42578125" style="23" bestFit="1" customWidth="1"/>
    <col min="15119" max="15119" width="10.42578125" style="23" customWidth="1"/>
    <col min="15120" max="15120" width="10.42578125" style="23" bestFit="1" customWidth="1"/>
    <col min="15121" max="15121" width="10.42578125" style="23" customWidth="1"/>
    <col min="15122" max="15122" width="10.42578125" style="23" bestFit="1" customWidth="1"/>
    <col min="15123" max="15123" width="10.42578125" style="23" customWidth="1"/>
    <col min="15124" max="15128" width="10.42578125" style="23" bestFit="1" customWidth="1"/>
    <col min="15129" max="15129" width="10.28515625" style="23" bestFit="1" customWidth="1"/>
    <col min="15130" max="15131" width="10.42578125" style="23" bestFit="1" customWidth="1"/>
    <col min="15132" max="15320" width="9.140625" style="23"/>
    <col min="15321" max="15321" width="25.28515625" style="23" customWidth="1"/>
    <col min="15322" max="15322" width="24.5703125" style="23" customWidth="1"/>
    <col min="15323" max="15353" width="0" style="23" hidden="1" customWidth="1"/>
    <col min="15354" max="15374" width="10.42578125" style="23" bestFit="1" customWidth="1"/>
    <col min="15375" max="15375" width="10.42578125" style="23" customWidth="1"/>
    <col min="15376" max="15376" width="10.42578125" style="23" bestFit="1" customWidth="1"/>
    <col min="15377" max="15377" width="10.42578125" style="23" customWidth="1"/>
    <col min="15378" max="15378" width="10.42578125" style="23" bestFit="1" customWidth="1"/>
    <col min="15379" max="15379" width="10.42578125" style="23" customWidth="1"/>
    <col min="15380" max="15384" width="10.42578125" style="23" bestFit="1" customWidth="1"/>
    <col min="15385" max="15385" width="10.28515625" style="23" bestFit="1" customWidth="1"/>
    <col min="15386" max="15387" width="10.42578125" style="23" bestFit="1" customWidth="1"/>
    <col min="15388" max="15576" width="9.140625" style="23"/>
    <col min="15577" max="15577" width="25.28515625" style="23" customWidth="1"/>
    <col min="15578" max="15578" width="24.5703125" style="23" customWidth="1"/>
    <col min="15579" max="15609" width="0" style="23" hidden="1" customWidth="1"/>
    <col min="15610" max="15630" width="10.42578125" style="23" bestFit="1" customWidth="1"/>
    <col min="15631" max="15631" width="10.42578125" style="23" customWidth="1"/>
    <col min="15632" max="15632" width="10.42578125" style="23" bestFit="1" customWidth="1"/>
    <col min="15633" max="15633" width="10.42578125" style="23" customWidth="1"/>
    <col min="15634" max="15634" width="10.42578125" style="23" bestFit="1" customWidth="1"/>
    <col min="15635" max="15635" width="10.42578125" style="23" customWidth="1"/>
    <col min="15636" max="15640" width="10.42578125" style="23" bestFit="1" customWidth="1"/>
    <col min="15641" max="15641" width="10.28515625" style="23" bestFit="1" customWidth="1"/>
    <col min="15642" max="15643" width="10.42578125" style="23" bestFit="1" customWidth="1"/>
    <col min="15644" max="15832" width="9.140625" style="23"/>
    <col min="15833" max="15833" width="25.28515625" style="23" customWidth="1"/>
    <col min="15834" max="15834" width="24.5703125" style="23" customWidth="1"/>
    <col min="15835" max="15865" width="0" style="23" hidden="1" customWidth="1"/>
    <col min="15866" max="15886" width="10.42578125" style="23" bestFit="1" customWidth="1"/>
    <col min="15887" max="15887" width="10.42578125" style="23" customWidth="1"/>
    <col min="15888" max="15888" width="10.42578125" style="23" bestFit="1" customWidth="1"/>
    <col min="15889" max="15889" width="10.42578125" style="23" customWidth="1"/>
    <col min="15890" max="15890" width="10.42578125" style="23" bestFit="1" customWidth="1"/>
    <col min="15891" max="15891" width="10.42578125" style="23" customWidth="1"/>
    <col min="15892" max="15896" width="10.42578125" style="23" bestFit="1" customWidth="1"/>
    <col min="15897" max="15897" width="10.28515625" style="23" bestFit="1" customWidth="1"/>
    <col min="15898" max="15899" width="10.42578125" style="23" bestFit="1" customWidth="1"/>
    <col min="15900" max="16088" width="9.140625" style="23"/>
    <col min="16089" max="16089" width="25.28515625" style="23" customWidth="1"/>
    <col min="16090" max="16090" width="24.5703125" style="23" customWidth="1"/>
    <col min="16091" max="16121" width="0" style="23" hidden="1" customWidth="1"/>
    <col min="16122" max="16142" width="10.42578125" style="23" bestFit="1" customWidth="1"/>
    <col min="16143" max="16143" width="10.42578125" style="23" customWidth="1"/>
    <col min="16144" max="16144" width="10.42578125" style="23" bestFit="1" customWidth="1"/>
    <col min="16145" max="16145" width="10.42578125" style="23" customWidth="1"/>
    <col min="16146" max="16146" width="10.42578125" style="23" bestFit="1" customWidth="1"/>
    <col min="16147" max="16147" width="10.42578125" style="23" customWidth="1"/>
    <col min="16148" max="16152" width="10.42578125" style="23" bestFit="1" customWidth="1"/>
    <col min="16153" max="16153" width="10.28515625" style="23" bestFit="1" customWidth="1"/>
    <col min="16154" max="16155" width="10.42578125" style="23" bestFit="1" customWidth="1"/>
    <col min="16156" max="16384" width="9.140625" style="23"/>
  </cols>
  <sheetData>
    <row r="1" spans="1:52" x14ac:dyDescent="0.2">
      <c r="C1" s="23" t="s">
        <v>19</v>
      </c>
      <c r="D1" s="23" t="s">
        <v>13</v>
      </c>
      <c r="E1" s="23" t="s">
        <v>17</v>
      </c>
      <c r="F1" s="23" t="s">
        <v>18</v>
      </c>
      <c r="G1" s="23" t="s">
        <v>20</v>
      </c>
      <c r="H1" s="23" t="s">
        <v>13</v>
      </c>
      <c r="I1" s="23" t="s">
        <v>17</v>
      </c>
      <c r="J1" s="23" t="s">
        <v>18</v>
      </c>
      <c r="K1" s="23" t="s">
        <v>24</v>
      </c>
      <c r="L1" s="23" t="s">
        <v>13</v>
      </c>
      <c r="M1" s="23" t="s">
        <v>17</v>
      </c>
      <c r="N1" s="23" t="s">
        <v>18</v>
      </c>
      <c r="O1" s="23" t="s">
        <v>10</v>
      </c>
      <c r="P1" s="23" t="s">
        <v>13</v>
      </c>
      <c r="Q1" s="23" t="s">
        <v>17</v>
      </c>
      <c r="R1" s="23" t="s">
        <v>18</v>
      </c>
      <c r="S1" s="23" t="s">
        <v>22</v>
      </c>
      <c r="T1" s="23" t="s">
        <v>13</v>
      </c>
      <c r="U1" s="23" t="s">
        <v>17</v>
      </c>
      <c r="V1" s="23" t="s">
        <v>18</v>
      </c>
      <c r="W1" s="23" t="s">
        <v>23</v>
      </c>
      <c r="X1" s="23" t="s">
        <v>13</v>
      </c>
      <c r="Y1" s="23" t="s">
        <v>17</v>
      </c>
      <c r="Z1" s="23" t="s">
        <v>18</v>
      </c>
      <c r="AA1" s="23" t="s">
        <v>45</v>
      </c>
      <c r="AB1" s="23" t="s">
        <v>13</v>
      </c>
      <c r="AC1" s="23" t="s">
        <v>17</v>
      </c>
      <c r="AD1" s="23" t="s">
        <v>18</v>
      </c>
      <c r="AE1" s="23" t="s">
        <v>79</v>
      </c>
      <c r="AF1" s="23" t="s">
        <v>13</v>
      </c>
      <c r="AG1" s="23" t="s">
        <v>17</v>
      </c>
      <c r="AH1" s="23" t="s">
        <v>18</v>
      </c>
      <c r="AI1" s="23" t="s">
        <v>84</v>
      </c>
      <c r="AJ1" s="23" t="s">
        <v>13</v>
      </c>
      <c r="AK1" s="23" t="s">
        <v>17</v>
      </c>
      <c r="AL1" s="23" t="s">
        <v>18</v>
      </c>
      <c r="AM1" s="24" t="s">
        <v>96</v>
      </c>
      <c r="AN1" s="25" t="s">
        <v>13</v>
      </c>
      <c r="AO1" s="23" t="s">
        <v>17</v>
      </c>
      <c r="AP1" s="18" t="s">
        <v>18</v>
      </c>
      <c r="AQ1" s="1" t="s">
        <v>163</v>
      </c>
      <c r="AR1" s="25" t="s">
        <v>13</v>
      </c>
      <c r="AS1" s="23" t="s">
        <v>17</v>
      </c>
      <c r="AT1" s="18" t="s">
        <v>18</v>
      </c>
      <c r="AU1" s="18" t="s">
        <v>186</v>
      </c>
      <c r="AV1" s="25" t="s">
        <v>13</v>
      </c>
      <c r="AW1" s="23" t="s">
        <v>17</v>
      </c>
      <c r="AX1" s="25" t="s">
        <v>13</v>
      </c>
      <c r="AY1" s="23" t="s">
        <v>218</v>
      </c>
      <c r="AZ1" s="25" t="s">
        <v>13</v>
      </c>
    </row>
    <row r="2" spans="1:52" s="1" customFormat="1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1" t="s">
        <v>219</v>
      </c>
      <c r="AZ2" s="1" t="s">
        <v>47</v>
      </c>
    </row>
    <row r="3" spans="1:52" x14ac:dyDescent="0.2">
      <c r="A3" s="23" t="s">
        <v>173</v>
      </c>
      <c r="C3" s="26">
        <v>489.37808085359995</v>
      </c>
      <c r="D3" s="26">
        <v>91.799123474299989</v>
      </c>
      <c r="E3" s="26">
        <v>658.57534183109999</v>
      </c>
      <c r="F3" s="26">
        <v>1905.1565078032002</v>
      </c>
      <c r="G3" s="26">
        <v>736.95608308369992</v>
      </c>
      <c r="H3" s="26">
        <v>-796.24936336480005</v>
      </c>
      <c r="I3" s="26">
        <v>-40.412178177400008</v>
      </c>
      <c r="J3" s="26">
        <v>1514.8902343383002</v>
      </c>
      <c r="K3" s="26">
        <v>399.39983759569998</v>
      </c>
      <c r="L3" s="26">
        <v>-1388.4895404294</v>
      </c>
      <c r="M3" s="26">
        <v>607.24582603380009</v>
      </c>
      <c r="N3" s="26">
        <v>1733.7425493813998</v>
      </c>
      <c r="O3" s="26">
        <v>276.0427089529</v>
      </c>
      <c r="P3" s="26">
        <v>-214.43735378229999</v>
      </c>
      <c r="Q3" s="26">
        <v>-59.834274319999999</v>
      </c>
      <c r="R3" s="26">
        <v>1725.2661977294001</v>
      </c>
      <c r="S3" s="26">
        <v>1169.0544258399004</v>
      </c>
      <c r="T3" s="26">
        <v>372.83087392430014</v>
      </c>
      <c r="U3" s="26">
        <v>756.75140357580017</v>
      </c>
      <c r="V3" s="26">
        <v>1796.8899766711002</v>
      </c>
      <c r="W3" s="26">
        <v>718.46118243389992</v>
      </c>
      <c r="X3" s="26">
        <v>-691.54141530899994</v>
      </c>
      <c r="Y3" s="26">
        <v>-471.23930137550019</v>
      </c>
      <c r="Z3" s="26">
        <v>2506.1738851129994</v>
      </c>
      <c r="AA3" s="26">
        <v>1380.8166956115999</v>
      </c>
      <c r="AB3" s="26">
        <v>-914.82161309390005</v>
      </c>
      <c r="AC3" s="26">
        <v>1686.2391656374</v>
      </c>
      <c r="AD3" s="26">
        <v>2997.5935851726999</v>
      </c>
      <c r="AE3" s="26">
        <v>389.35557401159997</v>
      </c>
      <c r="AF3" s="26">
        <v>-941.4333583243</v>
      </c>
      <c r="AG3" s="26">
        <v>1790.6070762449999</v>
      </c>
      <c r="AH3" s="26">
        <v>1059.5319020252991</v>
      </c>
      <c r="AI3" s="26">
        <v>478.50181403309944</v>
      </c>
      <c r="AJ3" s="26">
        <v>-460.95083436799996</v>
      </c>
      <c r="AK3" s="26">
        <v>1952.6993320419999</v>
      </c>
      <c r="AL3" s="26">
        <v>1910.1928849003</v>
      </c>
      <c r="AM3" s="26">
        <v>1303.0556255152003</v>
      </c>
      <c r="AN3" s="26">
        <v>191.95528033790004</v>
      </c>
      <c r="AO3" s="26">
        <v>1510.4419218147</v>
      </c>
      <c r="AP3" s="26">
        <v>2142.5848931432997</v>
      </c>
      <c r="AQ3" s="26">
        <v>680.76981539430005</v>
      </c>
      <c r="AR3" s="26">
        <v>157.47118937689999</v>
      </c>
      <c r="AS3" s="26">
        <v>2300.4641846062</v>
      </c>
      <c r="AT3" s="26">
        <v>2130.1935555165001</v>
      </c>
      <c r="AU3" s="26">
        <v>643.04944051670009</v>
      </c>
      <c r="AV3" s="26">
        <v>-1380.9773772396002</v>
      </c>
      <c r="AW3" s="26">
        <v>874.7617163699</v>
      </c>
      <c r="AX3" s="26">
        <v>1694.1239519554999</v>
      </c>
      <c r="AY3" s="26">
        <v>469.76147452930002</v>
      </c>
      <c r="AZ3" s="26">
        <v>947.60336122069998</v>
      </c>
    </row>
    <row r="4" spans="1:52" x14ac:dyDescent="0.2">
      <c r="A4" s="23" t="s">
        <v>91</v>
      </c>
      <c r="C4" s="26">
        <v>405.37312898509998</v>
      </c>
      <c r="D4" s="26">
        <v>368.57408020900004</v>
      </c>
      <c r="E4" s="26">
        <v>445.08863002279998</v>
      </c>
      <c r="F4" s="26">
        <v>1141.0156915320001</v>
      </c>
      <c r="G4" s="26">
        <v>675.28142529649995</v>
      </c>
      <c r="H4" s="26">
        <v>692.7716339003</v>
      </c>
      <c r="I4" s="26">
        <v>430.58768216869998</v>
      </c>
      <c r="J4" s="26">
        <v>1149.3245510254001</v>
      </c>
      <c r="K4" s="26">
        <v>642.04273004079994</v>
      </c>
      <c r="L4" s="26">
        <v>25.007975717499988</v>
      </c>
      <c r="M4" s="26">
        <v>1265.0249996716002</v>
      </c>
      <c r="N4" s="26">
        <v>1004.6492101289999</v>
      </c>
      <c r="O4" s="26">
        <v>664.48620902469997</v>
      </c>
      <c r="P4" s="26">
        <v>-451.49735980299999</v>
      </c>
      <c r="Q4" s="26">
        <v>-786.21877783050002</v>
      </c>
      <c r="R4" s="26">
        <v>1118.5002876479998</v>
      </c>
      <c r="S4" s="26">
        <v>1118.9208259566001</v>
      </c>
      <c r="T4" s="26">
        <v>-81.517089327500003</v>
      </c>
      <c r="U4" s="26">
        <v>118.60777668339995</v>
      </c>
      <c r="V4" s="26">
        <v>850.30175518090005</v>
      </c>
      <c r="W4" s="26">
        <v>144.05920743159999</v>
      </c>
      <c r="X4" s="26">
        <v>322.77174791919998</v>
      </c>
      <c r="Y4" s="26">
        <v>-104.3774695275</v>
      </c>
      <c r="Z4" s="26">
        <v>1920.0375935508002</v>
      </c>
      <c r="AA4" s="26">
        <v>-38.599789720599972</v>
      </c>
      <c r="AB4" s="26">
        <v>-1367.9355762651001</v>
      </c>
      <c r="AC4" s="26">
        <v>1266.9724607016001</v>
      </c>
      <c r="AD4" s="26">
        <v>613.06208117380004</v>
      </c>
      <c r="AE4" s="26">
        <v>200.5928010305</v>
      </c>
      <c r="AF4" s="26">
        <v>-1090.1653452279002</v>
      </c>
      <c r="AG4" s="26">
        <v>360.48923713599999</v>
      </c>
      <c r="AH4" s="26">
        <v>256.74135636139999</v>
      </c>
      <c r="AI4" s="26">
        <v>159.0342414545994</v>
      </c>
      <c r="AJ4" s="26">
        <v>-660.823851795</v>
      </c>
      <c r="AK4" s="26">
        <v>423.71105969890004</v>
      </c>
      <c r="AL4" s="26">
        <v>440.9324103893</v>
      </c>
      <c r="AM4" s="26">
        <v>-310.3645832917</v>
      </c>
      <c r="AN4" s="26">
        <v>-618.96141268240001</v>
      </c>
      <c r="AO4" s="26">
        <v>442.9888088559</v>
      </c>
      <c r="AP4" s="26">
        <v>531.64961445690005</v>
      </c>
      <c r="AQ4" s="26">
        <v>-456.22114756949998</v>
      </c>
      <c r="AR4" s="26">
        <v>-314.47756447059999</v>
      </c>
      <c r="AS4" s="26">
        <v>394.42702918930001</v>
      </c>
      <c r="AT4" s="26">
        <v>373.41577591920009</v>
      </c>
      <c r="AU4" s="26">
        <v>208.54318198479999</v>
      </c>
      <c r="AV4" s="26">
        <v>-1684.3107419826999</v>
      </c>
      <c r="AW4" s="26">
        <v>-47.045818222900039</v>
      </c>
      <c r="AX4" s="26">
        <v>-131.26046036420007</v>
      </c>
      <c r="AY4" s="26">
        <v>-1622.0774982641001</v>
      </c>
      <c r="AZ4" s="26">
        <v>-890.63121859089995</v>
      </c>
    </row>
    <row r="5" spans="1:52" x14ac:dyDescent="0.2">
      <c r="A5" s="23" t="s">
        <v>174</v>
      </c>
      <c r="C5" s="26">
        <v>505.90136083520002</v>
      </c>
      <c r="D5" s="26">
        <v>-1258.4326451418999</v>
      </c>
      <c r="E5" s="26">
        <v>511.39336013249999</v>
      </c>
      <c r="F5" s="26">
        <v>1136.2833117888999</v>
      </c>
      <c r="G5" s="26">
        <v>-226.4859198826</v>
      </c>
      <c r="H5" s="26">
        <v>-1597.4493053862</v>
      </c>
      <c r="I5" s="26">
        <v>779.26376514569995</v>
      </c>
      <c r="J5" s="26">
        <v>852.91419945630003</v>
      </c>
      <c r="K5" s="26">
        <v>195.21071146880001</v>
      </c>
      <c r="L5" s="26">
        <v>-1788.4831293051</v>
      </c>
      <c r="M5" s="26">
        <v>796.33868137310003</v>
      </c>
      <c r="N5" s="26">
        <v>610.83808472559997</v>
      </c>
      <c r="O5" s="26">
        <v>622.29389898880004</v>
      </c>
      <c r="P5" s="26">
        <v>-1339.2153792503</v>
      </c>
      <c r="Q5" s="26">
        <v>913.51188268730004</v>
      </c>
      <c r="R5" s="26">
        <v>1081.0098660391</v>
      </c>
      <c r="S5" s="26">
        <v>287.65837766549998</v>
      </c>
      <c r="T5" s="26">
        <v>-1223.3459682801999</v>
      </c>
      <c r="U5" s="26">
        <v>1083.8046159257001</v>
      </c>
      <c r="V5" s="26">
        <v>1376.9669580615</v>
      </c>
      <c r="W5" s="26">
        <v>428.89111729059999</v>
      </c>
      <c r="X5" s="26">
        <v>-1188.8370580492999</v>
      </c>
      <c r="Y5" s="26">
        <v>1110.0541400576999</v>
      </c>
      <c r="Z5" s="26">
        <v>1228.2279379981001</v>
      </c>
      <c r="AA5" s="26">
        <v>1105.8797352027</v>
      </c>
      <c r="AB5" s="26">
        <v>-405.7371765149</v>
      </c>
      <c r="AC5" s="26">
        <v>1557.78270361</v>
      </c>
      <c r="AD5" s="26">
        <v>1558.0160796366999</v>
      </c>
      <c r="AE5" s="26">
        <v>900.50927577059997</v>
      </c>
      <c r="AF5" s="26">
        <v>-1061.4582976191</v>
      </c>
      <c r="AG5" s="26">
        <v>1834.0540716600001</v>
      </c>
      <c r="AH5" s="26">
        <v>2328.7432288297</v>
      </c>
      <c r="AI5" s="26">
        <v>949.11331802220002</v>
      </c>
      <c r="AJ5" s="26">
        <v>-366.35848865899999</v>
      </c>
      <c r="AK5" s="26">
        <v>1721.3043469782001</v>
      </c>
      <c r="AL5" s="26">
        <v>1769.1649947942999</v>
      </c>
      <c r="AM5" s="26">
        <v>1401.0551927916999</v>
      </c>
      <c r="AN5" s="26">
        <v>416.10464454290002</v>
      </c>
      <c r="AO5" s="26">
        <v>2173.7503764522999</v>
      </c>
      <c r="AP5" s="26">
        <v>2149.2721406462001</v>
      </c>
      <c r="AQ5" s="26">
        <v>1322.0342729224999</v>
      </c>
      <c r="AR5" s="26">
        <v>66.212970147799993</v>
      </c>
      <c r="AS5" s="26">
        <v>2014.0714196210999</v>
      </c>
      <c r="AT5" s="26">
        <v>2159.3250691065</v>
      </c>
      <c r="AU5" s="26">
        <v>1133.3509250310001</v>
      </c>
      <c r="AV5" s="26">
        <v>-368.74652867449998</v>
      </c>
      <c r="AW5" s="26">
        <v>1871.4310728369001</v>
      </c>
      <c r="AX5" s="26">
        <v>2098.7755732953001</v>
      </c>
      <c r="AY5" s="26">
        <v>590.21209107920004</v>
      </c>
      <c r="AZ5" s="26">
        <v>-367.23185692909999</v>
      </c>
    </row>
    <row r="6" spans="1:52" x14ac:dyDescent="0.2">
      <c r="A6" s="23" t="s">
        <v>89</v>
      </c>
      <c r="C6" s="26">
        <v>-421.89640896669999</v>
      </c>
      <c r="D6" s="26">
        <v>981.6576884072</v>
      </c>
      <c r="E6" s="26">
        <v>-297.90664832419998</v>
      </c>
      <c r="F6" s="26">
        <v>-372.14249551770001</v>
      </c>
      <c r="G6" s="26">
        <v>288.16057766980003</v>
      </c>
      <c r="H6" s="26">
        <v>108.4283081211</v>
      </c>
      <c r="I6" s="26">
        <v>-1250.2636254918</v>
      </c>
      <c r="J6" s="26">
        <v>-487.34851614340005</v>
      </c>
      <c r="K6" s="26">
        <v>-437.85360391389997</v>
      </c>
      <c r="L6" s="26">
        <v>374.98561315820001</v>
      </c>
      <c r="M6" s="26">
        <v>-1454.1178550109</v>
      </c>
      <c r="N6" s="26">
        <v>118.25525452679999</v>
      </c>
      <c r="O6" s="26">
        <v>-1010.7373990606001</v>
      </c>
      <c r="P6" s="26">
        <v>1576.275385271</v>
      </c>
      <c r="Q6" s="26">
        <v>-187.12737917679999</v>
      </c>
      <c r="R6" s="26">
        <v>-474.24395595769994</v>
      </c>
      <c r="S6" s="26">
        <v>-237.52477778220009</v>
      </c>
      <c r="T6" s="26">
        <v>1677.6939315320001</v>
      </c>
      <c r="U6" s="26">
        <v>-445.66098903329998</v>
      </c>
      <c r="V6" s="26">
        <v>-430.37873657130001</v>
      </c>
      <c r="W6" s="26">
        <v>145.5108577117</v>
      </c>
      <c r="X6" s="26">
        <v>174.52389482109999</v>
      </c>
      <c r="Y6" s="26">
        <v>-1476.9159719057002</v>
      </c>
      <c r="Z6" s="26">
        <v>-642.09164643590009</v>
      </c>
      <c r="AA6" s="26">
        <v>313.53675012949998</v>
      </c>
      <c r="AB6" s="26">
        <v>858.85113968609994</v>
      </c>
      <c r="AC6" s="26">
        <v>-1138.5159986742001</v>
      </c>
      <c r="AD6" s="26">
        <v>826.51542436220006</v>
      </c>
      <c r="AE6" s="26">
        <v>-711.74650278950003</v>
      </c>
      <c r="AF6" s="26">
        <v>1210.1902845227</v>
      </c>
      <c r="AG6" s="26">
        <v>-403.93623255099999</v>
      </c>
      <c r="AH6" s="26">
        <v>-1525.9526831658022</v>
      </c>
      <c r="AI6" s="26">
        <v>-629.64574544369998</v>
      </c>
      <c r="AJ6" s="26">
        <v>566.23150608599997</v>
      </c>
      <c r="AK6" s="26">
        <v>-192.31607463509999</v>
      </c>
      <c r="AL6" s="26">
        <v>-299.90452028330003</v>
      </c>
      <c r="AM6" s="26">
        <v>212.36501601520001</v>
      </c>
      <c r="AN6" s="26">
        <v>394.81204847740003</v>
      </c>
      <c r="AO6" s="26">
        <v>-1106.2972634934999</v>
      </c>
      <c r="AP6" s="26">
        <v>-538.33686195979999</v>
      </c>
      <c r="AQ6" s="26">
        <v>-185.04330995869998</v>
      </c>
      <c r="AR6" s="26">
        <v>405.73578369969999</v>
      </c>
      <c r="AS6" s="26">
        <v>-108.0342642042</v>
      </c>
      <c r="AT6" s="26">
        <v>-402.54728950919997</v>
      </c>
      <c r="AU6" s="26">
        <v>-698.84466649909996</v>
      </c>
      <c r="AV6" s="26">
        <v>672.07989341760003</v>
      </c>
      <c r="AW6" s="26">
        <v>-949.6235382440999</v>
      </c>
      <c r="AX6" s="26">
        <v>-273.39116097559997</v>
      </c>
      <c r="AY6" s="26">
        <v>1501.6268817142</v>
      </c>
      <c r="AZ6" s="26">
        <v>2205.4664367406999</v>
      </c>
    </row>
    <row r="7" spans="1:52" x14ac:dyDescent="0.2">
      <c r="A7" s="23" t="s">
        <v>90</v>
      </c>
      <c r="C7" s="26">
        <v>-523.19375690879997</v>
      </c>
      <c r="D7" s="26">
        <v>710.78378207840001</v>
      </c>
      <c r="E7" s="26">
        <v>-676.09112447760003</v>
      </c>
      <c r="F7" s="26">
        <v>-211.68789486829996</v>
      </c>
      <c r="G7" s="26">
        <v>-173.59955704000001</v>
      </c>
      <c r="H7" s="26">
        <v>-448.33817382860002</v>
      </c>
      <c r="I7" s="26">
        <v>131.2583602302</v>
      </c>
      <c r="J7" s="26">
        <v>-665.80315451850004</v>
      </c>
      <c r="K7" s="26">
        <v>-505.03401897229998</v>
      </c>
      <c r="L7" s="173">
        <v>1052.9981795128999</v>
      </c>
      <c r="M7" s="26">
        <v>-143.57803367329998</v>
      </c>
      <c r="N7" s="26">
        <v>-711.69885250540005</v>
      </c>
      <c r="O7" s="26">
        <v>-113.77782103179999</v>
      </c>
      <c r="P7" s="26">
        <v>98.303105356399996</v>
      </c>
      <c r="Q7" s="26">
        <v>-184.17286709889999</v>
      </c>
      <c r="R7" s="26">
        <v>-376.37637500450001</v>
      </c>
      <c r="S7" s="26">
        <v>-609.34038256160011</v>
      </c>
      <c r="T7" s="26">
        <v>-415.1475118669</v>
      </c>
      <c r="U7" s="26">
        <v>117.02311699040013</v>
      </c>
      <c r="V7" s="26">
        <v>-630.98316506099991</v>
      </c>
      <c r="W7" s="26">
        <v>-221.29728621219999</v>
      </c>
      <c r="X7" s="26">
        <v>40.7240451204</v>
      </c>
      <c r="Y7" s="26">
        <v>-258.36404643979984</v>
      </c>
      <c r="Z7" s="26">
        <v>-390.74171532310015</v>
      </c>
      <c r="AA7" s="26">
        <v>-357.55581157200004</v>
      </c>
      <c r="AB7" s="26">
        <v>-488.11591954570002</v>
      </c>
      <c r="AC7" s="26">
        <v>-389.8812680323</v>
      </c>
      <c r="AD7" s="26">
        <v>-835.80376073360003</v>
      </c>
      <c r="AE7" s="26">
        <v>-418.62203131690001</v>
      </c>
      <c r="AF7" s="26">
        <v>135.228315587</v>
      </c>
      <c r="AG7" s="26">
        <v>-497.32470216989998</v>
      </c>
      <c r="AH7" s="26">
        <v>-79.021448629498991</v>
      </c>
      <c r="AI7" s="26">
        <v>-138.50748514390034</v>
      </c>
      <c r="AJ7" s="26">
        <v>-190.23166768660002</v>
      </c>
      <c r="AK7" s="26">
        <v>-322.58876546760001</v>
      </c>
      <c r="AL7" s="26">
        <v>-666.48058871800004</v>
      </c>
      <c r="AM7" s="26">
        <v>-584.00661546779997</v>
      </c>
      <c r="AN7" s="26">
        <v>-989.26488962989993</v>
      </c>
      <c r="AO7" s="26">
        <v>-484.3654860355</v>
      </c>
      <c r="AP7" s="26">
        <v>-965.82922874849987</v>
      </c>
      <c r="AQ7" s="26">
        <v>-301.81926331150009</v>
      </c>
      <c r="AR7" s="26">
        <v>-166.17765795899999</v>
      </c>
      <c r="AS7" s="26">
        <v>-196.68493416709998</v>
      </c>
      <c r="AT7" s="26">
        <v>-1869.7667463958003</v>
      </c>
      <c r="AU7" s="26">
        <v>-234.67965489139999</v>
      </c>
      <c r="AV7" s="26">
        <v>557.47082674609999</v>
      </c>
      <c r="AW7" s="26">
        <v>-1090.5192869645</v>
      </c>
      <c r="AX7" s="26">
        <v>-1213.4124209664001</v>
      </c>
      <c r="AY7" s="26">
        <v>95.734861424200005</v>
      </c>
      <c r="AZ7" s="26">
        <v>-678.40587456389994</v>
      </c>
    </row>
    <row r="8" spans="1:52" x14ac:dyDescent="0.2">
      <c r="A8" s="23" t="s">
        <v>91</v>
      </c>
      <c r="C8" s="26">
        <v>-380.37683993669998</v>
      </c>
      <c r="D8" s="26">
        <v>-110.82611685570001</v>
      </c>
      <c r="E8" s="26">
        <v>-207.2793058563</v>
      </c>
      <c r="F8" s="26">
        <v>-771.70836040050006</v>
      </c>
      <c r="G8" s="26">
        <v>-54.652988351099999</v>
      </c>
      <c r="H8" s="26">
        <v>-303.60487120720001</v>
      </c>
      <c r="I8" s="26">
        <v>-84.313082749499998</v>
      </c>
      <c r="J8" s="26">
        <v>-108.4699390076</v>
      </c>
      <c r="K8" s="26">
        <v>-64.77949423039999</v>
      </c>
      <c r="L8" s="26">
        <v>745.79816298950004</v>
      </c>
      <c r="M8" s="26">
        <v>-160.0432077465</v>
      </c>
      <c r="N8" s="26">
        <v>-563.82532737150007</v>
      </c>
      <c r="O8" s="26">
        <v>-100.196556965</v>
      </c>
      <c r="P8" s="26">
        <v>-450.52463788660003</v>
      </c>
      <c r="Q8" s="26">
        <v>-26.920380929099998</v>
      </c>
      <c r="R8" s="26">
        <v>229.0176496448</v>
      </c>
      <c r="S8" s="26">
        <v>-661.71827238280002</v>
      </c>
      <c r="T8" s="26">
        <v>-109.32394935560001</v>
      </c>
      <c r="U8" s="26">
        <v>-562.56900129749999</v>
      </c>
      <c r="V8" s="26">
        <v>-139.61031283049988</v>
      </c>
      <c r="W8" s="26">
        <v>-112.4220769978</v>
      </c>
      <c r="X8" s="26">
        <v>-195.39388858429999</v>
      </c>
      <c r="Y8" s="26">
        <v>-20.664835394699821</v>
      </c>
      <c r="Z8" s="26">
        <v>46.876261120400159</v>
      </c>
      <c r="AA8" s="26">
        <v>-130.41610035269997</v>
      </c>
      <c r="AB8" s="26">
        <v>-505.0669049288</v>
      </c>
      <c r="AC8" s="26">
        <v>-667.65597400989998</v>
      </c>
      <c r="AD8" s="26">
        <v>-461.24510676429998</v>
      </c>
      <c r="AE8" s="26">
        <v>440.89031632590002</v>
      </c>
      <c r="AF8" s="26">
        <v>-636.90095007080004</v>
      </c>
      <c r="AG8" s="26">
        <v>512.62092043819996</v>
      </c>
      <c r="AH8" s="26">
        <v>166.69152270959967</v>
      </c>
      <c r="AI8" s="26">
        <v>-141.09279609639998</v>
      </c>
      <c r="AJ8" s="26">
        <v>-259.75349520099996</v>
      </c>
      <c r="AK8" s="26">
        <v>-202.19817433629999</v>
      </c>
      <c r="AL8" s="26">
        <v>-229.52613984299995</v>
      </c>
      <c r="AM8" s="26">
        <v>-55.723847398700173</v>
      </c>
      <c r="AN8" s="26">
        <v>-569.20712676049993</v>
      </c>
      <c r="AO8" s="26">
        <v>-103.13241436449994</v>
      </c>
      <c r="AP8" s="26">
        <v>-371.74528345259978</v>
      </c>
      <c r="AQ8" s="26">
        <v>-100.22773880809996</v>
      </c>
      <c r="AR8" s="26">
        <v>-306.43548270050002</v>
      </c>
      <c r="AS8" s="26">
        <v>-125.10280911689999</v>
      </c>
      <c r="AT8" s="26">
        <v>-1516.9669277088001</v>
      </c>
      <c r="AU8" s="26">
        <v>63.597378721599995</v>
      </c>
      <c r="AV8" s="26">
        <v>801.23998827610001</v>
      </c>
      <c r="AW8" s="26">
        <v>-574.16405333590001</v>
      </c>
      <c r="AX8" s="26">
        <v>-1266.2899207211999</v>
      </c>
      <c r="AY8" s="26">
        <v>-27.856003538</v>
      </c>
      <c r="AZ8" s="26">
        <v>-1049.2828489236999</v>
      </c>
    </row>
    <row r="9" spans="1:52" x14ac:dyDescent="0.2">
      <c r="A9" s="23" t="s">
        <v>174</v>
      </c>
      <c r="C9" s="26">
        <v>-197.0781698513</v>
      </c>
      <c r="D9" s="26">
        <v>769.69228306239995</v>
      </c>
      <c r="E9" s="26">
        <v>-82.165017045900001</v>
      </c>
      <c r="F9" s="26">
        <v>243.91611302109999</v>
      </c>
      <c r="G9" s="26">
        <v>-35.051390298999998</v>
      </c>
      <c r="H9" s="26">
        <v>45.204318940699999</v>
      </c>
      <c r="I9" s="26">
        <v>-41.059411633800003</v>
      </c>
      <c r="J9" s="26">
        <v>-41.382257729899997</v>
      </c>
      <c r="K9" s="26">
        <v>127.6185615015</v>
      </c>
      <c r="L9" s="26">
        <v>-31.698787854799999</v>
      </c>
      <c r="M9" s="26">
        <v>-43.119572466400001</v>
      </c>
      <c r="N9" s="26">
        <v>-159.14089612500001</v>
      </c>
      <c r="O9" s="26">
        <v>51.505080494700003</v>
      </c>
      <c r="P9" s="26">
        <v>266.62110911960002</v>
      </c>
      <c r="Q9" s="26">
        <v>-145.0446217473</v>
      </c>
      <c r="R9" s="26">
        <v>-111.6348879879</v>
      </c>
      <c r="S9" s="26">
        <v>-180.7862733339</v>
      </c>
      <c r="T9" s="26">
        <v>-174.902114665</v>
      </c>
      <c r="U9" s="26">
        <v>-319.4512417359</v>
      </c>
      <c r="V9" s="26">
        <v>-320.44717177870001</v>
      </c>
      <c r="W9" s="26">
        <v>-31.861691126499998</v>
      </c>
      <c r="X9" s="26">
        <v>-29.3599600085</v>
      </c>
      <c r="Y9" s="26">
        <v>-231.96153779829999</v>
      </c>
      <c r="Z9" s="26">
        <v>-268.63431524280003</v>
      </c>
      <c r="AA9" s="26">
        <v>-159.49892548299999</v>
      </c>
      <c r="AB9" s="26">
        <v>-142.7403417157</v>
      </c>
      <c r="AC9" s="26">
        <v>-302.99483822910003</v>
      </c>
      <c r="AD9" s="26">
        <v>-293.72395834489998</v>
      </c>
      <c r="AE9" s="26">
        <v>51.236132580400003</v>
      </c>
      <c r="AF9" s="26">
        <v>19.625489508299999</v>
      </c>
      <c r="AG9" s="26">
        <v>-198.61496489230001</v>
      </c>
      <c r="AH9" s="26">
        <v>-145.64406815390001</v>
      </c>
      <c r="AI9" s="26">
        <v>-155.7439300332</v>
      </c>
      <c r="AJ9" s="26">
        <v>-199.30818035230001</v>
      </c>
      <c r="AK9" s="26">
        <v>-334.76357934319998</v>
      </c>
      <c r="AL9" s="26">
        <v>-369.41090329420001</v>
      </c>
      <c r="AM9" s="26">
        <v>-302.69475764290002</v>
      </c>
      <c r="AN9" s="26">
        <v>-157.4356775544</v>
      </c>
      <c r="AO9" s="26">
        <v>-419.28571179890002</v>
      </c>
      <c r="AP9" s="26">
        <v>-194.95481202010001</v>
      </c>
      <c r="AQ9" s="26">
        <v>-277.77873202990003</v>
      </c>
      <c r="AR9" s="26">
        <v>65.347407500000003</v>
      </c>
      <c r="AS9" s="26">
        <v>-265.76287976539999</v>
      </c>
      <c r="AT9" s="26">
        <v>-378.71728109420002</v>
      </c>
      <c r="AU9" s="26">
        <v>-115.63783820410001</v>
      </c>
      <c r="AV9" s="26">
        <v>116.07106607039999</v>
      </c>
      <c r="AW9" s="26">
        <v>-371.9846171026</v>
      </c>
      <c r="AX9" s="26">
        <v>-380.11376420279998</v>
      </c>
      <c r="AY9" s="26">
        <v>-250.3965815949</v>
      </c>
      <c r="AZ9" s="26">
        <v>-129.4007516122</v>
      </c>
    </row>
    <row r="10" spans="1:52" x14ac:dyDescent="0.2">
      <c r="A10" s="23" t="s">
        <v>89</v>
      </c>
      <c r="C10" s="26">
        <v>54.261252879200001</v>
      </c>
      <c r="D10" s="26">
        <v>51.917615871700001</v>
      </c>
      <c r="E10" s="26">
        <v>-386.64680157539999</v>
      </c>
      <c r="F10" s="26">
        <v>316.10435251110005</v>
      </c>
      <c r="G10" s="26">
        <v>-83.895178389899996</v>
      </c>
      <c r="H10" s="26">
        <v>-189.93762156209999</v>
      </c>
      <c r="I10" s="26">
        <v>256.63085461349999</v>
      </c>
      <c r="J10" s="26">
        <v>-515.95095778100006</v>
      </c>
      <c r="K10" s="26">
        <v>-567.87308624339994</v>
      </c>
      <c r="L10" s="26">
        <v>338.8988043782</v>
      </c>
      <c r="M10" s="26">
        <v>59.584746539600005</v>
      </c>
      <c r="N10" s="26">
        <v>11.2673709911</v>
      </c>
      <c r="O10" s="26">
        <v>-65.086344561499999</v>
      </c>
      <c r="P10" s="26">
        <v>282.20663412340002</v>
      </c>
      <c r="Q10" s="26">
        <v>-12.207864422499995</v>
      </c>
      <c r="R10" s="26">
        <v>-493.75913666140013</v>
      </c>
      <c r="S10" s="26">
        <v>233.16416315510014</v>
      </c>
      <c r="T10" s="26">
        <v>-130.9214478463</v>
      </c>
      <c r="U10" s="26">
        <v>999.04336002380001</v>
      </c>
      <c r="V10" s="26">
        <v>-170.92568045179996</v>
      </c>
      <c r="W10" s="26">
        <v>-77.013518087899996</v>
      </c>
      <c r="X10" s="26">
        <v>265.47789371319999</v>
      </c>
      <c r="Y10" s="26">
        <v>-5.7376732468</v>
      </c>
      <c r="Z10" s="26">
        <v>-168.9836612007</v>
      </c>
      <c r="AA10" s="26">
        <v>-67.640785736300003</v>
      </c>
      <c r="AB10" s="26">
        <v>159.6913270988</v>
      </c>
      <c r="AC10" s="26">
        <v>580.76954420669995</v>
      </c>
      <c r="AD10" s="26">
        <v>-80.834695624400069</v>
      </c>
      <c r="AE10" s="26">
        <v>-910.74848022319998</v>
      </c>
      <c r="AF10" s="26">
        <v>752.50377614950003</v>
      </c>
      <c r="AG10" s="26">
        <v>-811.33065771580004</v>
      </c>
      <c r="AH10" s="26">
        <v>-100.06890318519999</v>
      </c>
      <c r="AI10" s="26">
        <v>158.32924098569993</v>
      </c>
      <c r="AJ10" s="26">
        <v>268.83000786669999</v>
      </c>
      <c r="AK10" s="26">
        <v>214.37298821190001</v>
      </c>
      <c r="AL10" s="26">
        <v>-67.5435455808</v>
      </c>
      <c r="AM10" s="26">
        <v>-225.58801042619999</v>
      </c>
      <c r="AN10" s="26">
        <v>-262.62208531499999</v>
      </c>
      <c r="AO10" s="26">
        <v>38.052640127900005</v>
      </c>
      <c r="AP10" s="26">
        <v>-399.12913327579997</v>
      </c>
      <c r="AQ10" s="26">
        <v>76.187207526500003</v>
      </c>
      <c r="AR10" s="26">
        <v>74.910417241499999</v>
      </c>
      <c r="AS10" s="26">
        <v>194.18075471520001</v>
      </c>
      <c r="AT10" s="26">
        <v>25.91746240720002</v>
      </c>
      <c r="AU10" s="26">
        <v>-182.63919540890001</v>
      </c>
      <c r="AV10" s="26">
        <v>-359.8402276004</v>
      </c>
      <c r="AW10" s="26">
        <v>-144.37061652599999</v>
      </c>
      <c r="AX10" s="26">
        <v>432.99126395759998</v>
      </c>
      <c r="AY10" s="26">
        <v>373.98744655709999</v>
      </c>
      <c r="AZ10" s="26">
        <v>500.27772597199998</v>
      </c>
    </row>
    <row r="11" spans="1:52" x14ac:dyDescent="0.2">
      <c r="AO11" s="24"/>
    </row>
    <row r="12" spans="1:52" x14ac:dyDescent="0.2">
      <c r="A12" s="23" t="s">
        <v>59</v>
      </c>
    </row>
    <row r="13" spans="1:52" x14ac:dyDescent="0.2">
      <c r="AM13" s="24"/>
    </row>
    <row r="14" spans="1:52" x14ac:dyDescent="0.2">
      <c r="A14" s="23" t="s">
        <v>93</v>
      </c>
      <c r="B14" s="23" t="s">
        <v>137</v>
      </c>
      <c r="C14" s="23">
        <v>0</v>
      </c>
      <c r="D14" s="24">
        <f>+C14+(D4+D6)/1000</f>
        <v>1.3502317686162</v>
      </c>
      <c r="E14" s="24">
        <f t="shared" ref="E14:AI14" si="0">+D14+(E4+E6)/1000</f>
        <v>1.4974137503148</v>
      </c>
      <c r="F14" s="24">
        <f t="shared" si="0"/>
        <v>2.2662869463291</v>
      </c>
      <c r="G14" s="24">
        <f t="shared" si="0"/>
        <v>3.2297289492953998</v>
      </c>
      <c r="H14" s="24">
        <f t="shared" si="0"/>
        <v>4.0309288913167993</v>
      </c>
      <c r="I14" s="24">
        <f t="shared" si="0"/>
        <v>3.2112529479936995</v>
      </c>
      <c r="J14" s="24">
        <f t="shared" si="0"/>
        <v>3.8732289828756996</v>
      </c>
      <c r="K14" s="24">
        <f t="shared" si="0"/>
        <v>4.0774181090025996</v>
      </c>
      <c r="L14" s="24">
        <f t="shared" si="0"/>
        <v>4.4774116978782992</v>
      </c>
      <c r="M14" s="24">
        <f t="shared" si="0"/>
        <v>4.2883188425389998</v>
      </c>
      <c r="N14" s="24">
        <f t="shared" si="0"/>
        <v>5.4112233071947999</v>
      </c>
      <c r="O14" s="24">
        <f t="shared" si="0"/>
        <v>5.0649721171588995</v>
      </c>
      <c r="P14" s="24">
        <f t="shared" si="0"/>
        <v>6.1897501426268997</v>
      </c>
      <c r="Q14" s="24">
        <f t="shared" si="0"/>
        <v>5.2164039856195998</v>
      </c>
      <c r="R14" s="24">
        <f t="shared" si="0"/>
        <v>5.8606603173098994</v>
      </c>
      <c r="S14" s="24">
        <f t="shared" si="0"/>
        <v>6.7420563654842995</v>
      </c>
      <c r="T14" s="24">
        <f t="shared" si="0"/>
        <v>8.3382332076888002</v>
      </c>
      <c r="U14" s="24">
        <f t="shared" si="0"/>
        <v>8.0111799953388996</v>
      </c>
      <c r="V14" s="24">
        <f t="shared" si="0"/>
        <v>8.4311030139484995</v>
      </c>
      <c r="W14" s="24">
        <f t="shared" si="0"/>
        <v>8.7206730790917995</v>
      </c>
      <c r="X14" s="24">
        <f t="shared" si="0"/>
        <v>9.2179687218320989</v>
      </c>
      <c r="Y14" s="24">
        <f t="shared" si="0"/>
        <v>7.6366752803988991</v>
      </c>
      <c r="Z14" s="24">
        <f t="shared" si="0"/>
        <v>8.9146212275137984</v>
      </c>
      <c r="AA14" s="24">
        <f t="shared" si="0"/>
        <v>9.1895581879226977</v>
      </c>
      <c r="AB14" s="24">
        <f t="shared" si="0"/>
        <v>8.6804737513436976</v>
      </c>
      <c r="AC14" s="24">
        <f t="shared" si="0"/>
        <v>8.8089302133710969</v>
      </c>
      <c r="AD14" s="24">
        <f t="shared" si="0"/>
        <v>10.248507718907097</v>
      </c>
      <c r="AE14" s="24">
        <f t="shared" si="0"/>
        <v>9.7373540171480979</v>
      </c>
      <c r="AF14" s="24">
        <f t="shared" si="0"/>
        <v>9.8573789564428971</v>
      </c>
      <c r="AG14" s="24">
        <f t="shared" si="0"/>
        <v>9.8139319610278974</v>
      </c>
      <c r="AH14" s="24">
        <f t="shared" si="0"/>
        <v>8.5447206342234949</v>
      </c>
      <c r="AI14" s="24">
        <f t="shared" si="0"/>
        <v>8.0741091302343939</v>
      </c>
      <c r="AJ14" s="24">
        <f>+AI14+(AJ4+AJ6)/1000</f>
        <v>7.9795167845253943</v>
      </c>
      <c r="AK14" s="24">
        <f>+AJ14+(AK4+AK6)/1000</f>
        <v>8.2109117695891936</v>
      </c>
      <c r="AL14" s="24">
        <f>+AK14+(AL4+AL6)/1000</f>
        <v>8.3519396596951943</v>
      </c>
      <c r="AM14" s="24">
        <f t="shared" ref="AM14" si="1">+AL14+(AM4+AM6)/1000</f>
        <v>8.253940092418695</v>
      </c>
      <c r="AN14" s="24">
        <f>+AM14+(AN4+AN6)/1000</f>
        <v>8.0297907282136958</v>
      </c>
      <c r="AO14" s="24">
        <f>+AN14+(AO4+AO6)/1000</f>
        <v>7.3664822735760955</v>
      </c>
      <c r="AP14" s="24">
        <f t="shared" ref="AP14" si="2">+AO14+(AP4+AP6)/1000</f>
        <v>7.3597950260731952</v>
      </c>
      <c r="AQ14" s="24">
        <f t="shared" ref="AQ14:AX14" si="3">+AP14+(AQ4+AQ6)/1000</f>
        <v>6.7185305685449954</v>
      </c>
      <c r="AR14" s="24">
        <f t="shared" si="3"/>
        <v>6.809788787774095</v>
      </c>
      <c r="AS14" s="24">
        <f t="shared" si="3"/>
        <v>7.0961815527591954</v>
      </c>
      <c r="AT14" s="24">
        <f t="shared" si="3"/>
        <v>7.0670500391691951</v>
      </c>
      <c r="AU14" s="24">
        <f>+AT14+(AU4+AU6)/1000</f>
        <v>6.5767485546548947</v>
      </c>
      <c r="AV14" s="24">
        <f t="shared" si="3"/>
        <v>5.564517706089795</v>
      </c>
      <c r="AW14" s="24">
        <f t="shared" si="3"/>
        <v>4.5678483496227953</v>
      </c>
      <c r="AX14" s="24">
        <f t="shared" si="3"/>
        <v>4.1631967282829949</v>
      </c>
      <c r="AY14" s="24">
        <f>+AX14+(AY4+AY6)/1000</f>
        <v>4.0427461117330949</v>
      </c>
      <c r="AZ14" s="24">
        <f>+AY14+(AZ4+AZ6)/1000</f>
        <v>5.3575813298828949</v>
      </c>
    </row>
    <row r="15" spans="1:52" x14ac:dyDescent="0.2">
      <c r="A15" s="23" t="s">
        <v>92</v>
      </c>
      <c r="B15" s="23" t="s">
        <v>138</v>
      </c>
      <c r="C15" s="23">
        <v>0</v>
      </c>
      <c r="D15" s="24">
        <f>+C15+(D5)/1000</f>
        <v>-1.2584326451418999</v>
      </c>
      <c r="E15" s="24">
        <f t="shared" ref="E15:AI15" si="4">+D15+(E5)/1000</f>
        <v>-0.74703928500939987</v>
      </c>
      <c r="F15" s="24">
        <f t="shared" si="4"/>
        <v>0.3892440267795001</v>
      </c>
      <c r="G15" s="24">
        <f t="shared" si="4"/>
        <v>0.1627581068969001</v>
      </c>
      <c r="H15" s="24">
        <f t="shared" si="4"/>
        <v>-1.4346911984892998</v>
      </c>
      <c r="I15" s="24">
        <f t="shared" si="4"/>
        <v>-0.65542743334359987</v>
      </c>
      <c r="J15" s="24">
        <f t="shared" si="4"/>
        <v>0.19748676611270011</v>
      </c>
      <c r="K15" s="24">
        <f t="shared" si="4"/>
        <v>0.39269747758150009</v>
      </c>
      <c r="L15" s="24">
        <f t="shared" si="4"/>
        <v>-1.3957856517236</v>
      </c>
      <c r="M15" s="24">
        <f t="shared" si="4"/>
        <v>-0.59944697035049999</v>
      </c>
      <c r="N15" s="24">
        <f t="shared" si="4"/>
        <v>1.1391114375099987E-2</v>
      </c>
      <c r="O15" s="24">
        <f t="shared" si="4"/>
        <v>0.63368501336390004</v>
      </c>
      <c r="P15" s="24">
        <f t="shared" si="4"/>
        <v>-0.70553036588639984</v>
      </c>
      <c r="Q15" s="24">
        <f t="shared" si="4"/>
        <v>0.20798151680090016</v>
      </c>
      <c r="R15" s="24">
        <f t="shared" si="4"/>
        <v>1.2889913828399999</v>
      </c>
      <c r="S15" s="24">
        <f t="shared" si="4"/>
        <v>1.5766497605054999</v>
      </c>
      <c r="T15" s="24">
        <f t="shared" si="4"/>
        <v>0.35330379222529995</v>
      </c>
      <c r="U15" s="24">
        <f t="shared" si="4"/>
        <v>1.4371084081509999</v>
      </c>
      <c r="V15" s="24">
        <f t="shared" si="4"/>
        <v>2.8140753662125002</v>
      </c>
      <c r="W15" s="24">
        <f t="shared" si="4"/>
        <v>3.2429664835031002</v>
      </c>
      <c r="X15" s="24">
        <f t="shared" si="4"/>
        <v>2.0541294254538003</v>
      </c>
      <c r="Y15" s="24">
        <f t="shared" si="4"/>
        <v>3.1641835655115003</v>
      </c>
      <c r="Z15" s="24">
        <f t="shared" si="4"/>
        <v>4.3924115035096003</v>
      </c>
      <c r="AA15" s="24">
        <f t="shared" si="4"/>
        <v>5.4982912387122997</v>
      </c>
      <c r="AB15" s="24">
        <f t="shared" si="4"/>
        <v>5.0925540621973999</v>
      </c>
      <c r="AC15" s="24">
        <f t="shared" si="4"/>
        <v>6.6503367658074</v>
      </c>
      <c r="AD15" s="24">
        <f t="shared" si="4"/>
        <v>8.2083528454441002</v>
      </c>
      <c r="AE15" s="24">
        <f t="shared" si="4"/>
        <v>9.1088621212147007</v>
      </c>
      <c r="AF15" s="24">
        <f t="shared" si="4"/>
        <v>8.0474038235956016</v>
      </c>
      <c r="AG15" s="24">
        <f t="shared" si="4"/>
        <v>9.8814578952556023</v>
      </c>
      <c r="AH15" s="24">
        <f t="shared" si="4"/>
        <v>12.210201124085302</v>
      </c>
      <c r="AI15" s="24">
        <f t="shared" si="4"/>
        <v>13.159314442107501</v>
      </c>
      <c r="AJ15" s="24">
        <f>+AI15+(AJ5)/1000</f>
        <v>12.792955953448502</v>
      </c>
      <c r="AK15" s="24">
        <f>+AJ15+(AK5)/1000</f>
        <v>14.514260300426702</v>
      </c>
      <c r="AL15" s="24">
        <f>+AK15+(AL5)/1000</f>
        <v>16.283425295221001</v>
      </c>
      <c r="AM15" s="24">
        <f t="shared" ref="AM15:AO15" si="5">+AL15+(AM5)/1000</f>
        <v>17.684480488012699</v>
      </c>
      <c r="AN15" s="24">
        <f t="shared" si="5"/>
        <v>18.100585132555601</v>
      </c>
      <c r="AO15" s="24">
        <f t="shared" si="5"/>
        <v>20.274335509007901</v>
      </c>
      <c r="AP15" s="24">
        <f t="shared" ref="AP15" si="6">+AO15+(AP5)/1000</f>
        <v>22.423607649654102</v>
      </c>
      <c r="AQ15" s="24">
        <f t="shared" ref="AQ15:AZ15" si="7">+AP15+(AQ5)/1000</f>
        <v>23.745641922576603</v>
      </c>
      <c r="AR15" s="24">
        <f t="shared" si="7"/>
        <v>23.811854892724401</v>
      </c>
      <c r="AS15" s="24">
        <f t="shared" si="7"/>
        <v>25.825926312345501</v>
      </c>
      <c r="AT15" s="24">
        <f t="shared" si="7"/>
        <v>27.985251381452002</v>
      </c>
      <c r="AU15" s="24">
        <f t="shared" si="7"/>
        <v>29.118602306483002</v>
      </c>
      <c r="AV15" s="24">
        <f t="shared" si="7"/>
        <v>28.749855777808502</v>
      </c>
      <c r="AW15" s="24">
        <f t="shared" si="7"/>
        <v>30.621286850645401</v>
      </c>
      <c r="AX15" s="24">
        <f t="shared" si="7"/>
        <v>32.720062423940703</v>
      </c>
      <c r="AY15" s="24">
        <f t="shared" si="7"/>
        <v>33.310274515019906</v>
      </c>
      <c r="AZ15" s="24">
        <f t="shared" si="7"/>
        <v>32.943042658090803</v>
      </c>
    </row>
    <row r="16" spans="1:52" x14ac:dyDescent="0.2">
      <c r="A16" s="23" t="s">
        <v>29</v>
      </c>
      <c r="B16" s="23" t="s">
        <v>139</v>
      </c>
      <c r="C16" s="23">
        <v>0</v>
      </c>
      <c r="D16" s="24">
        <f>+C16+D7/1000</f>
        <v>0.71078378207839998</v>
      </c>
      <c r="E16" s="24">
        <f t="shared" ref="E16:AI16" si="8">+D16+E7/1000</f>
        <v>3.4692657600799981E-2</v>
      </c>
      <c r="F16" s="24">
        <f t="shared" si="8"/>
        <v>-0.17699523726749999</v>
      </c>
      <c r="G16" s="24">
        <f t="shared" si="8"/>
        <v>-0.35059479430750001</v>
      </c>
      <c r="H16" s="24">
        <f t="shared" si="8"/>
        <v>-0.79893296813610004</v>
      </c>
      <c r="I16" s="24">
        <f t="shared" si="8"/>
        <v>-0.66767460790590005</v>
      </c>
      <c r="J16" s="24">
        <f t="shared" si="8"/>
        <v>-1.3334777624244001</v>
      </c>
      <c r="K16" s="24">
        <f t="shared" si="8"/>
        <v>-1.8385117813967</v>
      </c>
      <c r="L16" s="24">
        <f t="shared" si="8"/>
        <v>-0.78551360188380004</v>
      </c>
      <c r="M16" s="24">
        <f t="shared" si="8"/>
        <v>-0.92909163555710006</v>
      </c>
      <c r="N16" s="24">
        <f t="shared" si="8"/>
        <v>-1.6407904880625002</v>
      </c>
      <c r="O16" s="24">
        <f t="shared" si="8"/>
        <v>-1.7545683090943001</v>
      </c>
      <c r="P16" s="24">
        <f t="shared" si="8"/>
        <v>-1.6562652037379</v>
      </c>
      <c r="Q16" s="24">
        <f t="shared" si="8"/>
        <v>-1.8404380708368</v>
      </c>
      <c r="R16" s="24">
        <f t="shared" si="8"/>
        <v>-2.2168144458413002</v>
      </c>
      <c r="S16" s="24">
        <f t="shared" si="8"/>
        <v>-2.8261548284029003</v>
      </c>
      <c r="T16" s="24">
        <f t="shared" si="8"/>
        <v>-3.2413023402698005</v>
      </c>
      <c r="U16" s="24">
        <f t="shared" si="8"/>
        <v>-3.1242792232794003</v>
      </c>
      <c r="V16" s="24">
        <f t="shared" si="8"/>
        <v>-3.7552623883404004</v>
      </c>
      <c r="W16" s="24">
        <f t="shared" si="8"/>
        <v>-3.9765596745526004</v>
      </c>
      <c r="X16" s="24">
        <f t="shared" si="8"/>
        <v>-3.9358356294322006</v>
      </c>
      <c r="Y16" s="24">
        <f t="shared" si="8"/>
        <v>-4.1941996758720004</v>
      </c>
      <c r="Z16" s="24">
        <f t="shared" si="8"/>
        <v>-4.5849413911951009</v>
      </c>
      <c r="AA16" s="24">
        <f t="shared" si="8"/>
        <v>-4.9424972027671012</v>
      </c>
      <c r="AB16" s="24">
        <f t="shared" si="8"/>
        <v>-5.4306131223128009</v>
      </c>
      <c r="AC16" s="24">
        <f t="shared" si="8"/>
        <v>-5.8204943903451012</v>
      </c>
      <c r="AD16" s="24">
        <f t="shared" si="8"/>
        <v>-6.6562981510787012</v>
      </c>
      <c r="AE16" s="24">
        <f t="shared" si="8"/>
        <v>-7.0749201823956014</v>
      </c>
      <c r="AF16" s="24">
        <f t="shared" si="8"/>
        <v>-6.9396918668086016</v>
      </c>
      <c r="AG16" s="24">
        <f t="shared" si="8"/>
        <v>-7.4370165689785015</v>
      </c>
      <c r="AH16" s="24">
        <f t="shared" si="8"/>
        <v>-7.5160380176080004</v>
      </c>
      <c r="AI16" s="24">
        <f t="shared" si="8"/>
        <v>-7.6545455027519012</v>
      </c>
      <c r="AJ16" s="24">
        <f>+AI16+AJ7/1000</f>
        <v>-7.8447771704385012</v>
      </c>
      <c r="AK16" s="24">
        <f>+AJ16+AK7/1000</f>
        <v>-8.1673659359061013</v>
      </c>
      <c r="AL16" s="24">
        <f>+AK16+AL7/1000</f>
        <v>-8.8338465246241018</v>
      </c>
      <c r="AM16" s="24">
        <f t="shared" ref="AM16:AO16" si="9">+AL16+AM7/1000</f>
        <v>-9.4178531400919017</v>
      </c>
      <c r="AN16" s="24">
        <f t="shared" si="9"/>
        <v>-10.407118029721801</v>
      </c>
      <c r="AO16" s="24">
        <f t="shared" si="9"/>
        <v>-10.891483515757301</v>
      </c>
      <c r="AP16" s="24">
        <f t="shared" ref="AP16" si="10">+AO16+AP7/1000</f>
        <v>-11.857312744505801</v>
      </c>
      <c r="AQ16" s="24">
        <f t="shared" ref="AQ16:AX16" si="11">+AP16+AQ7/1000</f>
        <v>-12.159132007817302</v>
      </c>
      <c r="AR16" s="24">
        <f t="shared" si="11"/>
        <v>-12.325309665776302</v>
      </c>
      <c r="AS16" s="24">
        <f t="shared" si="11"/>
        <v>-12.521994599943403</v>
      </c>
      <c r="AT16" s="24">
        <f t="shared" si="11"/>
        <v>-14.391761346339203</v>
      </c>
      <c r="AU16" s="24">
        <f t="shared" si="11"/>
        <v>-14.626441001230603</v>
      </c>
      <c r="AV16" s="24">
        <f t="shared" si="11"/>
        <v>-14.068970174484503</v>
      </c>
      <c r="AW16" s="24">
        <f t="shared" si="11"/>
        <v>-15.159489461449004</v>
      </c>
      <c r="AX16" s="24">
        <f t="shared" si="11"/>
        <v>-16.372901882415405</v>
      </c>
      <c r="AY16" s="24">
        <f>+AX16+AY7/1000</f>
        <v>-16.277167020991204</v>
      </c>
      <c r="AZ16" s="24">
        <f>+AY16+AZ7/1000</f>
        <v>-16.955572895555104</v>
      </c>
    </row>
    <row r="17" spans="1:52" x14ac:dyDescent="0.2">
      <c r="A17" s="23" t="s">
        <v>94</v>
      </c>
      <c r="B17" s="23" t="s">
        <v>140</v>
      </c>
      <c r="C17" s="24">
        <f>+SUM(C14:C16)</f>
        <v>0</v>
      </c>
      <c r="D17" s="24">
        <f t="shared" ref="D17:AI17" si="12">+SUM(D14:D16)</f>
        <v>0.80258290555270007</v>
      </c>
      <c r="E17" s="24">
        <f t="shared" si="12"/>
        <v>0.78506712290620007</v>
      </c>
      <c r="F17" s="24">
        <f t="shared" si="12"/>
        <v>2.4785357358411</v>
      </c>
      <c r="G17" s="24">
        <f t="shared" si="12"/>
        <v>3.0418922618847999</v>
      </c>
      <c r="H17" s="24">
        <f t="shared" si="12"/>
        <v>1.7973047246913998</v>
      </c>
      <c r="I17" s="24">
        <f t="shared" si="12"/>
        <v>1.8881509067441997</v>
      </c>
      <c r="J17" s="24">
        <f t="shared" si="12"/>
        <v>2.7372379865639997</v>
      </c>
      <c r="K17" s="24">
        <f t="shared" si="12"/>
        <v>2.6316038051873996</v>
      </c>
      <c r="L17" s="24">
        <f t="shared" si="12"/>
        <v>2.2961124442708991</v>
      </c>
      <c r="M17" s="24">
        <f t="shared" si="12"/>
        <v>2.7597802366313999</v>
      </c>
      <c r="N17" s="24">
        <f t="shared" si="12"/>
        <v>3.7818239335074</v>
      </c>
      <c r="O17" s="24">
        <f t="shared" si="12"/>
        <v>3.9440888214284993</v>
      </c>
      <c r="P17" s="24">
        <f t="shared" si="12"/>
        <v>3.8279545730026001</v>
      </c>
      <c r="Q17" s="24">
        <f t="shared" si="12"/>
        <v>3.5839474315836997</v>
      </c>
      <c r="R17" s="24">
        <f t="shared" si="12"/>
        <v>4.9328372543085992</v>
      </c>
      <c r="S17" s="24">
        <f t="shared" si="12"/>
        <v>5.492551297586898</v>
      </c>
      <c r="T17" s="24">
        <f t="shared" si="12"/>
        <v>5.4502346596442983</v>
      </c>
      <c r="U17" s="24">
        <f t="shared" si="12"/>
        <v>6.3240091802104992</v>
      </c>
      <c r="V17" s="24">
        <f t="shared" si="12"/>
        <v>7.4899159918206006</v>
      </c>
      <c r="W17" s="24">
        <f t="shared" si="12"/>
        <v>7.9870798880422988</v>
      </c>
      <c r="X17" s="24">
        <f t="shared" si="12"/>
        <v>7.3362625178536982</v>
      </c>
      <c r="Y17" s="24">
        <f t="shared" si="12"/>
        <v>6.606659170038399</v>
      </c>
      <c r="Z17" s="24">
        <f t="shared" si="12"/>
        <v>8.722091339828296</v>
      </c>
      <c r="AA17" s="24">
        <f t="shared" si="12"/>
        <v>9.7453522238678971</v>
      </c>
      <c r="AB17" s="24">
        <f t="shared" si="12"/>
        <v>8.3424146912282975</v>
      </c>
      <c r="AC17" s="24">
        <f t="shared" si="12"/>
        <v>9.6387725888333975</v>
      </c>
      <c r="AD17" s="24">
        <f t="shared" si="12"/>
        <v>11.800562413272495</v>
      </c>
      <c r="AE17" s="24">
        <f t="shared" si="12"/>
        <v>11.771295955967197</v>
      </c>
      <c r="AF17" s="24">
        <f t="shared" si="12"/>
        <v>10.965090913229897</v>
      </c>
      <c r="AG17" s="24">
        <f t="shared" si="12"/>
        <v>12.258373287304996</v>
      </c>
      <c r="AH17" s="24">
        <f t="shared" si="12"/>
        <v>13.238883740700796</v>
      </c>
      <c r="AI17" s="24">
        <f t="shared" si="12"/>
        <v>13.578878069589994</v>
      </c>
      <c r="AJ17" s="24">
        <f>+SUM(AJ14:AJ16)</f>
        <v>12.927695567535395</v>
      </c>
      <c r="AK17" s="24">
        <f>+SUM(AK14:AK16)</f>
        <v>14.557806134109793</v>
      </c>
      <c r="AL17" s="24">
        <f>+SUM(AL14:AL16)</f>
        <v>15.801518430292093</v>
      </c>
      <c r="AM17" s="24">
        <f t="shared" ref="AM17:AN17" si="13">+SUM(AM14:AM16)</f>
        <v>16.520567440339491</v>
      </c>
      <c r="AN17" s="24">
        <f t="shared" si="13"/>
        <v>15.723257831047498</v>
      </c>
      <c r="AO17" s="24">
        <f t="shared" ref="AO17:AP17" si="14">+SUM(AO14:AO16)</f>
        <v>16.749334266826697</v>
      </c>
      <c r="AP17" s="24">
        <f t="shared" si="14"/>
        <v>17.926089931221494</v>
      </c>
      <c r="AQ17" s="24">
        <f t="shared" ref="AQ17:AV17" si="15">+SUM(AQ14:AQ16)</f>
        <v>18.305040483304296</v>
      </c>
      <c r="AR17" s="24">
        <f t="shared" si="15"/>
        <v>18.296334014722195</v>
      </c>
      <c r="AS17" s="24">
        <f t="shared" si="15"/>
        <v>20.400113265161295</v>
      </c>
      <c r="AT17" s="24">
        <f t="shared" si="15"/>
        <v>20.660540074281997</v>
      </c>
      <c r="AU17" s="24">
        <f>+SUM(AU14:AU16)</f>
        <v>21.068909859907293</v>
      </c>
      <c r="AV17" s="24">
        <f t="shared" si="15"/>
        <v>20.245403309413788</v>
      </c>
      <c r="AW17" s="24">
        <f t="shared" ref="AW17:AX17" si="16">+SUM(AW14:AW16)</f>
        <v>20.029645738819191</v>
      </c>
      <c r="AX17" s="24">
        <f t="shared" si="16"/>
        <v>20.510357269808296</v>
      </c>
      <c r="AY17" s="24">
        <f>+SUM(AY14:AY16)</f>
        <v>21.075853605761797</v>
      </c>
      <c r="AZ17" s="24">
        <f>+SUM(AZ14:AZ16)</f>
        <v>21.345051092418597</v>
      </c>
    </row>
    <row r="18" spans="1:52" ht="12.75" thickBot="1" x14ac:dyDescent="0.25">
      <c r="R18" s="27" t="s">
        <v>162</v>
      </c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</row>
    <row r="19" spans="1:52" x14ac:dyDescent="0.2">
      <c r="R19" s="28">
        <f t="shared" ref="R19:R22" si="17">+R14-N14</f>
        <v>0.44943701011509951</v>
      </c>
      <c r="S19" s="29"/>
      <c r="T19" s="29"/>
      <c r="U19" s="29"/>
      <c r="V19" s="29">
        <f t="shared" ref="V19:V22" si="18">+V14-R14</f>
        <v>2.5704426966386</v>
      </c>
      <c r="W19" s="29"/>
      <c r="X19" s="29"/>
      <c r="Y19" s="29"/>
      <c r="Z19" s="29">
        <f t="shared" ref="Z19:Z22" si="19">+Z14-V14</f>
        <v>0.48351821356529889</v>
      </c>
      <c r="AA19" s="29"/>
      <c r="AB19" s="29"/>
      <c r="AC19" s="29"/>
      <c r="AD19" s="29">
        <f t="shared" ref="AD19:AD22" si="20">+AD14-Z14</f>
        <v>1.3338864913932991</v>
      </c>
      <c r="AE19" s="29"/>
      <c r="AF19" s="29"/>
      <c r="AG19" s="29"/>
      <c r="AH19" s="29">
        <f t="shared" ref="AH19:AH22" si="21">+AH14-AD14</f>
        <v>-1.7037870846836025</v>
      </c>
      <c r="AI19" s="29"/>
      <c r="AJ19" s="29"/>
      <c r="AK19" s="29"/>
      <c r="AL19" s="29">
        <f>+AL14-AH14</f>
        <v>-0.19278097452830067</v>
      </c>
      <c r="AM19" s="30"/>
      <c r="AY19" s="26">
        <f>+AY4+AY8+AY6+AY10</f>
        <v>225.68082646919976</v>
      </c>
    </row>
    <row r="20" spans="1:52" x14ac:dyDescent="0.2">
      <c r="R20" s="31">
        <f t="shared" si="17"/>
        <v>1.2776002684648999</v>
      </c>
      <c r="S20" s="24">
        <f>+R20+R19</f>
        <v>1.7270372785799994</v>
      </c>
      <c r="T20" s="24"/>
      <c r="U20" s="24"/>
      <c r="V20" s="24">
        <f t="shared" si="18"/>
        <v>1.5250839833725003</v>
      </c>
      <c r="W20" s="24">
        <f>+V20+V19</f>
        <v>4.0955266800111003</v>
      </c>
      <c r="X20" s="24"/>
      <c r="Y20" s="24"/>
      <c r="Z20" s="24">
        <f t="shared" si="19"/>
        <v>1.5783361372971001</v>
      </c>
      <c r="AA20" s="24">
        <f>+Z20+Z19</f>
        <v>2.061854350862399</v>
      </c>
      <c r="AB20" s="24"/>
      <c r="AC20" s="24"/>
      <c r="AD20" s="24">
        <f t="shared" si="20"/>
        <v>3.8159413419344999</v>
      </c>
      <c r="AE20" s="24">
        <f>+AD20+AD19</f>
        <v>5.1498278333277989</v>
      </c>
      <c r="AF20" s="24"/>
      <c r="AG20" s="24"/>
      <c r="AH20" s="24">
        <f t="shared" si="21"/>
        <v>4.0018482786412015</v>
      </c>
      <c r="AI20" s="24">
        <f>+AH20+AH19</f>
        <v>2.298061193957599</v>
      </c>
      <c r="AJ20" s="24"/>
      <c r="AK20" s="24"/>
      <c r="AL20" s="24">
        <f t="shared" ref="AL20:AL22" si="22">+AL15-AH15</f>
        <v>4.0732241711356991</v>
      </c>
      <c r="AM20" s="32">
        <f>+AL20+AL19</f>
        <v>3.8804431966073984</v>
      </c>
      <c r="AY20" s="52">
        <f>+AY5+AY9</f>
        <v>339.81550948430004</v>
      </c>
    </row>
    <row r="21" spans="1:52" x14ac:dyDescent="0.2">
      <c r="R21" s="31">
        <f t="shared" si="17"/>
        <v>-0.5760239577788</v>
      </c>
      <c r="S21" s="24">
        <f>+R21</f>
        <v>-0.5760239577788</v>
      </c>
      <c r="T21" s="24"/>
      <c r="U21" s="24"/>
      <c r="V21" s="24">
        <f t="shared" si="18"/>
        <v>-1.5384479424991002</v>
      </c>
      <c r="W21" s="24">
        <f>+V21</f>
        <v>-1.5384479424991002</v>
      </c>
      <c r="X21" s="24"/>
      <c r="Y21" s="24"/>
      <c r="Z21" s="24">
        <f t="shared" si="19"/>
        <v>-0.82967900285470053</v>
      </c>
      <c r="AA21" s="24">
        <f>+Z21</f>
        <v>-0.82967900285470053</v>
      </c>
      <c r="AB21" s="24"/>
      <c r="AC21" s="24"/>
      <c r="AD21" s="24">
        <f t="shared" si="20"/>
        <v>-2.0713567598836002</v>
      </c>
      <c r="AE21" s="24">
        <f>+AD21</f>
        <v>-2.0713567598836002</v>
      </c>
      <c r="AF21" s="24"/>
      <c r="AG21" s="24"/>
      <c r="AH21" s="24">
        <f t="shared" si="21"/>
        <v>-0.85973986652929923</v>
      </c>
      <c r="AI21" s="24">
        <f>+AH21</f>
        <v>-0.85973986652929923</v>
      </c>
      <c r="AJ21" s="24"/>
      <c r="AK21" s="24"/>
      <c r="AL21" s="24">
        <f t="shared" si="22"/>
        <v>-1.3178085070161014</v>
      </c>
      <c r="AM21" s="32">
        <f>+AL21</f>
        <v>-1.3178085070161014</v>
      </c>
      <c r="AY21" s="26">
        <f>+AY3+AY7</f>
        <v>565.49633595349997</v>
      </c>
    </row>
    <row r="22" spans="1:52" x14ac:dyDescent="0.2">
      <c r="R22" s="31">
        <f t="shared" si="17"/>
        <v>1.1510133208011992</v>
      </c>
      <c r="S22" s="24">
        <f>+R22</f>
        <v>1.1510133208011992</v>
      </c>
      <c r="T22" s="24"/>
      <c r="U22" s="24"/>
      <c r="V22" s="24">
        <f t="shared" si="18"/>
        <v>2.5570787375120014</v>
      </c>
      <c r="W22" s="24">
        <f>+V22</f>
        <v>2.5570787375120014</v>
      </c>
      <c r="X22" s="24"/>
      <c r="Y22" s="24"/>
      <c r="Z22" s="24">
        <f t="shared" si="19"/>
        <v>1.2321753480076953</v>
      </c>
      <c r="AA22" s="24">
        <f>+Z22</f>
        <v>1.2321753480076953</v>
      </c>
      <c r="AB22" s="24"/>
      <c r="AC22" s="24"/>
      <c r="AD22" s="24">
        <f t="shared" si="20"/>
        <v>3.0784710734441987</v>
      </c>
      <c r="AE22" s="24">
        <f>+AD22</f>
        <v>3.0784710734441987</v>
      </c>
      <c r="AF22" s="24"/>
      <c r="AG22" s="24"/>
      <c r="AH22" s="24">
        <f t="shared" si="21"/>
        <v>1.4383213274283015</v>
      </c>
      <c r="AI22" s="24">
        <f>+AH22</f>
        <v>1.4383213274283015</v>
      </c>
      <c r="AJ22" s="24"/>
      <c r="AK22" s="24"/>
      <c r="AL22" s="24">
        <f t="shared" si="22"/>
        <v>2.562634689591297</v>
      </c>
      <c r="AM22" s="32">
        <f>+AL22</f>
        <v>2.562634689591297</v>
      </c>
    </row>
    <row r="23" spans="1:52" x14ac:dyDescent="0.2">
      <c r="R23" s="33"/>
      <c r="AM23" s="34"/>
    </row>
    <row r="24" spans="1:52" x14ac:dyDescent="0.2">
      <c r="R24" s="33" t="s">
        <v>46</v>
      </c>
      <c r="S24" s="35">
        <v>101.5956647177251</v>
      </c>
      <c r="V24" s="23" t="s">
        <v>46</v>
      </c>
      <c r="W24" s="35">
        <v>99.850975514040456</v>
      </c>
      <c r="Z24" s="23" t="s">
        <v>46</v>
      </c>
      <c r="AA24" s="23">
        <v>101.98326049360855</v>
      </c>
      <c r="AD24" s="23" t="s">
        <v>46</v>
      </c>
      <c r="AE24" s="23">
        <v>105.92266063241256</v>
      </c>
      <c r="AH24" s="23" t="s">
        <v>46</v>
      </c>
      <c r="AI24" s="36">
        <v>112.24887315994741</v>
      </c>
      <c r="AL24" s="23" t="s">
        <v>46</v>
      </c>
      <c r="AM24" s="34">
        <v>115.24905465844849</v>
      </c>
    </row>
    <row r="25" spans="1:52" x14ac:dyDescent="0.2">
      <c r="R25" s="33"/>
      <c r="AM25" s="34"/>
    </row>
    <row r="26" spans="1:52" x14ac:dyDescent="0.2">
      <c r="R26" s="33"/>
      <c r="S26" s="23">
        <f>+S20/$S$24*100</f>
        <v>1.6999123765550679</v>
      </c>
      <c r="W26" s="23">
        <f>+W20/$W$24*100</f>
        <v>4.1016391266354839</v>
      </c>
      <c r="AA26" s="23">
        <f>+AA20/$AA$24*100</f>
        <v>2.0217576305001725</v>
      </c>
      <c r="AE26" s="23">
        <f>+AE20/$AE$24*100</f>
        <v>4.8618754500507144</v>
      </c>
      <c r="AI26" s="23">
        <f>+AI20/$AI$24*100</f>
        <v>2.0472911034777246</v>
      </c>
      <c r="AM26" s="34">
        <f>+AM20/$AM$24*100</f>
        <v>3.3670065304287831</v>
      </c>
    </row>
    <row r="27" spans="1:52" x14ac:dyDescent="0.2">
      <c r="R27" s="33"/>
      <c r="S27" s="23">
        <f t="shared" ref="S27:S28" si="23">+S21/$S$24*100</f>
        <v>-0.56697690731118644</v>
      </c>
      <c r="W27" s="23">
        <f t="shared" ref="W27:W28" si="24">+W21/$W$24*100</f>
        <v>-1.540744028367327</v>
      </c>
      <c r="AA27" s="23">
        <f t="shared" ref="AA27:AA28" si="25">+AA21/$AA$24*100</f>
        <v>-0.81354430015178592</v>
      </c>
      <c r="AE27" s="23">
        <f t="shared" ref="AE27:AE28" si="26">+AE21/$AE$24*100</f>
        <v>-1.9555369431966105</v>
      </c>
      <c r="AI27" s="23">
        <f>+AI21/$AI$24*100</f>
        <v>-0.76592293742158579</v>
      </c>
      <c r="AM27" s="34">
        <f t="shared" ref="AM27:AM28" si="27">+AM21/$AM$24*100</f>
        <v>-1.1434440923802387</v>
      </c>
    </row>
    <row r="28" spans="1:52" ht="12.75" thickBot="1" x14ac:dyDescent="0.25">
      <c r="R28" s="37"/>
      <c r="S28" s="38">
        <f t="shared" si="23"/>
        <v>1.1329354692438813</v>
      </c>
      <c r="T28" s="38"/>
      <c r="U28" s="38"/>
      <c r="V28" s="38"/>
      <c r="W28" s="38">
        <f t="shared" si="24"/>
        <v>2.5608950982681589</v>
      </c>
      <c r="X28" s="38"/>
      <c r="Y28" s="38"/>
      <c r="Z28" s="38"/>
      <c r="AA28" s="38">
        <f t="shared" si="25"/>
        <v>1.2082133303483837</v>
      </c>
      <c r="AB28" s="38"/>
      <c r="AC28" s="38"/>
      <c r="AD28" s="38"/>
      <c r="AE28" s="38">
        <f t="shared" si="26"/>
        <v>2.9063385068541039</v>
      </c>
      <c r="AF28" s="38"/>
      <c r="AG28" s="38"/>
      <c r="AH28" s="38"/>
      <c r="AI28" s="38">
        <f t="shared" ref="AI28" si="28">+AI22/$AI$24*100</f>
        <v>1.2813681660561407</v>
      </c>
      <c r="AJ28" s="38"/>
      <c r="AK28" s="38"/>
      <c r="AL28" s="38"/>
      <c r="AM28" s="39">
        <f t="shared" si="27"/>
        <v>2.2235624380485448</v>
      </c>
    </row>
    <row r="31" spans="1:52" x14ac:dyDescent="0.2">
      <c r="AK31" s="26">
        <f t="shared" ref="AK31:AW31" si="29">+AK7+AK3</f>
        <v>1630.1105665743999</v>
      </c>
      <c r="AL31" s="26">
        <f t="shared" si="29"/>
        <v>1243.7122961823</v>
      </c>
      <c r="AM31" s="26">
        <f t="shared" si="29"/>
        <v>719.04901004740032</v>
      </c>
      <c r="AN31" s="26">
        <f t="shared" si="29"/>
        <v>-797.30960929199989</v>
      </c>
      <c r="AO31" s="26">
        <f t="shared" si="29"/>
        <v>1026.0764357792</v>
      </c>
      <c r="AP31" s="26">
        <f t="shared" si="29"/>
        <v>1176.7556643947999</v>
      </c>
      <c r="AQ31" s="26">
        <f t="shared" si="29"/>
        <v>378.95055208279996</v>
      </c>
      <c r="AR31" s="26">
        <f t="shared" si="29"/>
        <v>-8.7064685821000012</v>
      </c>
      <c r="AS31" s="26">
        <f t="shared" si="29"/>
        <v>2103.7792504391</v>
      </c>
      <c r="AT31" s="26">
        <f t="shared" si="29"/>
        <v>260.42680912069977</v>
      </c>
      <c r="AU31" s="26">
        <f t="shared" si="29"/>
        <v>408.3697856253001</v>
      </c>
      <c r="AV31" s="26">
        <f t="shared" si="29"/>
        <v>-823.50655049350019</v>
      </c>
      <c r="AW31" s="26">
        <f t="shared" si="29"/>
        <v>-215.7575705946</v>
      </c>
      <c r="AX31" s="26">
        <f t="shared" ref="AX31:AY31" si="30">+AX7+AX3</f>
        <v>480.71153098909986</v>
      </c>
      <c r="AY31" s="26">
        <f t="shared" si="30"/>
        <v>565.49633595349997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Munka26"/>
  <dimension ref="A1:AZ14"/>
  <sheetViews>
    <sheetView showGridLines="0" zoomScaleNormal="100" workbookViewId="0">
      <pane xSplit="2" ySplit="2" topLeftCell="AX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5.85546875" style="18" bestFit="1" customWidth="1"/>
    <col min="2" max="2" width="21.42578125" style="18" bestFit="1" customWidth="1"/>
    <col min="3" max="16384" width="9.140625" style="18"/>
  </cols>
  <sheetData>
    <row r="1" spans="1:52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44</v>
      </c>
      <c r="AB1" s="18" t="s">
        <v>13</v>
      </c>
      <c r="AC1" s="18" t="s">
        <v>17</v>
      </c>
      <c r="AD1" s="18" t="s">
        <v>18</v>
      </c>
      <c r="AE1" s="18" t="s">
        <v>79</v>
      </c>
      <c r="AF1" s="18" t="s">
        <v>13</v>
      </c>
      <c r="AG1" s="18" t="s">
        <v>17</v>
      </c>
      <c r="AH1" s="18" t="s">
        <v>18</v>
      </c>
      <c r="AI1" s="18" t="s">
        <v>84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163</v>
      </c>
      <c r="AR1" s="18" t="s">
        <v>13</v>
      </c>
      <c r="AS1" s="18" t="s">
        <v>17</v>
      </c>
      <c r="AT1" s="18" t="s">
        <v>18</v>
      </c>
      <c r="AU1" s="18" t="s">
        <v>186</v>
      </c>
      <c r="AV1" s="18" t="s">
        <v>13</v>
      </c>
      <c r="AW1" s="18" t="s">
        <v>17</v>
      </c>
      <c r="AX1" s="18" t="s">
        <v>18</v>
      </c>
      <c r="AY1" s="23" t="s">
        <v>218</v>
      </c>
      <c r="AZ1" s="25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1" t="s">
        <v>219</v>
      </c>
      <c r="AZ2" s="1" t="s">
        <v>47</v>
      </c>
    </row>
    <row r="3" spans="1:52" x14ac:dyDescent="0.2">
      <c r="A3" s="18" t="s">
        <v>30</v>
      </c>
      <c r="B3" s="18" t="s">
        <v>133</v>
      </c>
      <c r="C3" s="19">
        <f t="shared" ref="C3:AM3" si="0">+C4+C5+C6</f>
        <v>3.3223865929563998</v>
      </c>
      <c r="D3" s="19">
        <f t="shared" si="0"/>
        <v>1.0878117582309994</v>
      </c>
      <c r="E3" s="19">
        <f t="shared" si="0"/>
        <v>2.4267228672214003</v>
      </c>
      <c r="F3" s="19">
        <f t="shared" si="0"/>
        <v>2.4416637612927001</v>
      </c>
      <c r="G3" s="19">
        <f t="shared" si="0"/>
        <v>1.7333620626672008</v>
      </c>
      <c r="H3" s="19">
        <f t="shared" si="0"/>
        <v>-1.4810037778127996</v>
      </c>
      <c r="I3" s="19">
        <f t="shared" si="0"/>
        <v>-0.44089211822509916</v>
      </c>
      <c r="J3" s="19">
        <f t="shared" si="0"/>
        <v>-0.52410044221830021</v>
      </c>
      <c r="K3" s="19">
        <f t="shared" si="0"/>
        <v>6.4446169995000635E-2</v>
      </c>
      <c r="L3" s="19">
        <f t="shared" si="0"/>
        <v>-0.45035869468609957</v>
      </c>
      <c r="M3" s="19">
        <f t="shared" si="0"/>
        <v>0.13256182252690005</v>
      </c>
      <c r="N3" s="19">
        <f t="shared" si="0"/>
        <v>-1.6411744963694996</v>
      </c>
      <c r="O3" s="19">
        <f t="shared" si="0"/>
        <v>0.32566779838099963</v>
      </c>
      <c r="P3" s="19">
        <f t="shared" si="0"/>
        <v>-0.26387653498230046</v>
      </c>
      <c r="Q3" s="19">
        <f t="shared" si="0"/>
        <v>-0.8372895800293999</v>
      </c>
      <c r="R3" s="19">
        <f t="shared" si="0"/>
        <v>-1.9613732817600997</v>
      </c>
      <c r="S3" s="19">
        <f t="shared" si="0"/>
        <v>-0.35205814019289983</v>
      </c>
      <c r="T3" s="19">
        <f t="shared" si="0"/>
        <v>-1.7637622870860996</v>
      </c>
      <c r="U3" s="19">
        <f t="shared" si="0"/>
        <v>-3.2719253849270999</v>
      </c>
      <c r="V3" s="19">
        <f t="shared" si="0"/>
        <v>-3.3041554708104002</v>
      </c>
      <c r="W3" s="19">
        <f t="shared" si="0"/>
        <v>-2.4287099816236992</v>
      </c>
      <c r="X3" s="19">
        <f t="shared" si="0"/>
        <v>-1.1080938476604001</v>
      </c>
      <c r="Y3" s="19">
        <f t="shared" si="0"/>
        <v>-1.2789431658109995</v>
      </c>
      <c r="Z3" s="19">
        <f t="shared" si="0"/>
        <v>-3.7459625251190998</v>
      </c>
      <c r="AA3" s="19">
        <f t="shared" si="0"/>
        <v>-0.91540335711840015</v>
      </c>
      <c r="AB3" s="19">
        <f t="shared" si="0"/>
        <v>0.66221518530029999</v>
      </c>
      <c r="AC3" s="19">
        <f t="shared" si="0"/>
        <v>-2.1884047954526</v>
      </c>
      <c r="AD3" s="19">
        <f t="shared" si="0"/>
        <v>-3.4952483001620003</v>
      </c>
      <c r="AE3" s="19">
        <f t="shared" si="0"/>
        <v>-0.92389747760559993</v>
      </c>
      <c r="AF3" s="19">
        <f t="shared" si="0"/>
        <v>-1.3737773292568001</v>
      </c>
      <c r="AG3" s="19">
        <f t="shared" si="0"/>
        <v>-2.7478857050160004</v>
      </c>
      <c r="AH3" s="19">
        <f t="shared" si="0"/>
        <v>-4.0675433700069004</v>
      </c>
      <c r="AI3" s="19">
        <f t="shared" si="0"/>
        <v>-0.2998433471775997</v>
      </c>
      <c r="AJ3" s="19">
        <f t="shared" si="0"/>
        <v>-1.3052645179010995</v>
      </c>
      <c r="AK3" s="19">
        <f t="shared" ref="AK3" si="1">+AK4+AK5+AK6</f>
        <v>-2.5748990849065008</v>
      </c>
      <c r="AL3" s="19">
        <f t="shared" si="0"/>
        <v>-1.7393413747565003</v>
      </c>
      <c r="AM3" s="19">
        <f t="shared" si="0"/>
        <v>-0.39052633890190003</v>
      </c>
      <c r="AN3" s="21">
        <f>+AN4+AN5+AN6</f>
        <v>-1.3351333981488001</v>
      </c>
      <c r="AO3" s="21">
        <f>+AO4+AO5+AO6</f>
        <v>-0.94046447373959996</v>
      </c>
      <c r="AP3" s="21">
        <f t="shared" ref="AP3:AQ3" si="2">+AP4+AP5+AP6</f>
        <v>-1.5225132105579002</v>
      </c>
      <c r="AQ3" s="21">
        <f t="shared" si="2"/>
        <v>-1.2444871611748001</v>
      </c>
      <c r="AR3" s="21">
        <f t="shared" ref="AR3:AS3" si="3">+AR4+AR5+AR6</f>
        <v>-0.63249841276519991</v>
      </c>
      <c r="AS3" s="21">
        <f t="shared" si="3"/>
        <v>-1.5077111736409001</v>
      </c>
      <c r="AT3" s="21">
        <f t="shared" ref="AT3:AU3" si="4">+AT4+AT5+AT6</f>
        <v>-1.3704632304853996</v>
      </c>
      <c r="AU3" s="21">
        <f t="shared" si="4"/>
        <v>-0.19557482043820018</v>
      </c>
      <c r="AV3" s="21">
        <f t="shared" ref="AV3:AW3" si="5">+AV4+AV5+AV6</f>
        <v>0.27435525890939999</v>
      </c>
      <c r="AW3" s="21">
        <f t="shared" si="5"/>
        <v>0.17034522536569996</v>
      </c>
      <c r="AX3" s="21">
        <f t="shared" ref="AX3:AZ3" si="6">+AX4+AX5+AX6</f>
        <v>-0.92378532447290007</v>
      </c>
      <c r="AY3" s="21">
        <f t="shared" si="6"/>
        <v>-0.68460385613800012</v>
      </c>
      <c r="AZ3" s="21">
        <f t="shared" si="6"/>
        <v>1.5782842033089999</v>
      </c>
    </row>
    <row r="4" spans="1:52" x14ac:dyDescent="0.2">
      <c r="A4" s="18" t="s">
        <v>31</v>
      </c>
      <c r="B4" s="18" t="s">
        <v>141</v>
      </c>
      <c r="C4" s="19">
        <v>0.51983784182879977</v>
      </c>
      <c r="D4" s="19">
        <v>-0.47888012456869999</v>
      </c>
      <c r="E4" s="19">
        <v>1.1684238718924997</v>
      </c>
      <c r="F4" s="19">
        <v>-2.3348244224667996</v>
      </c>
      <c r="G4" s="19">
        <v>1.2945615261923007</v>
      </c>
      <c r="H4" s="19">
        <v>1.1627263326182</v>
      </c>
      <c r="I4" s="19">
        <v>0.76432944351770082</v>
      </c>
      <c r="J4" s="19">
        <v>-1.3397629405640001</v>
      </c>
      <c r="K4" s="19">
        <v>0.15512671292050073</v>
      </c>
      <c r="L4" s="19">
        <v>-0.77659695499879977</v>
      </c>
      <c r="M4" s="19">
        <v>1.1479383459834001</v>
      </c>
      <c r="N4" s="19">
        <v>1.3481725243173002</v>
      </c>
      <c r="O4" s="19">
        <v>-1.3232840469795004</v>
      </c>
      <c r="P4" s="19">
        <v>1.0366816147802997</v>
      </c>
      <c r="Q4" s="19">
        <v>1.9019399769387002</v>
      </c>
      <c r="R4" s="19">
        <v>0.62776348349970024</v>
      </c>
      <c r="S4" s="19">
        <v>0.1730869735862002</v>
      </c>
      <c r="T4" s="19">
        <v>-1.6135153579949999</v>
      </c>
      <c r="U4" s="19">
        <v>0.56850333799689978</v>
      </c>
      <c r="V4" s="19">
        <v>-1.2321363027202998</v>
      </c>
      <c r="W4" s="19">
        <v>-3.0856372018694995</v>
      </c>
      <c r="X4" s="19">
        <v>6.1469873060199916E-2</v>
      </c>
      <c r="Y4" s="19">
        <v>-0.57637431079929957</v>
      </c>
      <c r="Z4" s="19">
        <v>-1.6992224224914998</v>
      </c>
      <c r="AA4" s="19">
        <v>-1.8148750998199001</v>
      </c>
      <c r="AB4" s="19">
        <v>1.0298229319009999</v>
      </c>
      <c r="AC4" s="19">
        <v>-1.4144067609940003</v>
      </c>
      <c r="AD4" s="19">
        <v>-0.74262530128190019</v>
      </c>
      <c r="AE4" s="19">
        <v>-1.1738153185979998</v>
      </c>
      <c r="AF4" s="19">
        <v>-0.62240132588840014</v>
      </c>
      <c r="AG4" s="19">
        <v>0.41534471798899997</v>
      </c>
      <c r="AH4" s="19">
        <v>-0.90567948397060016</v>
      </c>
      <c r="AI4" s="19">
        <v>1.3867082477741002</v>
      </c>
      <c r="AJ4" s="19">
        <v>1.5526886377305</v>
      </c>
      <c r="AK4" s="19">
        <v>1.0140036175794997</v>
      </c>
      <c r="AL4" s="19">
        <v>-0.42739606221440013</v>
      </c>
      <c r="AM4" s="19">
        <v>-0.27765928748370006</v>
      </c>
      <c r="AN4" s="21">
        <v>-1.6286423765006</v>
      </c>
      <c r="AO4" s="21">
        <v>0.50170013571240013</v>
      </c>
      <c r="AP4" s="21">
        <v>-1.5546699485927002</v>
      </c>
      <c r="AQ4" s="21">
        <v>0.1807066586795</v>
      </c>
      <c r="AR4" s="21">
        <v>-1.3991043061396999</v>
      </c>
      <c r="AS4" s="21">
        <v>-0.39752594438610012</v>
      </c>
      <c r="AT4" s="21">
        <v>-1.0442823270924997</v>
      </c>
      <c r="AU4" s="21">
        <v>1.8322701103400049E-2</v>
      </c>
      <c r="AV4" s="21">
        <v>1.0955264419510999</v>
      </c>
      <c r="AW4" s="21">
        <v>-0.50371373393629992</v>
      </c>
      <c r="AX4" s="21">
        <v>-2.5805166008236</v>
      </c>
      <c r="AY4" s="21">
        <v>0.14147125240319974</v>
      </c>
      <c r="AZ4" s="21">
        <v>0.21189319527679981</v>
      </c>
    </row>
    <row r="5" spans="1:52" x14ac:dyDescent="0.2">
      <c r="A5" s="18" t="s">
        <v>32</v>
      </c>
      <c r="B5" s="18" t="s">
        <v>142</v>
      </c>
      <c r="C5" s="19">
        <v>1.5228018141890001</v>
      </c>
      <c r="D5" s="19">
        <v>2.1472328324817993</v>
      </c>
      <c r="E5" s="19">
        <v>0.23488719473450009</v>
      </c>
      <c r="F5" s="19">
        <v>4.8520493103208997</v>
      </c>
      <c r="G5" s="19">
        <v>0.77753228818950004</v>
      </c>
      <c r="H5" s="19">
        <v>-3.7396855505100999</v>
      </c>
      <c r="I5" s="19">
        <v>-1.0225980202139</v>
      </c>
      <c r="J5" s="19">
        <v>-5.3320262327999995E-2</v>
      </c>
      <c r="K5" s="19">
        <v>0.16486349410649989</v>
      </c>
      <c r="L5" s="19">
        <v>-0.21994931319530001</v>
      </c>
      <c r="M5" s="19">
        <v>-0.9847972680114</v>
      </c>
      <c r="N5" s="19">
        <v>-3.0033272460084999</v>
      </c>
      <c r="O5" s="19">
        <v>1.9402038196269</v>
      </c>
      <c r="P5" s="19">
        <v>-0.6860491441651001</v>
      </c>
      <c r="Q5" s="19">
        <v>-1.841984536552</v>
      </c>
      <c r="R5" s="19">
        <v>-3.6125966909915999</v>
      </c>
      <c r="S5" s="19">
        <v>-0.36450777554530001</v>
      </c>
      <c r="T5" s="19">
        <v>0.4551474113454001</v>
      </c>
      <c r="U5" s="19">
        <v>-2.6033321524275999</v>
      </c>
      <c r="V5" s="19">
        <v>-1.9878795791555002</v>
      </c>
      <c r="W5" s="19">
        <v>-0.20211788465280001</v>
      </c>
      <c r="X5" s="19">
        <v>-0.85325984595510007</v>
      </c>
      <c r="Y5" s="19">
        <v>0.22949592068120006</v>
      </c>
      <c r="Z5" s="19">
        <v>-2.0200020819045998</v>
      </c>
      <c r="AA5" s="19">
        <v>0.76054671479479996</v>
      </c>
      <c r="AB5" s="19">
        <v>-0.1419360679069</v>
      </c>
      <c r="AC5" s="19">
        <v>-0.22406561026569999</v>
      </c>
      <c r="AD5" s="19">
        <v>-1.7641795581946</v>
      </c>
      <c r="AE5" s="19">
        <v>0.22521299905069991</v>
      </c>
      <c r="AF5" s="19">
        <v>-8.754331340320004E-2</v>
      </c>
      <c r="AG5" s="19">
        <v>-2.1823924600737001</v>
      </c>
      <c r="AH5" s="19">
        <v>-2.7887262666339003</v>
      </c>
      <c r="AI5" s="19">
        <v>-1.8421453001968999</v>
      </c>
      <c r="AJ5" s="19">
        <v>-2.3936877861672996</v>
      </c>
      <c r="AK5" s="19">
        <v>-2.1729633529224004</v>
      </c>
      <c r="AL5" s="19">
        <v>-1.5519136898337</v>
      </c>
      <c r="AM5" s="19">
        <v>0.77321044093680003</v>
      </c>
      <c r="AN5" s="21">
        <v>1.2144788403472999</v>
      </c>
      <c r="AO5" s="21">
        <v>-1.1491452478929001</v>
      </c>
      <c r="AP5" s="21">
        <v>0.22829289893439988</v>
      </c>
      <c r="AQ5" s="21">
        <v>-0.6703474782090999</v>
      </c>
      <c r="AR5" s="21">
        <v>0.32042340046489998</v>
      </c>
      <c r="AS5" s="21">
        <v>-0.44905427814589993</v>
      </c>
      <c r="AT5" s="21">
        <v>-0.73773522476059994</v>
      </c>
      <c r="AU5" s="21">
        <v>0.99754060870530004</v>
      </c>
      <c r="AV5" s="21">
        <v>-0.51965612632879998</v>
      </c>
      <c r="AW5" s="21">
        <v>0.40240236962609993</v>
      </c>
      <c r="AX5" s="19">
        <v>1.1427619052275999</v>
      </c>
      <c r="AY5" s="21">
        <v>1.0538633726000172E-2</v>
      </c>
      <c r="AZ5" s="21">
        <v>0.72228853567719997</v>
      </c>
    </row>
    <row r="6" spans="1:52" x14ac:dyDescent="0.2">
      <c r="A6" s="18" t="s">
        <v>33</v>
      </c>
      <c r="B6" s="18" t="s">
        <v>143</v>
      </c>
      <c r="C6" s="19">
        <v>1.2797469369385999</v>
      </c>
      <c r="D6" s="19">
        <v>-0.5805409496820999</v>
      </c>
      <c r="E6" s="19">
        <v>1.0234118005944002</v>
      </c>
      <c r="F6" s="19">
        <v>-7.5561126561399988E-2</v>
      </c>
      <c r="G6" s="19">
        <v>-0.33873175171460002</v>
      </c>
      <c r="H6" s="19">
        <v>1.0959554400791001</v>
      </c>
      <c r="I6" s="19">
        <v>-0.18262354152889998</v>
      </c>
      <c r="J6" s="19">
        <v>0.86898276067369995</v>
      </c>
      <c r="K6" s="19">
        <v>-0.25554403703200002</v>
      </c>
      <c r="L6" s="19">
        <v>0.54618757350800018</v>
      </c>
      <c r="M6" s="19">
        <v>-3.0579255445100002E-2</v>
      </c>
      <c r="N6" s="19">
        <v>1.3980225321700004E-2</v>
      </c>
      <c r="O6" s="19">
        <v>-0.29125197426639998</v>
      </c>
      <c r="P6" s="19">
        <v>-0.6145090055975001</v>
      </c>
      <c r="Q6" s="19">
        <v>-0.8972450204161001</v>
      </c>
      <c r="R6" s="19">
        <v>1.0234599257318</v>
      </c>
      <c r="S6" s="19">
        <v>-0.1606373382338</v>
      </c>
      <c r="T6" s="19">
        <v>-0.60539434043649998</v>
      </c>
      <c r="U6" s="19">
        <v>-1.2370965704964001</v>
      </c>
      <c r="V6" s="19">
        <v>-8.413958893459994E-2</v>
      </c>
      <c r="W6" s="19">
        <v>0.85904510489859986</v>
      </c>
      <c r="X6" s="19">
        <v>-0.31630387476549998</v>
      </c>
      <c r="Y6" s="19">
        <v>-0.93206477569289992</v>
      </c>
      <c r="Z6" s="19">
        <v>-2.6738020723000005E-2</v>
      </c>
      <c r="AA6" s="19">
        <v>0.1389250279067</v>
      </c>
      <c r="AB6" s="19">
        <v>-0.2256716786938</v>
      </c>
      <c r="AC6" s="19">
        <v>-0.5499324241929</v>
      </c>
      <c r="AD6" s="19">
        <v>-0.98844344068550005</v>
      </c>
      <c r="AE6" s="19">
        <v>2.4704841941699984E-2</v>
      </c>
      <c r="AF6" s="19">
        <v>-0.66383268996519995</v>
      </c>
      <c r="AG6" s="19">
        <v>-0.9808379629313001</v>
      </c>
      <c r="AH6" s="19">
        <v>-0.37313761940240009</v>
      </c>
      <c r="AI6" s="19">
        <v>0.15559370524520005</v>
      </c>
      <c r="AJ6" s="19">
        <v>-0.46426536946430003</v>
      </c>
      <c r="AK6" s="19">
        <v>-1.4159393495635999</v>
      </c>
      <c r="AL6" s="19">
        <v>0.2399683772916</v>
      </c>
      <c r="AM6" s="19">
        <v>-0.886077492355</v>
      </c>
      <c r="AN6" s="21">
        <v>-0.92096986199550002</v>
      </c>
      <c r="AO6" s="21">
        <v>-0.29301936155909997</v>
      </c>
      <c r="AP6" s="21">
        <v>-0.19613616089960001</v>
      </c>
      <c r="AQ6" s="21">
        <v>-0.75484634164520004</v>
      </c>
      <c r="AR6" s="21">
        <v>0.44618249290959999</v>
      </c>
      <c r="AS6" s="21">
        <v>-0.66113095110890008</v>
      </c>
      <c r="AT6" s="21">
        <v>0.41155432136769993</v>
      </c>
      <c r="AU6" s="21">
        <v>-1.2114381302469002</v>
      </c>
      <c r="AV6" s="21">
        <v>-0.30151505671289996</v>
      </c>
      <c r="AW6" s="21">
        <v>0.27165658967589995</v>
      </c>
      <c r="AX6" s="21">
        <v>0.51396937112310004</v>
      </c>
      <c r="AY6" s="21">
        <v>-0.83661374226720009</v>
      </c>
      <c r="AZ6" s="21">
        <v>0.64410247235500018</v>
      </c>
    </row>
    <row r="7" spans="1:52" x14ac:dyDescent="0.2">
      <c r="L7" s="170"/>
      <c r="AN7" s="21"/>
      <c r="AO7" s="21"/>
    </row>
    <row r="9" spans="1:52" x14ac:dyDescent="0.2">
      <c r="AP9" s="21"/>
      <c r="AQ9" s="21"/>
    </row>
    <row r="10" spans="1:52" x14ac:dyDescent="0.2">
      <c r="AP10" s="21"/>
      <c r="AQ10" s="21"/>
    </row>
    <row r="11" spans="1:52" x14ac:dyDescent="0.2">
      <c r="AP11" s="21"/>
      <c r="AQ11" s="21"/>
    </row>
    <row r="12" spans="1:52" x14ac:dyDescent="0.2">
      <c r="AP12" s="21"/>
      <c r="AQ12" s="21"/>
    </row>
    <row r="13" spans="1:52" x14ac:dyDescent="0.2">
      <c r="AP13" s="21"/>
      <c r="AQ13" s="21"/>
    </row>
    <row r="14" spans="1:52" x14ac:dyDescent="0.2">
      <c r="AQ14" s="21"/>
    </row>
  </sheetData>
  <pageMargins left="0.7" right="0.7" top="0.75" bottom="0.75" header="0.3" footer="0.3"/>
  <pageSetup paperSize="9" scale="95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Munka29"/>
  <dimension ref="A1:AZ17"/>
  <sheetViews>
    <sheetView showGridLines="0" zoomScaleNormal="100" workbookViewId="0">
      <pane xSplit="2" ySplit="2" topLeftCell="AY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3.140625" style="18" bestFit="1" customWidth="1"/>
    <col min="2" max="2" width="15.140625" style="18" customWidth="1"/>
    <col min="3" max="16384" width="9.140625" style="18"/>
  </cols>
  <sheetData>
    <row r="1" spans="1:52" x14ac:dyDescent="0.2">
      <c r="C1" s="18" t="s">
        <v>19</v>
      </c>
      <c r="D1" s="18" t="s">
        <v>13</v>
      </c>
      <c r="E1" s="18" t="s">
        <v>17</v>
      </c>
      <c r="F1" s="18" t="s">
        <v>18</v>
      </c>
      <c r="G1" s="18" t="s">
        <v>20</v>
      </c>
      <c r="H1" s="18" t="s">
        <v>13</v>
      </c>
      <c r="I1" s="18" t="s">
        <v>17</v>
      </c>
      <c r="J1" s="18" t="s">
        <v>18</v>
      </c>
      <c r="K1" s="18" t="s">
        <v>9</v>
      </c>
      <c r="L1" s="18" t="s">
        <v>13</v>
      </c>
      <c r="M1" s="18" t="s">
        <v>17</v>
      </c>
      <c r="N1" s="18" t="s">
        <v>18</v>
      </c>
      <c r="O1" s="18" t="s">
        <v>21</v>
      </c>
      <c r="P1" s="18" t="s">
        <v>13</v>
      </c>
      <c r="Q1" s="18" t="s">
        <v>17</v>
      </c>
      <c r="R1" s="18" t="s">
        <v>18</v>
      </c>
      <c r="S1" s="18" t="s">
        <v>22</v>
      </c>
      <c r="T1" s="18" t="s">
        <v>13</v>
      </c>
      <c r="U1" s="18" t="s">
        <v>17</v>
      </c>
      <c r="V1" s="18" t="s">
        <v>18</v>
      </c>
      <c r="W1" s="18" t="s">
        <v>23</v>
      </c>
      <c r="X1" s="18" t="s">
        <v>13</v>
      </c>
      <c r="Y1" s="18" t="s">
        <v>17</v>
      </c>
      <c r="Z1" s="18" t="s">
        <v>18</v>
      </c>
      <c r="AA1" s="18" t="s">
        <v>45</v>
      </c>
      <c r="AB1" s="18" t="s">
        <v>13</v>
      </c>
      <c r="AC1" s="18" t="s">
        <v>17</v>
      </c>
      <c r="AD1" s="18" t="s">
        <v>18</v>
      </c>
      <c r="AE1" s="18" t="s">
        <v>79</v>
      </c>
      <c r="AF1" s="18" t="s">
        <v>13</v>
      </c>
      <c r="AG1" s="18" t="s">
        <v>17</v>
      </c>
      <c r="AH1" s="18" t="s">
        <v>18</v>
      </c>
      <c r="AI1" s="18" t="s">
        <v>84</v>
      </c>
      <c r="AJ1" s="18" t="s">
        <v>13</v>
      </c>
      <c r="AK1" s="18" t="s">
        <v>17</v>
      </c>
      <c r="AL1" s="18" t="s">
        <v>18</v>
      </c>
      <c r="AM1" s="18" t="s">
        <v>96</v>
      </c>
      <c r="AN1" s="18" t="s">
        <v>13</v>
      </c>
      <c r="AO1" s="18" t="s">
        <v>17</v>
      </c>
      <c r="AP1" s="18" t="s">
        <v>18</v>
      </c>
      <c r="AQ1" s="1" t="s">
        <v>163</v>
      </c>
      <c r="AR1" s="18" t="s">
        <v>13</v>
      </c>
      <c r="AS1" s="18" t="s">
        <v>17</v>
      </c>
      <c r="AT1" s="18" t="s">
        <v>18</v>
      </c>
      <c r="AU1" s="18" t="s">
        <v>186</v>
      </c>
      <c r="AV1" s="18" t="s">
        <v>13</v>
      </c>
      <c r="AW1" s="18" t="s">
        <v>17</v>
      </c>
      <c r="AX1" s="18" t="s">
        <v>18</v>
      </c>
      <c r="AY1" s="23" t="s">
        <v>218</v>
      </c>
      <c r="AZ1" s="25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1" t="s">
        <v>219</v>
      </c>
      <c r="AZ2" s="1" t="s">
        <v>47</v>
      </c>
    </row>
    <row r="3" spans="1:52" x14ac:dyDescent="0.2">
      <c r="A3" s="18" t="s">
        <v>34</v>
      </c>
      <c r="B3" s="18" t="s">
        <v>144</v>
      </c>
      <c r="C3" s="19">
        <v>0</v>
      </c>
      <c r="D3" s="19">
        <v>3.1323686969831996</v>
      </c>
      <c r="E3" s="19">
        <v>5.4558252868143997</v>
      </c>
      <c r="F3" s="19">
        <v>8.0249235206946992</v>
      </c>
      <c r="G3" s="19">
        <v>8.6634731695804987</v>
      </c>
      <c r="H3" s="19">
        <v>5.8620555179966987</v>
      </c>
      <c r="I3" s="19">
        <v>3.9400074219701988</v>
      </c>
      <c r="J3" s="19">
        <v>3.993110854127099</v>
      </c>
      <c r="K3" s="19">
        <v>3.9610240100286989</v>
      </c>
      <c r="L3" s="19">
        <v>3.6113626782404991</v>
      </c>
      <c r="M3" s="19">
        <v>2.7609228249488993</v>
      </c>
      <c r="N3" s="19">
        <v>-1.1862998918887007</v>
      </c>
      <c r="O3" s="19">
        <v>0.34625798250439943</v>
      </c>
      <c r="P3" s="19">
        <v>-0.85856437784970052</v>
      </c>
      <c r="Q3" s="19">
        <v>-2.5225731614174007</v>
      </c>
      <c r="R3" s="19">
        <v>-6.3495614106839007</v>
      </c>
      <c r="S3" s="19">
        <v>-6.9555443546008009</v>
      </c>
      <c r="T3" s="19">
        <v>-8.1269750336557003</v>
      </c>
      <c r="U3" s="19">
        <v>-10.763673335447001</v>
      </c>
      <c r="V3" s="19">
        <v>-13.314059534169701</v>
      </c>
      <c r="W3" s="19">
        <v>-13.084824448808501</v>
      </c>
      <c r="X3" s="19">
        <v>-14.655487070750201</v>
      </c>
      <c r="Y3" s="19">
        <v>-15.007324462886702</v>
      </c>
      <c r="Z3" s="19">
        <v>-17.000324823154802</v>
      </c>
      <c r="AA3" s="19">
        <v>-16.579342878283502</v>
      </c>
      <c r="AB3" s="19">
        <v>-17.751994223954203</v>
      </c>
      <c r="AC3" s="19">
        <v>-17.952404220350601</v>
      </c>
      <c r="AD3" s="19">
        <v>-18.446081483302603</v>
      </c>
      <c r="AE3" s="19">
        <v>-18.112865646103803</v>
      </c>
      <c r="AF3" s="19">
        <v>-17.713458688957502</v>
      </c>
      <c r="AG3" s="19">
        <v>-19.895240437502302</v>
      </c>
      <c r="AH3" s="19">
        <v>-20.439845327879802</v>
      </c>
      <c r="AI3" s="19">
        <v>-20.396306811972501</v>
      </c>
      <c r="AJ3" s="19">
        <v>-20.114803622546702</v>
      </c>
      <c r="AK3" s="19">
        <v>-20.977118401223102</v>
      </c>
      <c r="AL3" s="19">
        <v>-21.700005795205602</v>
      </c>
      <c r="AM3" s="19">
        <v>-19.989993222073803</v>
      </c>
      <c r="AN3" s="19">
        <v>-18.423622941519202</v>
      </c>
      <c r="AO3" s="19">
        <v>-18.241184635875801</v>
      </c>
      <c r="AP3" s="19">
        <v>-19.066677879016602</v>
      </c>
      <c r="AQ3" s="19">
        <v>-18.865906015446903</v>
      </c>
      <c r="AR3" s="19">
        <v>-18.950813357271304</v>
      </c>
      <c r="AS3" s="19">
        <v>-18.510616194998203</v>
      </c>
      <c r="AT3" s="19">
        <v>-19.406798442715903</v>
      </c>
      <c r="AU3" s="19">
        <v>-18.653901411643702</v>
      </c>
      <c r="AV3" s="19">
        <v>-19.183192157329003</v>
      </c>
      <c r="AW3" s="19">
        <v>-17.540156738417803</v>
      </c>
      <c r="AX3" s="19">
        <v>-17.984743471043004</v>
      </c>
      <c r="AY3" s="19">
        <v>-17.355349441513603</v>
      </c>
      <c r="AZ3" s="19">
        <v>-17.633821705836304</v>
      </c>
    </row>
    <row r="4" spans="1:52" x14ac:dyDescent="0.2">
      <c r="A4" s="18" t="s">
        <v>35</v>
      </c>
      <c r="B4" s="18" t="s">
        <v>145</v>
      </c>
      <c r="C4" s="19">
        <v>0</v>
      </c>
      <c r="D4" s="19">
        <v>0.98513586450140012</v>
      </c>
      <c r="E4" s="19">
        <v>3.0737052595981007</v>
      </c>
      <c r="F4" s="19">
        <v>0.7907541831575009</v>
      </c>
      <c r="G4" s="19">
        <v>0.65177154385380087</v>
      </c>
      <c r="H4" s="19">
        <v>1.5900394427801008</v>
      </c>
      <c r="I4" s="19">
        <v>0.69058936696750084</v>
      </c>
      <c r="J4" s="19">
        <v>0.79701306145240081</v>
      </c>
      <c r="K4" s="19">
        <v>0.60006272324750087</v>
      </c>
      <c r="L4" s="19">
        <v>0.47035070465460083</v>
      </c>
      <c r="M4" s="19">
        <v>0.60470811937440083</v>
      </c>
      <c r="N4" s="19">
        <v>-0.33918735145469914</v>
      </c>
      <c r="O4" s="19">
        <v>-0.74683329668849918</v>
      </c>
      <c r="P4" s="19">
        <v>-1.2656065128774991</v>
      </c>
      <c r="Q4" s="19">
        <v>-1.0876307598931991</v>
      </c>
      <c r="R4" s="19">
        <v>-1.3020223181680992</v>
      </c>
      <c r="S4" s="19">
        <v>-1.5434974865396993</v>
      </c>
      <c r="T4" s="19">
        <v>-3.1700755769399995</v>
      </c>
      <c r="U4" s="19">
        <v>-3.2034417263036996</v>
      </c>
      <c r="V4" s="19">
        <v>-3.7659483458708998</v>
      </c>
      <c r="W4" s="19">
        <v>-3.3345953758568996</v>
      </c>
      <c r="X4" s="19">
        <v>-4.0519981518434998</v>
      </c>
      <c r="Y4" s="19">
        <v>-4.6333314646612003</v>
      </c>
      <c r="Z4" s="19">
        <v>-4.6063297430247001</v>
      </c>
      <c r="AA4" s="19">
        <v>-4.9458945129482004</v>
      </c>
      <c r="AB4" s="19">
        <v>-5.9766097907120006</v>
      </c>
      <c r="AC4" s="19">
        <v>-5.9529541768427006</v>
      </c>
      <c r="AD4" s="19">
        <v>-4.6824518816001008</v>
      </c>
      <c r="AE4" s="19">
        <v>-4.5744490434520007</v>
      </c>
      <c r="AF4" s="19">
        <v>-4.0874987729025003</v>
      </c>
      <c r="AG4" s="19">
        <v>-4.0868880613736005</v>
      </c>
      <c r="AH4" s="19">
        <v>-1.8427666851172004</v>
      </c>
      <c r="AI4" s="19">
        <v>4.2917130986999341E-2</v>
      </c>
      <c r="AJ4" s="19">
        <v>2.7181081065800994</v>
      </c>
      <c r="AK4" s="19">
        <v>4.0287566808260991</v>
      </c>
      <c r="AL4" s="19">
        <v>4.8577829766772993</v>
      </c>
      <c r="AM4" s="19">
        <v>5.7945851088722993</v>
      </c>
      <c r="AN4" s="19">
        <v>6.1464765490795994</v>
      </c>
      <c r="AO4" s="19">
        <v>7.478060102615899</v>
      </c>
      <c r="AP4" s="19">
        <v>6.4242739605406989</v>
      </c>
      <c r="AQ4" s="19">
        <v>7.295393302319499</v>
      </c>
      <c r="AR4" s="19">
        <v>6.8900625600301986</v>
      </c>
      <c r="AS4" s="19">
        <v>7.7793140004491983</v>
      </c>
      <c r="AT4" s="19">
        <v>7.6208669774920983</v>
      </c>
      <c r="AU4" s="19">
        <v>7.3762233998589979</v>
      </c>
      <c r="AV4" s="19">
        <v>7.3665887805024983</v>
      </c>
      <c r="AW4" s="19">
        <v>8.6072218297875978</v>
      </c>
      <c r="AX4" s="19">
        <v>7.0198731919347974</v>
      </c>
      <c r="AY4" s="19">
        <v>7.6387285877381972</v>
      </c>
      <c r="AZ4" s="19">
        <v>6.6379677877382974</v>
      </c>
    </row>
    <row r="5" spans="1:52" x14ac:dyDescent="0.2">
      <c r="A5" s="18" t="s">
        <v>36</v>
      </c>
      <c r="B5" s="18" t="s">
        <v>146</v>
      </c>
      <c r="C5" s="19">
        <v>0</v>
      </c>
      <c r="D5" s="19">
        <f t="shared" ref="D5:AB5" si="0">+D3-D4</f>
        <v>2.1472328324817997</v>
      </c>
      <c r="E5" s="19">
        <f t="shared" si="0"/>
        <v>2.382120027216299</v>
      </c>
      <c r="F5" s="19">
        <f t="shared" si="0"/>
        <v>7.2341693375371978</v>
      </c>
      <c r="G5" s="19">
        <f t="shared" si="0"/>
        <v>8.0117016257266975</v>
      </c>
      <c r="H5" s="19">
        <f t="shared" si="0"/>
        <v>4.2720160752165981</v>
      </c>
      <c r="I5" s="19">
        <f t="shared" si="0"/>
        <v>3.2494180550026979</v>
      </c>
      <c r="J5" s="19">
        <f t="shared" si="0"/>
        <v>3.1960977926746983</v>
      </c>
      <c r="K5" s="19">
        <f t="shared" si="0"/>
        <v>3.360961286781198</v>
      </c>
      <c r="L5" s="19">
        <f t="shared" si="0"/>
        <v>3.1410119735858983</v>
      </c>
      <c r="M5" s="19">
        <f t="shared" si="0"/>
        <v>2.1562147055744987</v>
      </c>
      <c r="N5" s="19">
        <f t="shared" si="0"/>
        <v>-0.84711254043400153</v>
      </c>
      <c r="O5" s="19">
        <f t="shared" si="0"/>
        <v>1.0930912791928986</v>
      </c>
      <c r="P5" s="19">
        <f t="shared" si="0"/>
        <v>0.40704213502779862</v>
      </c>
      <c r="Q5" s="19">
        <f t="shared" si="0"/>
        <v>-1.4349424015242016</v>
      </c>
      <c r="R5" s="19">
        <f t="shared" si="0"/>
        <v>-5.0475390925158017</v>
      </c>
      <c r="S5" s="19">
        <f t="shared" si="0"/>
        <v>-5.4120468680611014</v>
      </c>
      <c r="T5" s="19">
        <f t="shared" si="0"/>
        <v>-4.9568994567157008</v>
      </c>
      <c r="U5" s="19">
        <f t="shared" si="0"/>
        <v>-7.5602316091433011</v>
      </c>
      <c r="V5" s="19">
        <f t="shared" si="0"/>
        <v>-9.548111188298801</v>
      </c>
      <c r="W5" s="19">
        <f t="shared" si="0"/>
        <v>-9.7502290729516012</v>
      </c>
      <c r="X5" s="19">
        <f t="shared" si="0"/>
        <v>-10.603488918906702</v>
      </c>
      <c r="Y5" s="19">
        <f t="shared" si="0"/>
        <v>-10.373992998225502</v>
      </c>
      <c r="Z5" s="19">
        <f t="shared" si="0"/>
        <v>-12.393995080130102</v>
      </c>
      <c r="AA5" s="19">
        <f>+AA3-AA4</f>
        <v>-11.633448365335301</v>
      </c>
      <c r="AB5" s="19">
        <f t="shared" si="0"/>
        <v>-11.775384433242202</v>
      </c>
      <c r="AC5" s="19">
        <f>+AC3-AC4</f>
        <v>-11.999450043507901</v>
      </c>
      <c r="AD5" s="19">
        <f t="shared" ref="AD5:AE5" si="1">+AD3-AD4</f>
        <v>-13.763629601702501</v>
      </c>
      <c r="AE5" s="19">
        <f t="shared" si="1"/>
        <v>-13.538416602651802</v>
      </c>
      <c r="AF5" s="19">
        <f t="shared" ref="AF5:AG5" si="2">+AF3-AF4</f>
        <v>-13.625959916055002</v>
      </c>
      <c r="AG5" s="19">
        <f t="shared" si="2"/>
        <v>-15.808352376128703</v>
      </c>
      <c r="AH5" s="19">
        <f t="shared" ref="AH5:AI5" si="3">+AH3-AH4</f>
        <v>-18.5970786427626</v>
      </c>
      <c r="AI5" s="19">
        <f t="shared" si="3"/>
        <v>-20.439223942959501</v>
      </c>
      <c r="AJ5" s="19">
        <f t="shared" ref="AJ5:AM5" si="4">+AJ3-AJ4</f>
        <v>-22.832911729126803</v>
      </c>
      <c r="AK5" s="19">
        <f>+AK3-AK4</f>
        <v>-25.005875082049201</v>
      </c>
      <c r="AL5" s="19">
        <f t="shared" si="4"/>
        <v>-26.557788771882901</v>
      </c>
      <c r="AM5" s="19">
        <f t="shared" si="4"/>
        <v>-25.784578330946104</v>
      </c>
      <c r="AN5" s="19">
        <f t="shared" ref="AN5:AO5" si="5">+AN3-AN4</f>
        <v>-24.5700994905988</v>
      </c>
      <c r="AO5" s="19">
        <f t="shared" si="5"/>
        <v>-25.7192447384917</v>
      </c>
      <c r="AP5" s="19">
        <f t="shared" ref="AP5" si="6">+AP3-AP4</f>
        <v>-25.490951839557301</v>
      </c>
      <c r="AQ5" s="19">
        <f>+AQ3-AQ4</f>
        <v>-26.161299317766403</v>
      </c>
      <c r="AR5" s="19">
        <f>+AR3-AR4</f>
        <v>-25.840875917301503</v>
      </c>
      <c r="AS5" s="19">
        <f>+AS3-AS4</f>
        <v>-26.289930195447401</v>
      </c>
      <c r="AT5" s="19">
        <f t="shared" ref="AT5:AU5" si="7">+AT3-AT4</f>
        <v>-27.027665420208002</v>
      </c>
      <c r="AU5" s="19">
        <f t="shared" si="7"/>
        <v>-26.030124811502699</v>
      </c>
      <c r="AV5" s="19">
        <f t="shared" ref="AV5:AW5" si="8">+AV3-AV4</f>
        <v>-26.5497809378315</v>
      </c>
      <c r="AW5" s="19">
        <f t="shared" si="8"/>
        <v>-26.147378568205401</v>
      </c>
      <c r="AX5" s="19">
        <f t="shared" ref="AX5:AY5" si="9">+AX3-AX4</f>
        <v>-25.004616662977803</v>
      </c>
      <c r="AY5" s="19">
        <f t="shared" si="9"/>
        <v>-24.994078029251799</v>
      </c>
      <c r="AZ5" s="19">
        <f t="shared" ref="AZ5" si="10">+AZ3-AZ4</f>
        <v>-24.271789493574602</v>
      </c>
    </row>
    <row r="7" spans="1:52" x14ac:dyDescent="0.2">
      <c r="L7" s="170"/>
    </row>
    <row r="8" spans="1:52" x14ac:dyDescent="0.2"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</row>
    <row r="9" spans="1:52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</row>
    <row r="10" spans="1:52" x14ac:dyDescent="0.2"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</row>
    <row r="11" spans="1:52" x14ac:dyDescent="0.2"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</row>
    <row r="12" spans="1:52" x14ac:dyDescent="0.2"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</row>
    <row r="13" spans="1:52" x14ac:dyDescent="0.2"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</row>
    <row r="14" spans="1:52" x14ac:dyDescent="0.2">
      <c r="AR14" s="20"/>
    </row>
    <row r="15" spans="1:52" x14ac:dyDescent="0.2">
      <c r="AR15" s="20"/>
      <c r="AZ15" s="19"/>
    </row>
    <row r="16" spans="1:52" x14ac:dyDescent="0.2">
      <c r="AZ16" s="19"/>
    </row>
    <row r="17" spans="52:52" x14ac:dyDescent="0.2">
      <c r="AZ17" s="19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Munka32"/>
  <dimension ref="A1:AZ29"/>
  <sheetViews>
    <sheetView showGridLines="0" zoomScaleNormal="100" workbookViewId="0">
      <pane xSplit="2" ySplit="2" topLeftCell="AZ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37.7109375" style="18" bestFit="1" customWidth="1"/>
    <col min="2" max="2" width="13.7109375" style="18" bestFit="1" customWidth="1"/>
    <col min="3" max="31" width="9.140625" style="18"/>
    <col min="32" max="32" width="8.7109375" style="18" customWidth="1"/>
    <col min="33" max="37" width="9.140625" style="18"/>
    <col min="38" max="38" width="9.140625" style="1"/>
    <col min="39" max="16384" width="9.140625" style="18"/>
  </cols>
  <sheetData>
    <row r="1" spans="1:52" x14ac:dyDescent="0.2">
      <c r="C1" s="40" t="s">
        <v>19</v>
      </c>
      <c r="D1" s="40" t="s">
        <v>13</v>
      </c>
      <c r="E1" s="40" t="s">
        <v>17</v>
      </c>
      <c r="F1" s="40" t="s">
        <v>18</v>
      </c>
      <c r="G1" s="40" t="s">
        <v>20</v>
      </c>
      <c r="H1" s="40" t="s">
        <v>13</v>
      </c>
      <c r="I1" s="40" t="s">
        <v>17</v>
      </c>
      <c r="J1" s="40" t="s">
        <v>18</v>
      </c>
      <c r="K1" s="40" t="s">
        <v>9</v>
      </c>
      <c r="L1" s="40" t="s">
        <v>13</v>
      </c>
      <c r="M1" s="40" t="s">
        <v>17</v>
      </c>
      <c r="N1" s="40" t="s">
        <v>18</v>
      </c>
      <c r="O1" s="40" t="s">
        <v>21</v>
      </c>
      <c r="P1" s="40" t="s">
        <v>13</v>
      </c>
      <c r="Q1" s="40" t="s">
        <v>17</v>
      </c>
      <c r="R1" s="40" t="s">
        <v>18</v>
      </c>
      <c r="S1" s="40" t="s">
        <v>22</v>
      </c>
      <c r="T1" s="40" t="s">
        <v>13</v>
      </c>
      <c r="U1" s="40" t="s">
        <v>17</v>
      </c>
      <c r="V1" s="40" t="s">
        <v>18</v>
      </c>
      <c r="W1" s="40" t="s">
        <v>23</v>
      </c>
      <c r="X1" s="40" t="s">
        <v>13</v>
      </c>
      <c r="Y1" s="40" t="s">
        <v>17</v>
      </c>
      <c r="Z1" s="40" t="s">
        <v>18</v>
      </c>
      <c r="AA1" s="18" t="s">
        <v>45</v>
      </c>
      <c r="AB1" s="40" t="s">
        <v>13</v>
      </c>
      <c r="AC1" s="18" t="s">
        <v>17</v>
      </c>
      <c r="AD1" s="40" t="s">
        <v>18</v>
      </c>
      <c r="AE1" s="18" t="s">
        <v>79</v>
      </c>
      <c r="AF1" s="40" t="s">
        <v>13</v>
      </c>
      <c r="AG1" s="18" t="s">
        <v>17</v>
      </c>
      <c r="AH1" s="40" t="s">
        <v>18</v>
      </c>
      <c r="AI1" s="18" t="s">
        <v>84</v>
      </c>
      <c r="AJ1" s="40" t="s">
        <v>13</v>
      </c>
      <c r="AK1" s="18" t="s">
        <v>17</v>
      </c>
      <c r="AL1" s="40" t="s">
        <v>18</v>
      </c>
      <c r="AM1" s="18" t="s">
        <v>96</v>
      </c>
      <c r="AN1" s="40" t="s">
        <v>13</v>
      </c>
      <c r="AO1" s="18" t="s">
        <v>17</v>
      </c>
      <c r="AP1" s="18" t="s">
        <v>18</v>
      </c>
      <c r="AQ1" s="1" t="s">
        <v>163</v>
      </c>
      <c r="AR1" s="1" t="s">
        <v>13</v>
      </c>
      <c r="AS1" s="18" t="s">
        <v>17</v>
      </c>
      <c r="AT1" s="18" t="s">
        <v>18</v>
      </c>
      <c r="AU1" s="18" t="s">
        <v>186</v>
      </c>
      <c r="AV1" s="1" t="s">
        <v>13</v>
      </c>
      <c r="AW1" s="18" t="s">
        <v>17</v>
      </c>
      <c r="AX1" s="18" t="s">
        <v>18</v>
      </c>
      <c r="AY1" s="23" t="s">
        <v>218</v>
      </c>
      <c r="AZ1" s="25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1" t="s">
        <v>219</v>
      </c>
      <c r="AZ2" s="1" t="s">
        <v>47</v>
      </c>
    </row>
    <row r="3" spans="1:52" x14ac:dyDescent="0.2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21"/>
      <c r="AY3" s="19"/>
      <c r="AZ3" s="19"/>
    </row>
    <row r="4" spans="1:52" x14ac:dyDescent="0.2"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21"/>
      <c r="AY4" s="19"/>
      <c r="AZ4" s="19"/>
    </row>
    <row r="5" spans="1:52" x14ac:dyDescent="0.2"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</row>
    <row r="6" spans="1:52" x14ac:dyDescent="0.2"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21"/>
      <c r="AY6" s="19"/>
      <c r="AZ6" s="53"/>
    </row>
    <row r="7" spans="1:52" x14ac:dyDescent="0.2">
      <c r="C7" s="19"/>
      <c r="D7" s="19"/>
      <c r="E7" s="19"/>
      <c r="F7" s="19"/>
      <c r="G7" s="19"/>
      <c r="H7" s="19"/>
      <c r="I7" s="19"/>
      <c r="J7" s="19"/>
      <c r="K7" s="19"/>
      <c r="L7" s="53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21"/>
      <c r="AY7" s="19"/>
      <c r="AZ7" s="19"/>
    </row>
    <row r="8" spans="1:52" x14ac:dyDescent="0.2"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21"/>
      <c r="AY8" s="19"/>
      <c r="AZ8" s="53"/>
    </row>
    <row r="9" spans="1:52" x14ac:dyDescent="0.2">
      <c r="AL9" s="18"/>
      <c r="AX9" s="21"/>
    </row>
    <row r="10" spans="1:52" x14ac:dyDescent="0.2"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1"/>
      <c r="AR10" s="21"/>
      <c r="AS10" s="21"/>
      <c r="AT10" s="21"/>
      <c r="AU10" s="21"/>
      <c r="AV10" s="21"/>
      <c r="AW10" s="21"/>
      <c r="AX10" s="21"/>
      <c r="AY10" s="21"/>
      <c r="AZ10" s="21"/>
    </row>
    <row r="11" spans="1:52" x14ac:dyDescent="0.2">
      <c r="AL11" s="18"/>
      <c r="AP11" s="21"/>
      <c r="AQ11" s="21"/>
      <c r="AR11" s="21"/>
      <c r="AS11" s="21"/>
      <c r="AT11" s="21"/>
      <c r="AU11" s="21"/>
      <c r="AW11" s="21"/>
      <c r="AY11" s="21"/>
    </row>
    <row r="12" spans="1:52" x14ac:dyDescent="0.2">
      <c r="AL12" s="18"/>
      <c r="AP12" s="21"/>
      <c r="AQ12" s="21"/>
      <c r="AR12" s="21"/>
      <c r="AS12" s="21"/>
      <c r="AT12" s="21"/>
      <c r="AU12" s="21"/>
      <c r="AW12" s="21"/>
      <c r="AY12" s="21"/>
    </row>
    <row r="13" spans="1:52" x14ac:dyDescent="0.2">
      <c r="A13" s="18" t="s">
        <v>87</v>
      </c>
      <c r="B13" s="18" t="s">
        <v>147</v>
      </c>
      <c r="C13" s="18">
        <v>0</v>
      </c>
      <c r="D13" s="21">
        <v>-0.47888012456869999</v>
      </c>
      <c r="E13" s="21">
        <v>0.68954374732379997</v>
      </c>
      <c r="F13" s="21">
        <v>-1.6452806751429987</v>
      </c>
      <c r="G13" s="21">
        <v>-0.35071914895069867</v>
      </c>
      <c r="H13" s="21">
        <v>0.81200718366750113</v>
      </c>
      <c r="I13" s="21">
        <v>1.5763366271852015</v>
      </c>
      <c r="J13" s="21">
        <v>0.2365736866212016</v>
      </c>
      <c r="K13" s="21">
        <v>0.39170039954170166</v>
      </c>
      <c r="L13" s="21">
        <v>-0.38489655545709789</v>
      </c>
      <c r="M13" s="21">
        <v>0.76304179052630194</v>
      </c>
      <c r="N13" s="21">
        <v>2.1112143148436022</v>
      </c>
      <c r="O13" s="21">
        <v>0.78793026786410181</v>
      </c>
      <c r="P13" s="21">
        <v>1.8226575763844015</v>
      </c>
      <c r="Q13" s="21">
        <v>3.7265518595831013</v>
      </c>
      <c r="R13" s="21">
        <v>4.3543153430828019</v>
      </c>
      <c r="S13" s="21">
        <v>4.5263481307090023</v>
      </c>
      <c r="T13" s="21">
        <v>2.9138854018740021</v>
      </c>
      <c r="U13" s="21">
        <v>3.4823887398709017</v>
      </c>
      <c r="V13" s="21">
        <v>2.2502524371506016</v>
      </c>
      <c r="W13" s="21">
        <v>-0.83538476471889833</v>
      </c>
      <c r="X13" s="21">
        <v>-0.77391489165869831</v>
      </c>
      <c r="Y13" s="21">
        <v>-1.350289202457998</v>
      </c>
      <c r="Z13" s="21">
        <v>-3.0495116249494978</v>
      </c>
      <c r="AA13" s="21">
        <v>-4.8643867247693979</v>
      </c>
      <c r="AB13" s="21">
        <v>-3.8345637928683978</v>
      </c>
      <c r="AC13" s="21">
        <v>-5.2489705538623976</v>
      </c>
      <c r="AD13" s="21">
        <v>-5.9915958551442969</v>
      </c>
      <c r="AE13" s="21">
        <v>-7.1654111737422967</v>
      </c>
      <c r="AF13" s="21">
        <v>-7.7878124996306965</v>
      </c>
      <c r="AG13" s="21">
        <v>-7.3724677816416966</v>
      </c>
      <c r="AH13" s="21">
        <v>-8.2781472656122972</v>
      </c>
      <c r="AI13" s="21">
        <v>-6.8914390178381968</v>
      </c>
      <c r="AJ13" s="21">
        <v>-5.3387503801076974</v>
      </c>
      <c r="AK13" s="21">
        <v>-4.3247467625281972</v>
      </c>
      <c r="AL13" s="21">
        <v>-4.752142824742597</v>
      </c>
      <c r="AM13" s="21">
        <v>-5.0298021122262968</v>
      </c>
      <c r="AN13" s="21">
        <v>-6.6584444887268965</v>
      </c>
      <c r="AO13" s="21">
        <v>-6.1567443530144965</v>
      </c>
      <c r="AP13" s="21">
        <v>-7.7114143016071965</v>
      </c>
      <c r="AQ13" s="21">
        <v>-7.5307076429276965</v>
      </c>
      <c r="AR13" s="21">
        <v>-8.9298119490673962</v>
      </c>
      <c r="AS13" s="21">
        <v>-9.3273378934534961</v>
      </c>
      <c r="AT13" s="21">
        <v>-10.371620220545996</v>
      </c>
      <c r="AU13" s="21">
        <v>-10.353297519442595</v>
      </c>
      <c r="AV13" s="21">
        <v>-9.2577710774914959</v>
      </c>
      <c r="AW13" s="21">
        <v>-9.7614848114277954</v>
      </c>
      <c r="AX13" s="21">
        <v>-12.342001412251395</v>
      </c>
      <c r="AY13" s="21">
        <v>-12.200530159848196</v>
      </c>
      <c r="AZ13" s="21">
        <v>-11.988636964571397</v>
      </c>
    </row>
    <row r="14" spans="1:52" x14ac:dyDescent="0.2">
      <c r="A14" s="18" t="s">
        <v>37</v>
      </c>
      <c r="B14" s="18" t="s">
        <v>155</v>
      </c>
      <c r="C14" s="18">
        <v>0</v>
      </c>
      <c r="D14" s="21">
        <v>-0.76280749521419999</v>
      </c>
      <c r="E14" s="21">
        <v>-0.63596412178619999</v>
      </c>
      <c r="F14" s="21">
        <v>-7.2310195972741003</v>
      </c>
      <c r="G14" s="21">
        <v>-10.5254507617204</v>
      </c>
      <c r="H14" s="21">
        <v>-9.9946632963103994</v>
      </c>
      <c r="I14" s="21">
        <v>-13.721302084171599</v>
      </c>
      <c r="J14" s="21">
        <v>-13.798505844728499</v>
      </c>
      <c r="K14" s="21">
        <v>-16.708688593474101</v>
      </c>
      <c r="L14" s="21">
        <v>-17.6646610808994</v>
      </c>
      <c r="M14" s="21">
        <v>-16.517377705241699</v>
      </c>
      <c r="N14" s="21">
        <v>-16.8163690834071</v>
      </c>
      <c r="O14" s="21">
        <v>-19.236141091141899</v>
      </c>
      <c r="P14" s="21">
        <v>-20.508399000618301</v>
      </c>
      <c r="Q14" s="21">
        <v>-21.786373296309002</v>
      </c>
      <c r="R14" s="21">
        <v>-20.690012811625103</v>
      </c>
      <c r="S14" s="21">
        <v>-17.882438793910001</v>
      </c>
      <c r="T14" s="21">
        <v>-18.371964374921401</v>
      </c>
      <c r="U14" s="21">
        <v>-17.482555769344401</v>
      </c>
      <c r="V14" s="21">
        <v>-17.338749894333002</v>
      </c>
      <c r="W14" s="21">
        <v>-19.183866577531003</v>
      </c>
      <c r="X14" s="21">
        <v>-18.527588411387704</v>
      </c>
      <c r="Y14" s="21">
        <v>-15.210090953716504</v>
      </c>
      <c r="Z14" s="21">
        <v>-18.548530460694405</v>
      </c>
      <c r="AA14" s="21">
        <v>-20.964869225131306</v>
      </c>
      <c r="AB14" s="21">
        <v>-20.773740487159806</v>
      </c>
      <c r="AC14" s="21">
        <v>-20.229872734637006</v>
      </c>
      <c r="AD14" s="21">
        <v>-19.288197319716307</v>
      </c>
      <c r="AE14" s="21">
        <v>-20.512617653155008</v>
      </c>
      <c r="AF14" s="21">
        <v>-18.874892764828008</v>
      </c>
      <c r="AG14" s="21">
        <v>-16.349047639448809</v>
      </c>
      <c r="AH14" s="21">
        <v>-14.374846205465008</v>
      </c>
      <c r="AI14" s="21">
        <v>-11.571751795869808</v>
      </c>
      <c r="AJ14" s="21">
        <v>-8.2754551711882076</v>
      </c>
      <c r="AK14" s="21">
        <v>-7.2079359260456073</v>
      </c>
      <c r="AL14" s="21">
        <v>-8.2753353198115072</v>
      </c>
      <c r="AM14" s="21">
        <v>-8.2428752258044078</v>
      </c>
      <c r="AN14" s="21">
        <v>-7.9071340551335076</v>
      </c>
      <c r="AO14" s="21">
        <v>-6.9902511294271079</v>
      </c>
      <c r="AP14" s="21">
        <v>-8.3032653205930078</v>
      </c>
      <c r="AQ14" s="21">
        <v>-8.0132525057618071</v>
      </c>
      <c r="AR14" s="21">
        <v>-8.7466019954809067</v>
      </c>
      <c r="AS14" s="21">
        <v>-8.5871936204549062</v>
      </c>
      <c r="AT14" s="21">
        <v>-11.900781182262707</v>
      </c>
      <c r="AU14" s="21">
        <v>-11.588698336345706</v>
      </c>
      <c r="AV14" s="21">
        <v>-11.133934653935006</v>
      </c>
      <c r="AW14" s="21">
        <v>-11.801452668511606</v>
      </c>
      <c r="AX14" s="21">
        <v>-12.226154656126806</v>
      </c>
      <c r="AY14" s="21">
        <v>-9.3676009989408051</v>
      </c>
      <c r="AZ14" s="21">
        <v>-13.850544015033705</v>
      </c>
    </row>
    <row r="15" spans="1:52" x14ac:dyDescent="0.2"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</row>
    <row r="16" spans="1:52" x14ac:dyDescent="0.2"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</row>
    <row r="17" spans="1:52" x14ac:dyDescent="0.2">
      <c r="A17" s="18" t="s">
        <v>85</v>
      </c>
      <c r="B17" s="18" t="s">
        <v>213</v>
      </c>
      <c r="C17" s="18">
        <v>0</v>
      </c>
      <c r="D17" s="21">
        <v>1.6866690437823999</v>
      </c>
      <c r="E17" s="21">
        <v>1.7181074625430999</v>
      </c>
      <c r="F17" s="21">
        <v>1.9244907543101</v>
      </c>
      <c r="G17" s="21">
        <v>1.4300885340111</v>
      </c>
      <c r="H17" s="21">
        <v>0.83999474478780001</v>
      </c>
      <c r="I17" s="21">
        <v>1.9093266365322001</v>
      </c>
      <c r="J17" s="21">
        <v>1.9241814007034002</v>
      </c>
      <c r="K17" s="21">
        <v>3.2615325499545</v>
      </c>
      <c r="L17" s="21">
        <v>3.0252389202577001</v>
      </c>
      <c r="M17" s="21">
        <v>1.7834153740597003</v>
      </c>
      <c r="N17" s="21">
        <v>1.8836328237179003</v>
      </c>
      <c r="O17" s="21">
        <v>4.3526367898184004</v>
      </c>
      <c r="P17" s="21">
        <v>4.6893193647021008</v>
      </c>
      <c r="Q17" s="21">
        <v>4.5138505341169006</v>
      </c>
      <c r="R17" s="21">
        <v>3.4642753115259008</v>
      </c>
      <c r="S17" s="21">
        <v>3.0686766743956007</v>
      </c>
      <c r="T17" s="21">
        <v>2.8053685250681006</v>
      </c>
      <c r="U17" s="21">
        <v>2.2168674210230006</v>
      </c>
      <c r="V17" s="21">
        <v>1.7033470583384005</v>
      </c>
      <c r="W17" s="21">
        <v>2.8727266009192007</v>
      </c>
      <c r="X17" s="21">
        <v>2.4063091979719009</v>
      </c>
      <c r="Y17" s="21">
        <v>2.0474070621095009</v>
      </c>
      <c r="Z17" s="21">
        <v>4.1171096149138009</v>
      </c>
      <c r="AA17" s="21">
        <v>5.3567697969807009</v>
      </c>
      <c r="AB17" s="21">
        <v>4.6148437579886012</v>
      </c>
      <c r="AC17" s="21">
        <v>3.6541869194657011</v>
      </c>
      <c r="AD17" s="21">
        <v>3.6256494284204011</v>
      </c>
      <c r="AE17" s="21">
        <v>2.1228375409596012</v>
      </c>
      <c r="AF17" s="21">
        <v>2.007058198554601</v>
      </c>
      <c r="AG17" s="21">
        <v>1.518121369967701</v>
      </c>
      <c r="AH17" s="21">
        <v>1.0006315796787009</v>
      </c>
      <c r="AI17" s="21">
        <v>-0.25340978409859916</v>
      </c>
      <c r="AJ17" s="21">
        <v>-0.43779397125219915</v>
      </c>
      <c r="AK17" s="21">
        <v>-1.1771640350842991</v>
      </c>
      <c r="AL17" s="21">
        <v>-0.89304172765889933</v>
      </c>
      <c r="AM17" s="21">
        <v>-1.0143446015824993</v>
      </c>
      <c r="AN17" s="21">
        <v>-1.3616160677806994</v>
      </c>
      <c r="AO17" s="21">
        <v>-1.8087883084624994</v>
      </c>
      <c r="AP17" s="21">
        <v>-1.8322331773796994</v>
      </c>
      <c r="AQ17" s="21">
        <v>-2.0114198898579994</v>
      </c>
      <c r="AR17" s="21">
        <v>-2.8252823428806995</v>
      </c>
      <c r="AS17" s="21">
        <v>-2.9502067853055993</v>
      </c>
      <c r="AT17" s="21">
        <v>-2.7204494999559992</v>
      </c>
      <c r="AU17" s="21">
        <v>-3.9494364188301994</v>
      </c>
      <c r="AV17" s="21">
        <v>-4.047974932528799</v>
      </c>
      <c r="AW17" s="21">
        <v>-4.5613545242306994</v>
      </c>
      <c r="AX17" s="21">
        <v>-4.9863324626903998</v>
      </c>
      <c r="AY17" s="21">
        <v>-7.4235041261286998</v>
      </c>
      <c r="AZ17" s="21">
        <v>-4.1862957300982</v>
      </c>
    </row>
    <row r="18" spans="1:52" x14ac:dyDescent="0.2">
      <c r="A18" s="18" t="s">
        <v>86</v>
      </c>
      <c r="B18" s="18" t="s">
        <v>148</v>
      </c>
      <c r="C18" s="18">
        <v>0</v>
      </c>
      <c r="D18" s="21">
        <v>-0.81608519043399996</v>
      </c>
      <c r="E18" s="21">
        <v>0.13694752261910004</v>
      </c>
      <c r="F18" s="21">
        <v>-2.9422033894828004</v>
      </c>
      <c r="G18" s="21">
        <v>-3.2459763821661003</v>
      </c>
      <c r="H18" s="21">
        <v>-4.3427093078579997</v>
      </c>
      <c r="I18" s="21">
        <v>-3.8298914571832996</v>
      </c>
      <c r="J18" s="21">
        <v>-4.5418785182269996</v>
      </c>
      <c r="K18" s="21">
        <v>-3.7860589479189999</v>
      </c>
      <c r="L18" s="21">
        <v>-4.5484809363269001</v>
      </c>
      <c r="M18" s="21">
        <v>-3.7365926066173003</v>
      </c>
      <c r="N18" s="21">
        <v>-3.2331948150649001</v>
      </c>
      <c r="O18" s="21">
        <v>-2.1864608610684</v>
      </c>
      <c r="P18" s="21">
        <v>-9.1025016678699888E-2</v>
      </c>
      <c r="Q18" s="21">
        <v>1.8142197558171003</v>
      </c>
      <c r="R18" s="21">
        <v>1.0348739789397001</v>
      </c>
      <c r="S18" s="21">
        <v>1.8113773885009001</v>
      </c>
      <c r="T18" s="21">
        <v>2.0405541181850002</v>
      </c>
      <c r="U18" s="21">
        <v>4.2608633314000004</v>
      </c>
      <c r="V18" s="21">
        <v>4.9870340328846003</v>
      </c>
      <c r="W18" s="21">
        <v>4.3289883401512004</v>
      </c>
      <c r="X18" s="21">
        <v>5.1908927702416001</v>
      </c>
      <c r="Y18" s="21">
        <v>4.6393772794779</v>
      </c>
      <c r="Z18" s="21">
        <v>4.2442785916219998</v>
      </c>
      <c r="AA18" s="21">
        <v>3.4722353908621999</v>
      </c>
      <c r="AB18" s="21">
        <v>4.3634633725854997</v>
      </c>
      <c r="AC18" s="21">
        <v>4.5080298146885998</v>
      </c>
      <c r="AD18" s="21">
        <v>4.9411636421721994</v>
      </c>
      <c r="AE18" s="21">
        <v>5.2049672841485997</v>
      </c>
      <c r="AF18" s="21">
        <v>3.3169836066162999</v>
      </c>
      <c r="AG18" s="21">
        <v>2.6809823699267996</v>
      </c>
      <c r="AH18" s="21">
        <v>2.0087635204729999</v>
      </c>
      <c r="AI18" s="21">
        <v>1.1367198977360999</v>
      </c>
      <c r="AJ18" s="21">
        <v>0.93292954058809996</v>
      </c>
      <c r="AK18" s="21">
        <v>1.5132677495406002</v>
      </c>
      <c r="AL18" s="21">
        <v>0.49298900349840014</v>
      </c>
      <c r="AM18" s="21">
        <v>0.13605219464800011</v>
      </c>
      <c r="AN18" s="21">
        <v>-0.19310121242849987</v>
      </c>
      <c r="AO18" s="21">
        <v>0.37938684227330011</v>
      </c>
      <c r="AP18" s="21">
        <v>-7.9641402259999938E-2</v>
      </c>
      <c r="AQ18" s="21">
        <v>0.63487842779879999</v>
      </c>
      <c r="AR18" s="21">
        <v>0.35875710623320001</v>
      </c>
      <c r="AS18" s="21">
        <v>0.81770231699389995</v>
      </c>
      <c r="AT18" s="21">
        <v>1.4839812100352998</v>
      </c>
      <c r="AU18" s="21">
        <v>2.0555134821922998</v>
      </c>
      <c r="AV18" s="21">
        <v>2.6121767692616999</v>
      </c>
      <c r="AW18" s="21">
        <v>2.5520683175877998</v>
      </c>
      <c r="AX18" s="21">
        <v>2.098078721741</v>
      </c>
      <c r="AY18" s="21">
        <v>1.8972381341314</v>
      </c>
      <c r="AZ18" s="21">
        <v>1.2780601350923999</v>
      </c>
    </row>
    <row r="19" spans="1:52" x14ac:dyDescent="0.2">
      <c r="A19" s="18" t="s">
        <v>269</v>
      </c>
      <c r="B19" s="18" t="s">
        <v>270</v>
      </c>
      <c r="C19" s="21">
        <v>0</v>
      </c>
      <c r="D19" s="21">
        <v>-0.58665648270290005</v>
      </c>
      <c r="E19" s="21">
        <v>-0.52954711605220017</v>
      </c>
      <c r="F19" s="21">
        <v>-0.26588504269620084</v>
      </c>
      <c r="G19" s="21">
        <v>0.75051396092470057</v>
      </c>
      <c r="H19" s="21">
        <v>1.6169583658446969</v>
      </c>
      <c r="I19" s="21">
        <v>2.9718163548044969</v>
      </c>
      <c r="J19" s="21">
        <v>2.4063894716698968</v>
      </c>
      <c r="K19" s="21">
        <v>3.3785282137768973</v>
      </c>
      <c r="L19" s="21">
        <v>4.556619364308097</v>
      </c>
      <c r="M19" s="21">
        <v>4.9872095511221968</v>
      </c>
      <c r="N19" s="21">
        <v>6.0307582123942964</v>
      </c>
      <c r="O19" s="21">
        <v>3.6115082530525955</v>
      </c>
      <c r="P19" s="21">
        <v>3.4883293580358954</v>
      </c>
      <c r="Q19" s="21">
        <v>4.9384676887546961</v>
      </c>
      <c r="R19" s="21">
        <v>8.2987916870388965</v>
      </c>
      <c r="S19" s="21">
        <v>5.9031576642290968</v>
      </c>
      <c r="T19" s="21">
        <v>5.7590452006388961</v>
      </c>
      <c r="U19" s="21">
        <v>4.7679155801388964</v>
      </c>
      <c r="V19" s="21">
        <v>4.126693144857196</v>
      </c>
      <c r="W19" s="21">
        <v>3.3003488138382964</v>
      </c>
      <c r="X19" s="21">
        <v>3.235563531112096</v>
      </c>
      <c r="Y19" s="21">
        <v>2.4161093892676968</v>
      </c>
      <c r="Z19" s="21">
        <v>2.380722608805697</v>
      </c>
      <c r="AA19" s="21">
        <v>2.5145692921155969</v>
      </c>
      <c r="AB19" s="21">
        <v>3.2039615433138966</v>
      </c>
      <c r="AC19" s="21">
        <v>2.0617774262168966</v>
      </c>
      <c r="AD19" s="21">
        <v>1.9728803735759965</v>
      </c>
      <c r="AE19" s="21">
        <v>3.2624936339010966</v>
      </c>
      <c r="AF19" s="21">
        <v>3.0061304396229969</v>
      </c>
      <c r="AG19" s="21">
        <v>2.0205680975091966</v>
      </c>
      <c r="AH19" s="21">
        <v>1.5303958192975966</v>
      </c>
      <c r="AI19" s="21">
        <v>2.2400946439906968</v>
      </c>
      <c r="AJ19" s="21">
        <v>2.4406612013411966</v>
      </c>
      <c r="AK19" s="21">
        <v>2.5461774286576961</v>
      </c>
      <c r="AL19" s="21">
        <v>3.9223371988259963</v>
      </c>
      <c r="AM19" s="21">
        <v>4.0904575001091965</v>
      </c>
      <c r="AN19" s="21">
        <v>2.8024988262123971</v>
      </c>
      <c r="AO19" s="21">
        <v>2.262000222198397</v>
      </c>
      <c r="AP19" s="21">
        <v>2.5028175782220972</v>
      </c>
      <c r="AQ19" s="21">
        <v>1.858178304489897</v>
      </c>
      <c r="AR19" s="21">
        <v>2.2824072626575971</v>
      </c>
      <c r="AS19" s="21">
        <v>1.3914521749096971</v>
      </c>
      <c r="AT19" s="21">
        <v>2.7647212312339975</v>
      </c>
      <c r="AU19" s="21">
        <v>3.1284157331375977</v>
      </c>
      <c r="AV19" s="21">
        <v>3.3110537193071976</v>
      </c>
      <c r="AW19" s="21">
        <v>4.0483460433232974</v>
      </c>
      <c r="AX19" s="21">
        <v>2.7714989644213972</v>
      </c>
      <c r="AY19" s="21">
        <v>2.6924288106864971</v>
      </c>
      <c r="AZ19" s="21">
        <v>4.7692346250646969</v>
      </c>
    </row>
    <row r="20" spans="1:52" x14ac:dyDescent="0.2">
      <c r="A20" s="18" t="s">
        <v>110</v>
      </c>
      <c r="B20" s="18" t="s">
        <v>149</v>
      </c>
      <c r="C20" s="18">
        <v>0</v>
      </c>
      <c r="D20" s="19">
        <v>0</v>
      </c>
      <c r="E20" s="19">
        <v>0</v>
      </c>
      <c r="F20" s="19">
        <v>6.8693366000000005</v>
      </c>
      <c r="G20" s="19">
        <v>11.2401055</v>
      </c>
      <c r="H20" s="19">
        <v>12.692426677203404</v>
      </c>
      <c r="I20" s="19">
        <v>14.246387177203404</v>
      </c>
      <c r="J20" s="19">
        <v>14.246387177203404</v>
      </c>
      <c r="K20" s="19">
        <v>14.246387177203404</v>
      </c>
      <c r="L20" s="19">
        <v>14.246387177203404</v>
      </c>
      <c r="M20" s="19">
        <v>14.246387177203404</v>
      </c>
      <c r="N20" s="19">
        <v>14.246387177203404</v>
      </c>
      <c r="O20" s="19">
        <v>14.246387177203404</v>
      </c>
      <c r="P20" s="19">
        <v>14.246387177203404</v>
      </c>
      <c r="Q20" s="19">
        <v>14.246387177203404</v>
      </c>
      <c r="R20" s="19">
        <v>12.246387177203404</v>
      </c>
      <c r="S20" s="19">
        <v>11.626629383453404</v>
      </c>
      <c r="T20" s="19">
        <v>10.680883489703403</v>
      </c>
      <c r="U20" s="19">
        <v>9.7192997334534024</v>
      </c>
      <c r="V20" s="19">
        <v>8.7719296522034025</v>
      </c>
      <c r="W20" s="19">
        <v>7.8464196147034029</v>
      </c>
      <c r="X20" s="19">
        <v>6.9209095772034033</v>
      </c>
      <c r="Y20" s="19">
        <v>4.7569095772034036</v>
      </c>
      <c r="Z20" s="19">
        <v>4.7569095772034036</v>
      </c>
      <c r="AA20" s="19">
        <v>4.7569095772034036</v>
      </c>
      <c r="AB20" s="19">
        <v>4.7569095772034036</v>
      </c>
      <c r="AC20" s="19">
        <v>4.7569095772034036</v>
      </c>
      <c r="AD20" s="19">
        <v>2.7569095772034036</v>
      </c>
      <c r="AE20" s="19">
        <v>2.7569095772034036</v>
      </c>
      <c r="AF20" s="19">
        <v>2.7569095772034036</v>
      </c>
      <c r="AG20" s="19">
        <v>2.7569095772034036</v>
      </c>
      <c r="AH20" s="19">
        <v>1.5569095772034036</v>
      </c>
      <c r="AI20" s="19">
        <v>1.5569095772034036</v>
      </c>
      <c r="AJ20" s="19">
        <v>9.0957720340356651E-4</v>
      </c>
      <c r="AK20" s="19">
        <v>9.0957720340356651E-4</v>
      </c>
      <c r="AL20" s="19">
        <v>9.0957720340356651E-4</v>
      </c>
      <c r="AM20" s="19">
        <v>9.0957720340356651E-4</v>
      </c>
      <c r="AN20" s="19">
        <v>9.0957720340356651E-4</v>
      </c>
      <c r="AO20" s="19">
        <v>9.0957720340356651E-4</v>
      </c>
      <c r="AP20" s="19">
        <v>9.0957720340356651E-4</v>
      </c>
      <c r="AQ20" s="19">
        <v>9.0957720340356651E-4</v>
      </c>
      <c r="AR20" s="19">
        <v>9.0957720340356651E-4</v>
      </c>
      <c r="AS20" s="19">
        <v>9.0957720340356651E-4</v>
      </c>
      <c r="AT20" s="19">
        <v>9.0957720340356651E-4</v>
      </c>
      <c r="AU20" s="19">
        <v>9.0957720340356651E-4</v>
      </c>
      <c r="AV20" s="19">
        <v>9.0957720340356651E-4</v>
      </c>
      <c r="AW20" s="19">
        <v>9.0957720340356651E-4</v>
      </c>
      <c r="AX20" s="19">
        <v>9.0957720340356651E-4</v>
      </c>
      <c r="AY20" s="19">
        <v>9.0957720340356651E-4</v>
      </c>
      <c r="AZ20" s="19">
        <v>9.0957720340356651E-4</v>
      </c>
    </row>
    <row r="21" spans="1:52" x14ac:dyDescent="0.2">
      <c r="AL21" s="18"/>
      <c r="AO21" s="41"/>
    </row>
    <row r="22" spans="1:52" x14ac:dyDescent="0.2">
      <c r="C22" s="18">
        <v>0</v>
      </c>
      <c r="D22" s="18">
        <v>0</v>
      </c>
      <c r="E22" s="18">
        <v>0</v>
      </c>
      <c r="F22" s="18">
        <v>6869.3366000000005</v>
      </c>
      <c r="G22" s="18">
        <v>4370.7689</v>
      </c>
      <c r="H22" s="18">
        <v>1452.3211772034042</v>
      </c>
      <c r="I22" s="18">
        <v>1553.9604999999999</v>
      </c>
      <c r="J22" s="18">
        <v>0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-2000</v>
      </c>
      <c r="S22" s="18">
        <v>-619.75779375000002</v>
      </c>
      <c r="T22" s="18">
        <v>-945.74589375000005</v>
      </c>
      <c r="U22" s="18">
        <v>-961.58375625000008</v>
      </c>
      <c r="V22" s="18">
        <v>-947.37008125000011</v>
      </c>
      <c r="W22" s="18">
        <v>-925.51003749999995</v>
      </c>
      <c r="X22" s="18">
        <v>-925.51003749999995</v>
      </c>
      <c r="Y22" s="18">
        <v>-2164</v>
      </c>
      <c r="Z22" s="18">
        <v>0</v>
      </c>
      <c r="AA22" s="18">
        <v>0</v>
      </c>
      <c r="AB22" s="18">
        <v>0</v>
      </c>
      <c r="AC22" s="18">
        <v>0</v>
      </c>
      <c r="AD22" s="18">
        <v>-2000</v>
      </c>
      <c r="AE22" s="18">
        <v>0</v>
      </c>
      <c r="AF22" s="18">
        <v>0</v>
      </c>
      <c r="AG22" s="18">
        <v>0</v>
      </c>
      <c r="AH22" s="18">
        <v>-1200</v>
      </c>
      <c r="AI22" s="18">
        <v>0</v>
      </c>
      <c r="AJ22" s="18">
        <v>-1556</v>
      </c>
      <c r="AL22" s="18"/>
    </row>
    <row r="24" spans="1:52" x14ac:dyDescent="0.2"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1"/>
      <c r="AM24" s="1"/>
      <c r="AN24" s="1"/>
      <c r="AO24" s="11"/>
    </row>
    <row r="25" spans="1:52" x14ac:dyDescent="0.2">
      <c r="AL25" s="18"/>
      <c r="AQ25" s="21"/>
      <c r="AR25" s="21"/>
      <c r="AS25" s="21"/>
    </row>
    <row r="26" spans="1:52" x14ac:dyDescent="0.2">
      <c r="AL26" s="18"/>
    </row>
    <row r="27" spans="1:52" x14ac:dyDescent="0.2">
      <c r="AL27" s="18"/>
    </row>
    <row r="28" spans="1:52" x14ac:dyDescent="0.2">
      <c r="AL28" s="18"/>
    </row>
    <row r="29" spans="1:52" x14ac:dyDescent="0.2">
      <c r="AO29" s="21"/>
    </row>
  </sheetData>
  <phoneticPr fontId="30" type="noConversion"/>
  <pageMargins left="0.7" right="0.7" top="0.75" bottom="0.75" header="0.3" footer="0.3"/>
  <pageSetup paperSize="9" scale="95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Munka33"/>
  <dimension ref="A1:P20"/>
  <sheetViews>
    <sheetView showGridLines="0" zoomScaleNormal="100" workbookViewId="0">
      <pane xSplit="2" ySplit="4" topLeftCell="O5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35" style="1" bestFit="1" customWidth="1"/>
    <col min="2" max="2" width="34.28515625" style="1" bestFit="1" customWidth="1"/>
    <col min="3" max="20" width="9.85546875" style="1" bestFit="1" customWidth="1"/>
    <col min="21" max="21" width="7" style="1" bestFit="1" customWidth="1"/>
    <col min="22" max="22" width="6.42578125" style="1" bestFit="1" customWidth="1"/>
    <col min="23" max="23" width="9.42578125" style="1" bestFit="1" customWidth="1"/>
    <col min="24" max="30" width="9.140625" style="1"/>
    <col min="31" max="31" width="11.5703125" style="1" bestFit="1" customWidth="1"/>
    <col min="32" max="32" width="9.140625" style="1" customWidth="1"/>
    <col min="33" max="34" width="9.28515625" style="1" bestFit="1" customWidth="1"/>
    <col min="35" max="35" width="10.140625" style="1" bestFit="1" customWidth="1"/>
    <col min="36" max="36" width="9.28515625" style="1" bestFit="1" customWidth="1"/>
    <col min="37" max="37" width="9.28515625" style="1" customWidth="1"/>
    <col min="38" max="38" width="9.28515625" style="1" bestFit="1" customWidth="1"/>
    <col min="39" max="39" width="10.140625" style="1" bestFit="1" customWidth="1"/>
    <col min="40" max="16384" width="9.140625" style="1"/>
  </cols>
  <sheetData>
    <row r="1" spans="1:16" x14ac:dyDescent="0.2">
      <c r="C1" s="1">
        <f t="shared" ref="C1:M1" si="0">+YEAR(C2)</f>
        <v>2017</v>
      </c>
      <c r="D1" s="1">
        <f t="shared" si="0"/>
        <v>2017</v>
      </c>
      <c r="E1" s="1">
        <f t="shared" si="0"/>
        <v>2017</v>
      </c>
      <c r="F1" s="1">
        <f t="shared" si="0"/>
        <v>2017</v>
      </c>
      <c r="G1" s="1">
        <f t="shared" si="0"/>
        <v>2018</v>
      </c>
      <c r="H1" s="1">
        <f t="shared" si="0"/>
        <v>2018</v>
      </c>
      <c r="I1" s="1">
        <f t="shared" si="0"/>
        <v>2018</v>
      </c>
      <c r="J1" s="1">
        <f t="shared" si="0"/>
        <v>2018</v>
      </c>
      <c r="K1" s="1">
        <f t="shared" si="0"/>
        <v>2019</v>
      </c>
      <c r="L1" s="1">
        <f t="shared" si="0"/>
        <v>2019</v>
      </c>
      <c r="M1" s="1">
        <f t="shared" si="0"/>
        <v>2019</v>
      </c>
      <c r="N1" s="1">
        <v>2020</v>
      </c>
      <c r="O1" s="1">
        <v>2020</v>
      </c>
      <c r="P1" s="1">
        <v>2021</v>
      </c>
    </row>
    <row r="2" spans="1:16" x14ac:dyDescent="0.2">
      <c r="C2" s="3">
        <v>42825</v>
      </c>
      <c r="D2" s="3">
        <v>42916</v>
      </c>
      <c r="E2" s="3">
        <v>43008</v>
      </c>
      <c r="F2" s="3">
        <v>43100</v>
      </c>
      <c r="G2" s="3">
        <v>43190</v>
      </c>
      <c r="H2" s="3">
        <v>43281</v>
      </c>
      <c r="I2" s="3">
        <v>43373</v>
      </c>
      <c r="J2" s="3">
        <v>43465</v>
      </c>
      <c r="K2" s="3">
        <v>43555</v>
      </c>
      <c r="L2" s="3">
        <v>43646</v>
      </c>
      <c r="M2" s="3">
        <v>43738</v>
      </c>
      <c r="N2" s="3">
        <v>43830</v>
      </c>
      <c r="O2" s="3">
        <v>43921</v>
      </c>
      <c r="P2" s="3">
        <v>44012</v>
      </c>
    </row>
    <row r="3" spans="1:16" x14ac:dyDescent="0.2">
      <c r="C3" s="1" t="s">
        <v>204</v>
      </c>
      <c r="D3" s="1" t="s">
        <v>192</v>
      </c>
      <c r="E3" s="1" t="s">
        <v>194</v>
      </c>
      <c r="F3" s="1" t="s">
        <v>193</v>
      </c>
      <c r="G3" s="1" t="s">
        <v>205</v>
      </c>
      <c r="H3" s="1" t="s">
        <v>192</v>
      </c>
      <c r="I3" s="1" t="s">
        <v>194</v>
      </c>
      <c r="J3" s="1" t="s">
        <v>193</v>
      </c>
      <c r="K3" s="1" t="s">
        <v>206</v>
      </c>
      <c r="L3" s="1" t="s">
        <v>192</v>
      </c>
      <c r="M3" s="1" t="s">
        <v>194</v>
      </c>
      <c r="N3" s="1" t="s">
        <v>193</v>
      </c>
      <c r="O3" s="1" t="s">
        <v>221</v>
      </c>
      <c r="P3" s="1" t="s">
        <v>192</v>
      </c>
    </row>
    <row r="4" spans="1:16" x14ac:dyDescent="0.2">
      <c r="C4" s="1" t="s">
        <v>115</v>
      </c>
      <c r="D4" s="1" t="s">
        <v>47</v>
      </c>
      <c r="E4" s="11" t="s">
        <v>48</v>
      </c>
      <c r="F4" s="1" t="s">
        <v>49</v>
      </c>
      <c r="G4" s="1" t="s">
        <v>164</v>
      </c>
      <c r="H4" s="1" t="s">
        <v>47</v>
      </c>
      <c r="I4" s="11" t="s">
        <v>48</v>
      </c>
      <c r="J4" s="1" t="s">
        <v>49</v>
      </c>
      <c r="K4" s="1" t="s">
        <v>187</v>
      </c>
      <c r="L4" s="1" t="s">
        <v>47</v>
      </c>
      <c r="M4" s="11" t="s">
        <v>48</v>
      </c>
      <c r="N4" s="1" t="s">
        <v>49</v>
      </c>
      <c r="O4" s="1" t="s">
        <v>219</v>
      </c>
      <c r="P4" s="1" t="s">
        <v>47</v>
      </c>
    </row>
    <row r="5" spans="1:16" s="132" customFormat="1" x14ac:dyDescent="0.2">
      <c r="A5" s="129" t="s">
        <v>179</v>
      </c>
      <c r="B5" s="129" t="s">
        <v>207</v>
      </c>
      <c r="C5" s="130">
        <v>18.215238984063575</v>
      </c>
      <c r="D5" s="130">
        <v>16.532230586209703</v>
      </c>
      <c r="E5" s="130">
        <v>15.4504011739592</v>
      </c>
      <c r="F5" s="130">
        <v>13.73772738933274</v>
      </c>
      <c r="G5" s="130">
        <v>11.757333957982661</v>
      </c>
      <c r="H5" s="130">
        <v>10.564035115823952</v>
      </c>
      <c r="I5" s="130">
        <v>9.4362318521067525</v>
      </c>
      <c r="J5" s="130">
        <v>8.9746700764754337</v>
      </c>
      <c r="K5" s="131">
        <v>8.9097148779900319</v>
      </c>
      <c r="L5" s="131">
        <v>8.9712930149180039</v>
      </c>
      <c r="M5" s="131">
        <v>8.7667943589252157</v>
      </c>
      <c r="N5" s="131">
        <v>8.1192884826543565</v>
      </c>
      <c r="O5" s="131">
        <v>6.4065559515905033</v>
      </c>
      <c r="P5" s="131">
        <v>8.1633962733214389</v>
      </c>
    </row>
    <row r="6" spans="1:16" s="132" customFormat="1" x14ac:dyDescent="0.2">
      <c r="A6" s="129" t="s">
        <v>180</v>
      </c>
      <c r="B6" s="129" t="s">
        <v>181</v>
      </c>
      <c r="C6" s="131">
        <v>-0.40079427092135944</v>
      </c>
      <c r="D6" s="131">
        <v>-1.6830083978538717</v>
      </c>
      <c r="E6" s="131">
        <v>-1.081829412250503</v>
      </c>
      <c r="F6" s="131">
        <v>-1.7126737846264604</v>
      </c>
      <c r="G6" s="131">
        <v>-1.9803934313500786</v>
      </c>
      <c r="H6" s="131">
        <v>-1.1932988421587094</v>
      </c>
      <c r="I6" s="131">
        <v>-1.1278032637171993</v>
      </c>
      <c r="J6" s="131">
        <v>-0.46156177563131884</v>
      </c>
      <c r="K6" s="133">
        <v>-6.4955198485401766E-2</v>
      </c>
      <c r="L6" s="133">
        <v>6.1578136927971983E-2</v>
      </c>
      <c r="M6" s="133">
        <v>-0.20449865599278816</v>
      </c>
      <c r="N6" s="133">
        <v>-0.6475058762708592</v>
      </c>
      <c r="O6" s="133">
        <v>-1.7127325310638533</v>
      </c>
      <c r="P6" s="133">
        <v>1.7568403217309356</v>
      </c>
    </row>
    <row r="7" spans="1:16" s="132" customFormat="1" x14ac:dyDescent="0.2">
      <c r="A7" s="129" t="s">
        <v>182</v>
      </c>
      <c r="B7" s="129" t="s">
        <v>183</v>
      </c>
      <c r="C7" s="134">
        <v>-0.15</v>
      </c>
      <c r="D7" s="131">
        <v>-1.1278927917586064</v>
      </c>
      <c r="E7" s="131">
        <v>-0.77521876383651811</v>
      </c>
      <c r="F7" s="131">
        <v>-1.2531711395356657</v>
      </c>
      <c r="G7" s="131">
        <v>-0.91541278714571983</v>
      </c>
      <c r="H7" s="131">
        <v>-0.49435480622338862</v>
      </c>
      <c r="I7" s="131">
        <v>-1.2098420595160033</v>
      </c>
      <c r="J7" s="131">
        <v>-0.31332256087823501</v>
      </c>
      <c r="K7" s="133">
        <v>-0.14760828642398049</v>
      </c>
      <c r="L7" s="172">
        <v>0.18771914617631996</v>
      </c>
      <c r="M7" s="133">
        <v>3.0782916629913167E-3</v>
      </c>
      <c r="N7" s="133">
        <v>-0.47528974516233885</v>
      </c>
      <c r="O7" s="133">
        <v>-0.64967645169244626</v>
      </c>
      <c r="P7" s="133">
        <v>1.2309785305959111</v>
      </c>
    </row>
    <row r="8" spans="1:16" s="132" customFormat="1" x14ac:dyDescent="0.2">
      <c r="A8" s="129" t="s">
        <v>216</v>
      </c>
      <c r="B8" s="129" t="s">
        <v>215</v>
      </c>
      <c r="C8" s="134">
        <v>4.348550192193279E-2</v>
      </c>
      <c r="D8" s="131">
        <v>-0.26974856187417684</v>
      </c>
      <c r="E8" s="131">
        <v>6.6071706531187768E-3</v>
      </c>
      <c r="F8" s="131">
        <v>-0.1049354923664579</v>
      </c>
      <c r="G8" s="131">
        <v>-0.82888043206758089</v>
      </c>
      <c r="H8" s="131">
        <v>-0.46122582912439269</v>
      </c>
      <c r="I8" s="131">
        <v>0.32787691704028765</v>
      </c>
      <c r="J8" s="131">
        <v>8.9287421781810497E-2</v>
      </c>
      <c r="K8" s="133">
        <v>0.27937485199641493</v>
      </c>
      <c r="L8" s="133">
        <v>9.9143534981622025E-2</v>
      </c>
      <c r="M8" s="133">
        <v>3.585532065835196E-3</v>
      </c>
      <c r="N8" s="133">
        <v>1.7526189598913576E-2</v>
      </c>
      <c r="O8" s="133">
        <v>-0.97256395917829153</v>
      </c>
      <c r="P8" s="133">
        <v>0.35655381348691867</v>
      </c>
    </row>
    <row r="9" spans="1:16" s="132" customFormat="1" x14ac:dyDescent="0.2">
      <c r="A9" s="129" t="s">
        <v>184</v>
      </c>
      <c r="B9" s="129" t="s">
        <v>185</v>
      </c>
      <c r="C9" s="134">
        <v>-0.29427977284329221</v>
      </c>
      <c r="D9" s="131">
        <v>-0.28536704422108816</v>
      </c>
      <c r="E9" s="131">
        <v>-0.31321781906791524</v>
      </c>
      <c r="F9" s="131">
        <v>-0.35456715272460249</v>
      </c>
      <c r="G9" s="131">
        <v>-0.23610021213651688</v>
      </c>
      <c r="H9" s="131">
        <v>-0.23771820681193628</v>
      </c>
      <c r="I9" s="131">
        <v>-0.24583812124099463</v>
      </c>
      <c r="J9" s="131">
        <v>-0.23752663653465317</v>
      </c>
      <c r="K9" s="133">
        <v>-0.19672176405783615</v>
      </c>
      <c r="L9" s="133">
        <v>-0.22528454422997002</v>
      </c>
      <c r="M9" s="133">
        <v>-0.21116247972161467</v>
      </c>
      <c r="N9" s="133">
        <v>-0.18974232070743391</v>
      </c>
      <c r="O9" s="133">
        <v>-9.0492120193115533E-2</v>
      </c>
      <c r="P9" s="133">
        <v>0.16930797764810601</v>
      </c>
    </row>
    <row r="11" spans="1:16" x14ac:dyDescent="0.2">
      <c r="C11" s="132"/>
      <c r="D11" s="132"/>
      <c r="E11" s="132"/>
      <c r="F11" s="132"/>
      <c r="G11" s="132"/>
      <c r="H11" s="135"/>
      <c r="I11" s="132"/>
      <c r="J11" s="132"/>
      <c r="K11" s="131"/>
      <c r="L11" s="131"/>
      <c r="M11" s="131"/>
      <c r="N11" s="131"/>
      <c r="O11" s="131"/>
      <c r="P11" s="131"/>
    </row>
    <row r="12" spans="1:16" x14ac:dyDescent="0.2">
      <c r="C12" s="132"/>
      <c r="D12" s="132"/>
      <c r="E12" s="132"/>
      <c r="F12" s="132"/>
      <c r="G12" s="132"/>
      <c r="H12" s="132"/>
      <c r="I12" s="132"/>
      <c r="J12" s="132"/>
      <c r="K12" s="131"/>
      <c r="L12" s="131"/>
      <c r="M12" s="131"/>
      <c r="N12" s="131"/>
      <c r="O12" s="133"/>
      <c r="P12" s="131"/>
    </row>
    <row r="13" spans="1:16" x14ac:dyDescent="0.2">
      <c r="C13" s="132"/>
      <c r="D13" s="132"/>
      <c r="E13" s="132"/>
      <c r="F13" s="132"/>
      <c r="G13" s="132"/>
      <c r="H13" s="132"/>
      <c r="I13" s="132"/>
      <c r="J13" s="132"/>
      <c r="K13" s="131"/>
      <c r="L13" s="131"/>
      <c r="M13" s="131"/>
      <c r="N13" s="131"/>
      <c r="O13" s="131"/>
      <c r="P13" s="131"/>
    </row>
    <row r="14" spans="1:16" x14ac:dyDescent="0.2">
      <c r="C14" s="132"/>
      <c r="D14" s="132"/>
      <c r="E14" s="132"/>
      <c r="F14" s="132"/>
      <c r="G14" s="132"/>
      <c r="H14" s="132"/>
      <c r="I14" s="132"/>
      <c r="J14" s="132"/>
      <c r="K14" s="131"/>
      <c r="L14" s="131"/>
      <c r="M14" s="131"/>
      <c r="N14" s="131"/>
      <c r="O14" s="131"/>
      <c r="P14" s="131"/>
    </row>
    <row r="15" spans="1:16" x14ac:dyDescent="0.2">
      <c r="C15" s="132"/>
      <c r="D15" s="132"/>
      <c r="E15" s="132"/>
      <c r="F15" s="132"/>
      <c r="G15" s="132"/>
      <c r="H15" s="132"/>
      <c r="I15" s="132"/>
      <c r="J15" s="132"/>
      <c r="K15" s="133"/>
      <c r="L15" s="133"/>
      <c r="M15" s="133"/>
      <c r="N15" s="133"/>
      <c r="O15" s="133"/>
      <c r="P15" s="133"/>
    </row>
    <row r="16" spans="1:16" x14ac:dyDescent="0.2">
      <c r="C16" s="132"/>
      <c r="D16" s="132"/>
      <c r="E16" s="132"/>
      <c r="F16" s="132"/>
      <c r="G16" s="132"/>
      <c r="H16" s="132"/>
      <c r="I16" s="132"/>
      <c r="J16" s="132"/>
      <c r="K16" s="132"/>
      <c r="L16" s="132"/>
      <c r="M16" s="132"/>
      <c r="N16" s="132"/>
      <c r="O16" s="132"/>
      <c r="P16" s="132"/>
    </row>
    <row r="17" spans="3:16" x14ac:dyDescent="0.2">
      <c r="C17" s="132"/>
      <c r="D17" s="132"/>
      <c r="E17" s="132"/>
      <c r="F17" s="132"/>
      <c r="G17" s="132"/>
      <c r="H17" s="132"/>
      <c r="I17" s="132"/>
      <c r="J17" s="132"/>
      <c r="K17" s="132"/>
      <c r="L17" s="132"/>
      <c r="M17" s="132"/>
      <c r="N17" s="132"/>
      <c r="O17" s="132"/>
      <c r="P17" s="132"/>
    </row>
    <row r="18" spans="3:16" x14ac:dyDescent="0.2">
      <c r="C18" s="132"/>
      <c r="D18" s="132"/>
      <c r="E18" s="132"/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</row>
    <row r="19" spans="3:16" x14ac:dyDescent="0.2">
      <c r="C19" s="132"/>
      <c r="D19" s="132"/>
      <c r="E19" s="132"/>
      <c r="F19" s="132"/>
      <c r="G19" s="132"/>
      <c r="H19" s="132"/>
      <c r="I19" s="132"/>
      <c r="J19" s="132"/>
      <c r="K19" s="131"/>
      <c r="L19" s="131"/>
      <c r="M19" s="131"/>
      <c r="N19" s="131"/>
      <c r="O19" s="131"/>
      <c r="P19" s="131"/>
    </row>
    <row r="20" spans="3:16" x14ac:dyDescent="0.2">
      <c r="C20" s="132"/>
      <c r="D20" s="132"/>
      <c r="E20" s="132"/>
      <c r="F20" s="132"/>
      <c r="G20" s="132"/>
      <c r="H20" s="132"/>
      <c r="I20" s="132"/>
      <c r="J20" s="132"/>
      <c r="K20" s="131"/>
      <c r="L20" s="131"/>
      <c r="M20" s="131"/>
      <c r="N20" s="131"/>
      <c r="O20" s="131"/>
      <c r="P20" s="131"/>
    </row>
  </sheetData>
  <phoneticPr fontId="30" type="noConversion"/>
  <pageMargins left="0.7" right="0.7" top="0.75" bottom="0.75" header="0.3" footer="0.3"/>
  <pageSetup paperSize="9" scale="95" orientation="portrait" r:id="rId1"/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Munka35"/>
  <dimension ref="A1:AZ49"/>
  <sheetViews>
    <sheetView showGridLines="0" zoomScale="90" zoomScaleNormal="90" workbookViewId="0">
      <pane xSplit="2" ySplit="2" topLeftCell="AT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ColWidth="9" defaultRowHeight="12" x14ac:dyDescent="0.2"/>
  <cols>
    <col min="1" max="1" width="29.140625" style="1" bestFit="1" customWidth="1"/>
    <col min="2" max="2" width="22" style="1" bestFit="1" customWidth="1"/>
    <col min="3" max="22" width="9" style="1"/>
    <col min="23" max="23" width="12" style="1" bestFit="1" customWidth="1"/>
    <col min="24" max="27" width="9.85546875" style="1" bestFit="1" customWidth="1"/>
    <col min="28" max="28" width="12.85546875" style="1" bestFit="1" customWidth="1"/>
    <col min="29" max="29" width="13.42578125" style="1" bestFit="1" customWidth="1"/>
    <col min="30" max="32" width="12.85546875" style="1" bestFit="1" customWidth="1"/>
    <col min="33" max="35" width="9.85546875" style="1" bestFit="1" customWidth="1"/>
    <col min="36" max="36" width="10.140625" style="1" customWidth="1"/>
    <col min="37" max="40" width="9.85546875" style="1" bestFit="1" customWidth="1"/>
    <col min="41" max="16384" width="9" style="1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83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163</v>
      </c>
      <c r="AR1" s="1" t="s">
        <v>13</v>
      </c>
      <c r="AS1" s="1" t="s">
        <v>5</v>
      </c>
      <c r="AT1" s="1" t="s">
        <v>18</v>
      </c>
      <c r="AU1" s="1" t="s">
        <v>186</v>
      </c>
      <c r="AV1" s="1" t="s">
        <v>13</v>
      </c>
      <c r="AW1" s="1" t="s">
        <v>5</v>
      </c>
      <c r="AX1" s="1" t="s">
        <v>18</v>
      </c>
      <c r="AY1" s="1" t="s">
        <v>222</v>
      </c>
      <c r="AZ1" s="1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" t="s">
        <v>219</v>
      </c>
      <c r="AZ2" s="1" t="s">
        <v>47</v>
      </c>
    </row>
    <row r="3" spans="1:52" x14ac:dyDescent="0.2">
      <c r="A3" s="1" t="s">
        <v>16</v>
      </c>
      <c r="B3" s="1" t="s">
        <v>151</v>
      </c>
      <c r="C3" s="6">
        <v>22.699565834780298</v>
      </c>
      <c r="D3" s="6">
        <v>22.326184362190734</v>
      </c>
      <c r="E3" s="6">
        <v>22.579878180012933</v>
      </c>
      <c r="F3" s="6">
        <v>29.010001075406713</v>
      </c>
      <c r="G3" s="6">
        <v>33.922428293525385</v>
      </c>
      <c r="H3" s="6">
        <v>26.848307988173055</v>
      </c>
      <c r="I3" s="6">
        <v>26.283105119850198</v>
      </c>
      <c r="J3" s="6">
        <v>26.403096901686332</v>
      </c>
      <c r="K3" s="6">
        <v>26.646311516430568</v>
      </c>
      <c r="L3" s="6">
        <v>28.689357550485319</v>
      </c>
      <c r="M3" s="6">
        <v>26.388210791387287</v>
      </c>
      <c r="N3" s="6">
        <v>23.575236564151883</v>
      </c>
      <c r="O3" s="6">
        <v>24.109577900098099</v>
      </c>
      <c r="P3" s="6">
        <v>23.798901092925178</v>
      </c>
      <c r="Q3" s="6">
        <v>23.376993065510369</v>
      </c>
      <c r="R3" s="6">
        <v>20.274654107163649</v>
      </c>
      <c r="S3" s="6">
        <v>19.169995969287829</v>
      </c>
      <c r="T3" s="6">
        <v>19.188069927339843</v>
      </c>
      <c r="U3" s="6">
        <v>16.362006994343641</v>
      </c>
      <c r="V3" s="6">
        <v>14.831158418400211</v>
      </c>
      <c r="W3" s="6">
        <v>15.155152112630807</v>
      </c>
      <c r="X3" s="6">
        <v>13.658257275585745</v>
      </c>
      <c r="Y3" s="6">
        <v>13.905147988191498</v>
      </c>
      <c r="Z3" s="6">
        <v>11.741589006403945</v>
      </c>
      <c r="AA3" s="6">
        <v>12.681012354366576</v>
      </c>
      <c r="AB3" s="6">
        <v>12.481303440849072</v>
      </c>
      <c r="AC3" s="6">
        <v>12.086441600347248</v>
      </c>
      <c r="AD3" s="6">
        <v>10.38763002301822</v>
      </c>
      <c r="AE3" s="6">
        <v>10.606147436176029</v>
      </c>
      <c r="AF3" s="6">
        <v>10.588272982431599</v>
      </c>
      <c r="AG3" s="6">
        <v>8.3928146461297448</v>
      </c>
      <c r="AH3" s="6">
        <v>5.7147936329415483</v>
      </c>
      <c r="AI3" s="6">
        <v>3.9987080311750334</v>
      </c>
      <c r="AJ3" s="6">
        <v>1.8333375687147051</v>
      </c>
      <c r="AK3" s="6">
        <v>-6.755424095375781E-2</v>
      </c>
      <c r="AL3" s="6">
        <v>-1.3784256518664406</v>
      </c>
      <c r="AM3" s="6">
        <v>-0.6255191553536833</v>
      </c>
      <c r="AN3" s="6">
        <v>0.34789165983619924</v>
      </c>
      <c r="AO3" s="6">
        <v>-0.61011687166754447</v>
      </c>
      <c r="AP3" s="6">
        <v>-0.43221170517319674</v>
      </c>
      <c r="AQ3" s="6">
        <v>-1.0117553254742406</v>
      </c>
      <c r="AR3" s="6">
        <v>-0.90046927517175068</v>
      </c>
      <c r="AS3" s="6">
        <v>-1.1691670024953715</v>
      </c>
      <c r="AT3" s="6">
        <v>-1.6619745718960286</v>
      </c>
      <c r="AU3" s="131">
        <v>-0.88756098068644862</v>
      </c>
      <c r="AV3" s="131">
        <v>-1.2799993131881466</v>
      </c>
      <c r="AW3" s="131">
        <v>-1.0334095288446155</v>
      </c>
      <c r="AX3" s="131">
        <v>-0.29983394971562072</v>
      </c>
      <c r="AY3" s="131">
        <v>-0.37906597540270126</v>
      </c>
      <c r="AZ3" s="131">
        <v>0.14072016630888623</v>
      </c>
    </row>
    <row r="4" spans="1:52" x14ac:dyDescent="0.2">
      <c r="A4" s="1" t="s">
        <v>15</v>
      </c>
      <c r="B4" s="1" t="s">
        <v>152</v>
      </c>
      <c r="C4" s="6">
        <v>16.391860531200781</v>
      </c>
      <c r="D4" s="6">
        <v>15.648269683231774</v>
      </c>
      <c r="E4" s="6">
        <v>16.851114011904961</v>
      </c>
      <c r="F4" s="6">
        <v>14.046542290590597</v>
      </c>
      <c r="G4" s="6">
        <v>14.934856061598296</v>
      </c>
      <c r="H4" s="6">
        <v>16.434297895756607</v>
      </c>
      <c r="I4" s="6">
        <v>17.599522801264065</v>
      </c>
      <c r="J4" s="6">
        <v>16.398005436903524</v>
      </c>
      <c r="K4" s="6">
        <v>17.270447450604699</v>
      </c>
      <c r="L4" s="6">
        <v>16.626558014199325</v>
      </c>
      <c r="M4" s="6">
        <v>17.488962091374269</v>
      </c>
      <c r="N4" s="6">
        <v>18.293963126941005</v>
      </c>
      <c r="O4" s="6">
        <v>17.108255888580011</v>
      </c>
      <c r="P4" s="6">
        <v>17.933117149991126</v>
      </c>
      <c r="Q4" s="6">
        <v>19.419568454287532</v>
      </c>
      <c r="R4" s="6">
        <v>18.206785768241904</v>
      </c>
      <c r="S4" s="6">
        <v>18.793644641369443</v>
      </c>
      <c r="T4" s="6">
        <v>18.610158570938285</v>
      </c>
      <c r="U4" s="6">
        <v>20.527744616227736</v>
      </c>
      <c r="V4" s="6">
        <v>20.449937575045887</v>
      </c>
      <c r="W4" s="6">
        <v>17.039772954145057</v>
      </c>
      <c r="X4" s="6">
        <v>17.285244698442625</v>
      </c>
      <c r="Y4" s="6">
        <v>16.753989916802119</v>
      </c>
      <c r="Z4" s="6">
        <v>15.423461831975491</v>
      </c>
      <c r="AA4" s="6">
        <v>13.759913806461105</v>
      </c>
      <c r="AB4" s="6">
        <v>15.88594751184406</v>
      </c>
      <c r="AC4" s="6">
        <v>14.703144478114492</v>
      </c>
      <c r="AD4" s="6">
        <v>14.944347806577436</v>
      </c>
      <c r="AE4" s="6">
        <v>15.409602821520707</v>
      </c>
      <c r="AF4" s="6">
        <v>13.674705175650596</v>
      </c>
      <c r="AG4" s="6">
        <v>14.132208896462412</v>
      </c>
      <c r="AH4" s="6">
        <v>13.053040842266324</v>
      </c>
      <c r="AI4" s="6">
        <v>14.124723904137218</v>
      </c>
      <c r="AJ4" s="6">
        <v>14.881774999490526</v>
      </c>
      <c r="AK4" s="6">
        <v>16.076194741381034</v>
      </c>
      <c r="AL4" s="6">
        <v>15.986417159445441</v>
      </c>
      <c r="AM4" s="6">
        <v>15.356064061710697</v>
      </c>
      <c r="AN4" s="6">
        <v>13.647966290553807</v>
      </c>
      <c r="AO4" s="6">
        <v>13.881602163457481</v>
      </c>
      <c r="AP4" s="6">
        <v>12.283681751938669</v>
      </c>
      <c r="AQ4" s="6">
        <v>11.488738161805889</v>
      </c>
      <c r="AR4" s="6">
        <v>9.6206836488535608</v>
      </c>
      <c r="AS4" s="6">
        <v>9.3145244950724724</v>
      </c>
      <c r="AT4" s="6">
        <v>9.0298507351767263</v>
      </c>
      <c r="AU4" s="131">
        <v>9.1964515229422172</v>
      </c>
      <c r="AV4" s="131">
        <v>9.9384792917204443</v>
      </c>
      <c r="AW4" s="131">
        <v>9.2395655616341337</v>
      </c>
      <c r="AX4" s="131">
        <v>7.4620148984684151</v>
      </c>
      <c r="AY4" s="131">
        <v>6.1392813784087696</v>
      </c>
      <c r="AZ4" s="131">
        <v>6.9797607810356084</v>
      </c>
    </row>
    <row r="5" spans="1:52" x14ac:dyDescent="0.2">
      <c r="A5" s="1" t="s">
        <v>25</v>
      </c>
      <c r="B5" s="1" t="s">
        <v>153</v>
      </c>
      <c r="C5" s="6">
        <v>8.9097973625572973</v>
      </c>
      <c r="D5" s="6">
        <v>7.4719105628484117</v>
      </c>
      <c r="E5" s="6">
        <v>8.6816119618427638</v>
      </c>
      <c r="F5" s="6">
        <v>9.5023118094327259</v>
      </c>
      <c r="G5" s="6">
        <v>11.043998081211665</v>
      </c>
      <c r="H5" s="6">
        <v>10.529219467041914</v>
      </c>
      <c r="I5" s="6">
        <v>10.360536780083757</v>
      </c>
      <c r="J5" s="6">
        <v>11.300993054263246</v>
      </c>
      <c r="K5" s="6">
        <v>11.150905076200399</v>
      </c>
      <c r="L5" s="6">
        <v>12.832114533087218</v>
      </c>
      <c r="M5" s="6">
        <v>12.006923648767433</v>
      </c>
      <c r="N5" s="6">
        <v>12.115864346321379</v>
      </c>
      <c r="O5" s="6">
        <v>11.187583268775354</v>
      </c>
      <c r="P5" s="6">
        <v>10.572838796449117</v>
      </c>
      <c r="Q5" s="6">
        <v>10.792396288608321</v>
      </c>
      <c r="R5" s="6">
        <v>12.592440854930098</v>
      </c>
      <c r="S5" s="6">
        <v>12.037713951154949</v>
      </c>
      <c r="T5" s="6">
        <v>11.16277177699239</v>
      </c>
      <c r="U5" s="6">
        <v>9.6972671480886898</v>
      </c>
      <c r="V5" s="6">
        <v>9.9617806770269812</v>
      </c>
      <c r="W5" s="6">
        <v>11.515509917090284</v>
      </c>
      <c r="X5" s="6">
        <v>10.614480700951622</v>
      </c>
      <c r="Y5" s="6">
        <v>9.6101607799199211</v>
      </c>
      <c r="Z5" s="6">
        <v>9.3843039785440485</v>
      </c>
      <c r="AA5" s="6">
        <v>9.7558790306081118</v>
      </c>
      <c r="AB5" s="6">
        <v>9.4475597125570161</v>
      </c>
      <c r="AC5" s="6">
        <v>8.8404950131138431</v>
      </c>
      <c r="AD5" s="6">
        <v>7.8835931421746182</v>
      </c>
      <c r="AE5" s="6">
        <v>7.6441381291972448</v>
      </c>
      <c r="AF5" s="6">
        <v>7.2617170422927675</v>
      </c>
      <c r="AG5" s="6">
        <v>6.2308117822240954</v>
      </c>
      <c r="AH5" s="6">
        <v>5.7906755955364266</v>
      </c>
      <c r="AI5" s="6">
        <v>5.8919847806162151</v>
      </c>
      <c r="AJ5" s="6">
        <v>5.4753509132140366</v>
      </c>
      <c r="AK5" s="6">
        <v>4.0782976480055204</v>
      </c>
      <c r="AL5" s="6">
        <v>4.3477010851043207</v>
      </c>
      <c r="AM5" s="6">
        <v>3.4846940777011186</v>
      </c>
      <c r="AN5" s="6">
        <v>2.5363726358210532</v>
      </c>
      <c r="AO5" s="6">
        <v>2.178915882168007</v>
      </c>
      <c r="AP5" s="6">
        <v>1.8862573425697273</v>
      </c>
      <c r="AQ5" s="6">
        <v>1.2803511216484322</v>
      </c>
      <c r="AR5" s="6">
        <v>1.843820742139469</v>
      </c>
      <c r="AS5" s="6">
        <v>1.2908743595277277</v>
      </c>
      <c r="AT5" s="6">
        <v>1.6067939131941489</v>
      </c>
      <c r="AU5" s="131">
        <v>0.60082433573427174</v>
      </c>
      <c r="AV5" s="131">
        <v>0.31281303638571151</v>
      </c>
      <c r="AW5" s="131">
        <v>0.56063832613569786</v>
      </c>
      <c r="AX5" s="131">
        <v>0.95710753390155812</v>
      </c>
      <c r="AY5" s="131">
        <v>0.64634054858443002</v>
      </c>
      <c r="AZ5" s="131">
        <v>1.0429153259769397</v>
      </c>
    </row>
    <row r="6" spans="1:52" x14ac:dyDescent="0.2">
      <c r="A6" s="1" t="s">
        <v>38</v>
      </c>
      <c r="B6" s="1" t="s">
        <v>150</v>
      </c>
      <c r="C6" s="6">
        <v>48.001223728538363</v>
      </c>
      <c r="D6" s="6">
        <v>45.446364608270933</v>
      </c>
      <c r="E6" s="6">
        <v>48.112604153760657</v>
      </c>
      <c r="F6" s="6">
        <v>52.55885517543004</v>
      </c>
      <c r="G6" s="6">
        <v>59.901282436335336</v>
      </c>
      <c r="H6" s="6">
        <v>53.811825350971581</v>
      </c>
      <c r="I6" s="6">
        <v>54.243164701198019</v>
      </c>
      <c r="J6" s="6">
        <v>54.102095392853109</v>
      </c>
      <c r="K6" s="6">
        <v>55.067664043235666</v>
      </c>
      <c r="L6" s="6">
        <v>58.148030097771858</v>
      </c>
      <c r="M6" s="6">
        <v>55.884096531528975</v>
      </c>
      <c r="N6" s="6">
        <v>53.985064037414261</v>
      </c>
      <c r="O6" s="6">
        <v>52.405417057453462</v>
      </c>
      <c r="P6" s="6">
        <v>52.304857039365423</v>
      </c>
      <c r="Q6" s="6">
        <v>53.588957808406235</v>
      </c>
      <c r="R6" s="6">
        <v>51.073880730335652</v>
      </c>
      <c r="S6" s="6">
        <v>50.001354561812228</v>
      </c>
      <c r="T6" s="6">
        <v>48.961000275270514</v>
      </c>
      <c r="U6" s="6">
        <v>46.587018758660079</v>
      </c>
      <c r="V6" s="6">
        <v>45.242876670473066</v>
      </c>
      <c r="W6" s="6">
        <v>43.710434983866143</v>
      </c>
      <c r="X6" s="6">
        <v>41.557982674979982</v>
      </c>
      <c r="Y6" s="6">
        <v>40.269298684913544</v>
      </c>
      <c r="Z6" s="6">
        <v>36.549354816923497</v>
      </c>
      <c r="AA6" s="6">
        <v>36.196805191435793</v>
      </c>
      <c r="AB6" s="6">
        <v>37.814810665250143</v>
      </c>
      <c r="AC6" s="6">
        <v>35.630081091575576</v>
      </c>
      <c r="AD6" s="6">
        <v>33.215570971770276</v>
      </c>
      <c r="AE6" s="6">
        <v>33.659888386893989</v>
      </c>
      <c r="AF6" s="6">
        <v>31.524695200374953</v>
      </c>
      <c r="AG6" s="6">
        <v>28.755835324816264</v>
      </c>
      <c r="AH6" s="6">
        <v>24.558510070744305</v>
      </c>
      <c r="AI6" s="6">
        <v>24.01541671592846</v>
      </c>
      <c r="AJ6" s="6">
        <v>22.190463481419268</v>
      </c>
      <c r="AK6" s="6">
        <v>20.0869381484328</v>
      </c>
      <c r="AL6" s="6">
        <v>18.955692592683317</v>
      </c>
      <c r="AM6" s="6">
        <v>18.215238984058139</v>
      </c>
      <c r="AN6" s="6">
        <v>16.532230586211064</v>
      </c>
      <c r="AO6" s="6">
        <v>15.450401173957939</v>
      </c>
      <c r="AP6" s="6">
        <v>13.737727389335195</v>
      </c>
      <c r="AQ6" s="6">
        <v>11.75733395798008</v>
      </c>
      <c r="AR6" s="6">
        <v>10.564035115821286</v>
      </c>
      <c r="AS6" s="6">
        <v>9.4362318521048323</v>
      </c>
      <c r="AT6" s="6">
        <v>8.974670076474851</v>
      </c>
      <c r="AU6" s="131">
        <v>8.9097148779900319</v>
      </c>
      <c r="AV6" s="131">
        <v>8.9712930149180039</v>
      </c>
      <c r="AW6" s="131">
        <v>8.7667943589252157</v>
      </c>
      <c r="AX6" s="131">
        <v>8.1192884826543565</v>
      </c>
      <c r="AY6" s="131">
        <v>6.4065559515905033</v>
      </c>
      <c r="AZ6" s="131">
        <v>8.1633962733214389</v>
      </c>
    </row>
    <row r="7" spans="1:52" x14ac:dyDescent="0.2">
      <c r="A7" s="1" t="s">
        <v>61</v>
      </c>
      <c r="B7" s="1" t="s">
        <v>154</v>
      </c>
      <c r="C7" s="6">
        <v>83.903812746953804</v>
      </c>
      <c r="D7" s="6">
        <v>80.046085833252619</v>
      </c>
      <c r="E7" s="6">
        <v>86.451678583610814</v>
      </c>
      <c r="F7" s="6">
        <v>96.985704344987582</v>
      </c>
      <c r="G7" s="6">
        <v>117.52633032738848</v>
      </c>
      <c r="H7" s="6">
        <v>105.58224123597215</v>
      </c>
      <c r="I7" s="6">
        <v>108.2637650809841</v>
      </c>
      <c r="J7" s="6">
        <v>108.4547169716709</v>
      </c>
      <c r="K7" s="6">
        <v>111.80450349460975</v>
      </c>
      <c r="L7" s="171">
        <v>120.45935458609858</v>
      </c>
      <c r="M7" s="6">
        <v>113.64676296036676</v>
      </c>
      <c r="N7" s="6">
        <v>111.77409117873188</v>
      </c>
      <c r="O7" s="6">
        <v>107.67968004089394</v>
      </c>
      <c r="P7" s="6">
        <v>108.17104070810808</v>
      </c>
      <c r="Q7" s="6">
        <v>116.05170178177802</v>
      </c>
      <c r="R7" s="6">
        <v>115.06586764734519</v>
      </c>
      <c r="S7" s="6">
        <v>106.56955442316765</v>
      </c>
      <c r="T7" s="6">
        <v>103.29370486197558</v>
      </c>
      <c r="U7" s="6">
        <v>99.753297316391055</v>
      </c>
      <c r="V7" s="6">
        <v>98.567847301762669</v>
      </c>
      <c r="W7" s="6">
        <v>99.949034852288108</v>
      </c>
      <c r="X7" s="6">
        <v>94.284482942888488</v>
      </c>
      <c r="Y7" s="6">
        <v>89.09093415605642</v>
      </c>
      <c r="Z7" s="6">
        <v>87.560643452819804</v>
      </c>
      <c r="AA7" s="6">
        <v>89.856117992139701</v>
      </c>
      <c r="AB7" s="6">
        <v>89.844017069810306</v>
      </c>
      <c r="AC7" s="6">
        <v>86.644073586394597</v>
      </c>
      <c r="AD7" s="6">
        <v>84.377206703944552</v>
      </c>
      <c r="AE7" s="6">
        <v>85.031666378853956</v>
      </c>
      <c r="AF7" s="6">
        <v>83.571219079924518</v>
      </c>
      <c r="AG7" s="6">
        <v>78.183904824858729</v>
      </c>
      <c r="AH7" s="6">
        <v>74.110984996479772</v>
      </c>
      <c r="AI7" s="6">
        <v>72.833563189275893</v>
      </c>
      <c r="AJ7" s="6">
        <v>71.379712863222053</v>
      </c>
      <c r="AK7" s="6">
        <v>67.954004878572988</v>
      </c>
      <c r="AL7" s="6">
        <v>67.968157427401067</v>
      </c>
      <c r="AM7" s="6">
        <v>67.769756865847782</v>
      </c>
      <c r="AN7" s="6">
        <v>65.612329986313796</v>
      </c>
      <c r="AO7" s="6">
        <v>63.304863870191902</v>
      </c>
      <c r="AP7" s="6">
        <v>59.985055370757735</v>
      </c>
      <c r="AQ7" s="6">
        <v>58.500974372823428</v>
      </c>
      <c r="AR7" s="6">
        <v>59.593870125168905</v>
      </c>
      <c r="AS7" s="6">
        <v>57.606175221235731</v>
      </c>
      <c r="AT7" s="6">
        <v>56.415015807564636</v>
      </c>
      <c r="AU7" s="131">
        <v>56.75114527728379</v>
      </c>
      <c r="AV7" s="131">
        <v>55.588196298582012</v>
      </c>
      <c r="AW7" s="131">
        <v>55.745939364238403</v>
      </c>
      <c r="AX7" s="131">
        <v>52.568511743723242</v>
      </c>
      <c r="AY7" s="131">
        <v>50.455942187657435</v>
      </c>
      <c r="AZ7" s="131">
        <v>55.065492246728475</v>
      </c>
    </row>
    <row r="8" spans="1:52" x14ac:dyDescent="0.2">
      <c r="AU8" s="132"/>
      <c r="AV8" s="132"/>
      <c r="AW8" s="132"/>
      <c r="AX8" s="132"/>
      <c r="AY8" s="132"/>
      <c r="AZ8" s="132"/>
    </row>
    <row r="9" spans="1:52" x14ac:dyDescent="0.2">
      <c r="W9" s="6"/>
      <c r="X9" s="6"/>
      <c r="Y9" s="6"/>
      <c r="Z9" s="6"/>
      <c r="AA9" s="6"/>
      <c r="AB9" s="6"/>
      <c r="AC9" s="6"/>
      <c r="AD9" s="6"/>
      <c r="AK9" s="42"/>
      <c r="AL9" s="42"/>
    </row>
    <row r="10" spans="1:52" x14ac:dyDescent="0.2">
      <c r="W10" s="6"/>
      <c r="X10" s="6"/>
      <c r="Y10" s="6"/>
      <c r="Z10" s="6"/>
      <c r="AA10" s="6"/>
      <c r="AB10" s="6"/>
      <c r="AC10" s="6"/>
      <c r="AD10" s="6"/>
      <c r="AJ10" s="6"/>
      <c r="AK10" s="42"/>
      <c r="AL10" s="42"/>
      <c r="AM10" s="6"/>
      <c r="AY10" s="6"/>
      <c r="AZ10" s="6"/>
    </row>
    <row r="11" spans="1:52" x14ac:dyDescent="0.2">
      <c r="W11" s="6"/>
      <c r="X11" s="6"/>
      <c r="Y11" s="6"/>
      <c r="Z11" s="6"/>
      <c r="AA11" s="6"/>
      <c r="AB11" s="6"/>
      <c r="AC11" s="6"/>
      <c r="AD11" s="6"/>
      <c r="AK11" s="42"/>
      <c r="AL11" s="42"/>
      <c r="AM11" s="6"/>
      <c r="AY11" s="6"/>
      <c r="AZ11" s="6"/>
    </row>
    <row r="12" spans="1:52" x14ac:dyDescent="0.2">
      <c r="W12" s="6"/>
      <c r="X12" s="6"/>
      <c r="Y12" s="6"/>
      <c r="Z12" s="6"/>
      <c r="AA12" s="6"/>
      <c r="AB12" s="6"/>
      <c r="AC12" s="6"/>
      <c r="AD12" s="6"/>
      <c r="AK12" s="42"/>
      <c r="AL12" s="42"/>
      <c r="AM12" s="6"/>
      <c r="AY12" s="6"/>
      <c r="AZ12" s="6"/>
    </row>
    <row r="13" spans="1:52" x14ac:dyDescent="0.2">
      <c r="W13" s="6"/>
      <c r="X13" s="6"/>
      <c r="Y13" s="6"/>
      <c r="Z13" s="6"/>
      <c r="AA13" s="6"/>
      <c r="AB13" s="6"/>
      <c r="AC13" s="6"/>
      <c r="AD13" s="6"/>
      <c r="AK13" s="42"/>
      <c r="AL13" s="42"/>
      <c r="AM13" s="6"/>
      <c r="AY13" s="6"/>
      <c r="AZ13" s="6"/>
    </row>
    <row r="14" spans="1:52" x14ac:dyDescent="0.2"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K14" s="42"/>
      <c r="AL14" s="42"/>
      <c r="AM14" s="6"/>
      <c r="AY14" s="6"/>
      <c r="AZ14" s="6"/>
    </row>
    <row r="15" spans="1:52" x14ac:dyDescent="0.2">
      <c r="W15" s="43"/>
      <c r="X15" s="43"/>
      <c r="Y15" s="43"/>
      <c r="Z15" s="43"/>
      <c r="AA15" s="43"/>
      <c r="AB15" s="43"/>
      <c r="AC15" s="43"/>
      <c r="AK15" s="42"/>
      <c r="AL15" s="42"/>
      <c r="AM15" s="6"/>
    </row>
    <row r="16" spans="1:52" x14ac:dyDescent="0.2">
      <c r="W16" s="44"/>
      <c r="X16" s="44"/>
      <c r="Y16" s="44"/>
      <c r="Z16" s="44"/>
      <c r="AA16" s="44"/>
      <c r="AB16" s="44"/>
      <c r="AC16" s="44"/>
      <c r="AK16" s="42"/>
      <c r="AL16" s="42"/>
      <c r="AM16" s="6"/>
    </row>
    <row r="17" spans="23:29" x14ac:dyDescent="0.2">
      <c r="W17" s="6"/>
      <c r="X17" s="6"/>
      <c r="Y17" s="6"/>
      <c r="Z17" s="6"/>
      <c r="AA17" s="6"/>
      <c r="AB17" s="6"/>
      <c r="AC17" s="6"/>
    </row>
    <row r="18" spans="23:29" x14ac:dyDescent="0.2">
      <c r="W18" s="6"/>
      <c r="X18" s="6"/>
      <c r="Y18" s="6"/>
      <c r="Z18" s="6"/>
      <c r="AA18" s="6"/>
      <c r="AB18" s="6"/>
      <c r="AC18" s="6"/>
    </row>
    <row r="19" spans="23:29" x14ac:dyDescent="0.2">
      <c r="W19" s="6"/>
      <c r="X19" s="6"/>
      <c r="Y19" s="6"/>
      <c r="Z19" s="6"/>
      <c r="AA19" s="6"/>
      <c r="AB19" s="6"/>
      <c r="AC19" s="6"/>
    </row>
    <row r="20" spans="23:29" x14ac:dyDescent="0.2">
      <c r="W20" s="6"/>
      <c r="X20" s="6"/>
      <c r="Y20" s="6"/>
      <c r="Z20" s="6"/>
      <c r="AA20" s="6"/>
      <c r="AB20" s="6"/>
      <c r="AC20" s="6"/>
    </row>
    <row r="21" spans="23:29" x14ac:dyDescent="0.2">
      <c r="AC21" s="6"/>
    </row>
    <row r="22" spans="23:29" x14ac:dyDescent="0.2">
      <c r="AA22" s="6"/>
    </row>
    <row r="23" spans="23:29" x14ac:dyDescent="0.2">
      <c r="W23" s="3"/>
      <c r="X23" s="3"/>
      <c r="Y23" s="3"/>
      <c r="Z23" s="3"/>
      <c r="AA23" s="3"/>
      <c r="AB23" s="3"/>
      <c r="AC23" s="6"/>
    </row>
    <row r="24" spans="23:29" x14ac:dyDescent="0.2">
      <c r="W24" s="6"/>
      <c r="X24" s="6"/>
      <c r="Y24" s="6"/>
      <c r="Z24" s="6"/>
      <c r="AA24" s="6"/>
      <c r="AC24" s="6"/>
    </row>
    <row r="25" spans="23:29" x14ac:dyDescent="0.2">
      <c r="W25" s="6"/>
      <c r="X25" s="6"/>
      <c r="Y25" s="6"/>
      <c r="Z25" s="6"/>
      <c r="AA25" s="6"/>
      <c r="AC25" s="6"/>
    </row>
    <row r="26" spans="23:29" x14ac:dyDescent="0.2">
      <c r="W26" s="6"/>
      <c r="X26" s="6"/>
      <c r="Y26" s="6"/>
      <c r="Z26" s="6"/>
      <c r="AC26" s="6"/>
    </row>
    <row r="28" spans="23:29" x14ac:dyDescent="0.2">
      <c r="AC28" s="12"/>
    </row>
    <row r="29" spans="23:29" x14ac:dyDescent="0.2">
      <c r="AC29" s="12"/>
    </row>
    <row r="30" spans="23:29" x14ac:dyDescent="0.2">
      <c r="W30" s="6"/>
      <c r="X30" s="6"/>
      <c r="Y30" s="6"/>
      <c r="Z30" s="6"/>
      <c r="AC30" s="12"/>
    </row>
    <row r="31" spans="23:29" x14ac:dyDescent="0.2">
      <c r="W31" s="6"/>
      <c r="X31" s="6"/>
      <c r="Y31" s="6"/>
      <c r="Z31" s="6"/>
      <c r="AA31" s="6"/>
      <c r="AC31" s="12"/>
    </row>
    <row r="32" spans="23:29" x14ac:dyDescent="0.2">
      <c r="W32" s="6"/>
      <c r="X32" s="6"/>
      <c r="Y32" s="6"/>
      <c r="Z32" s="6"/>
      <c r="AA32" s="6"/>
    </row>
    <row r="33" spans="23:32" x14ac:dyDescent="0.2">
      <c r="W33" s="6"/>
      <c r="X33" s="6"/>
      <c r="Y33" s="6"/>
      <c r="Z33" s="6"/>
      <c r="AA33" s="6"/>
    </row>
    <row r="34" spans="23:32" x14ac:dyDescent="0.2">
      <c r="W34" s="6"/>
      <c r="X34" s="6"/>
      <c r="Y34" s="6"/>
      <c r="Z34" s="6"/>
      <c r="AA34" s="6"/>
    </row>
    <row r="35" spans="23:32" x14ac:dyDescent="0.2">
      <c r="W35" s="6"/>
      <c r="X35" s="6"/>
      <c r="Y35" s="6"/>
      <c r="Z35" s="6"/>
      <c r="AA35" s="6"/>
      <c r="AB35" s="42"/>
      <c r="AC35" s="42"/>
    </row>
    <row r="36" spans="23:32" x14ac:dyDescent="0.2">
      <c r="W36" s="6"/>
      <c r="X36" s="6"/>
      <c r="Y36" s="6"/>
      <c r="Z36" s="6"/>
      <c r="AA36" s="6"/>
      <c r="AB36" s="42"/>
      <c r="AC36" s="42"/>
    </row>
    <row r="37" spans="23:32" x14ac:dyDescent="0.2">
      <c r="W37" s="6"/>
      <c r="X37" s="6"/>
      <c r="Y37" s="6"/>
      <c r="Z37" s="6"/>
      <c r="AA37" s="6"/>
      <c r="AB37" s="42"/>
      <c r="AC37" s="42"/>
    </row>
    <row r="38" spans="23:32" x14ac:dyDescent="0.2">
      <c r="AB38" s="42"/>
      <c r="AC38" s="42"/>
    </row>
    <row r="39" spans="23:32" x14ac:dyDescent="0.2">
      <c r="AB39" s="42"/>
      <c r="AC39" s="42"/>
    </row>
    <row r="40" spans="23:32" x14ac:dyDescent="0.2">
      <c r="AB40" s="42"/>
      <c r="AC40" s="42"/>
    </row>
    <row r="41" spans="23:32" x14ac:dyDescent="0.2">
      <c r="AB41" s="42"/>
      <c r="AC41" s="42"/>
    </row>
    <row r="42" spans="23:32" x14ac:dyDescent="0.2">
      <c r="AB42" s="42"/>
      <c r="AC42" s="42"/>
    </row>
    <row r="43" spans="23:32" x14ac:dyDescent="0.2">
      <c r="W43" s="6"/>
      <c r="X43" s="6"/>
      <c r="Y43" s="6"/>
      <c r="Z43" s="6"/>
      <c r="AA43" s="6"/>
      <c r="AB43" s="42"/>
      <c r="AC43" s="42"/>
    </row>
    <row r="44" spans="23:32" x14ac:dyDescent="0.2">
      <c r="AB44" s="42"/>
      <c r="AC44" s="42"/>
    </row>
    <row r="45" spans="23:32" x14ac:dyDescent="0.2">
      <c r="AB45" s="42"/>
      <c r="AC45" s="42"/>
    </row>
    <row r="46" spans="23:32" x14ac:dyDescent="0.2">
      <c r="AB46" s="42"/>
      <c r="AC46" s="42"/>
    </row>
    <row r="47" spans="23:32" x14ac:dyDescent="0.2">
      <c r="AB47" s="42"/>
      <c r="AC47" s="42"/>
      <c r="AD47" s="42"/>
      <c r="AE47" s="42"/>
      <c r="AF47" s="42"/>
    </row>
    <row r="48" spans="23:32" x14ac:dyDescent="0.2">
      <c r="AB48" s="42"/>
      <c r="AC48" s="42"/>
      <c r="AD48" s="42"/>
      <c r="AE48" s="42"/>
      <c r="AF48" s="42"/>
    </row>
    <row r="49" spans="28:32" x14ac:dyDescent="0.2">
      <c r="AB49" s="42"/>
      <c r="AC49" s="42"/>
      <c r="AD49" s="42"/>
      <c r="AE49" s="42"/>
      <c r="AF49" s="42"/>
    </row>
  </sheetData>
  <pageMargins left="0.7" right="0.7" top="0.75" bottom="0.75" header="0.3" footer="0.3"/>
  <pageSetup scale="95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Munka42"/>
  <dimension ref="A1:AZ7"/>
  <sheetViews>
    <sheetView showGridLines="0" zoomScaleNormal="100" workbookViewId="0">
      <pane xSplit="2" ySplit="2" topLeftCell="AY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3.85546875" style="1" bestFit="1" customWidth="1"/>
    <col min="2" max="2" width="21.42578125" style="1" bestFit="1" customWidth="1"/>
    <col min="3" max="32" width="9.85546875" style="1" bestFit="1" customWidth="1"/>
    <col min="33" max="39" width="9.140625" style="1"/>
    <col min="40" max="40" width="12" style="1" bestFit="1" customWidth="1"/>
    <col min="41" max="16384" width="9.140625" style="1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4</v>
      </c>
      <c r="AC1" s="1" t="s">
        <v>17</v>
      </c>
      <c r="AD1" s="1" t="s">
        <v>18</v>
      </c>
      <c r="AE1" s="1" t="s">
        <v>79</v>
      </c>
      <c r="AF1" s="1" t="s">
        <v>4</v>
      </c>
      <c r="AG1" s="1" t="s">
        <v>17</v>
      </c>
      <c r="AH1" s="1" t="s">
        <v>18</v>
      </c>
      <c r="AI1" s="1" t="s">
        <v>84</v>
      </c>
      <c r="AJ1" s="1" t="s">
        <v>4</v>
      </c>
      <c r="AK1" s="1" t="s">
        <v>17</v>
      </c>
      <c r="AL1" s="1" t="s">
        <v>18</v>
      </c>
      <c r="AM1" s="1" t="s">
        <v>96</v>
      </c>
      <c r="AN1" s="1" t="s">
        <v>4</v>
      </c>
      <c r="AO1" s="1" t="s">
        <v>17</v>
      </c>
      <c r="AP1" s="1" t="s">
        <v>18</v>
      </c>
      <c r="AQ1" s="1" t="s">
        <v>169</v>
      </c>
      <c r="AR1" s="1" t="s">
        <v>13</v>
      </c>
      <c r="AS1" s="1" t="s">
        <v>17</v>
      </c>
      <c r="AT1" s="1" t="s">
        <v>18</v>
      </c>
      <c r="AU1" s="1" t="s">
        <v>188</v>
      </c>
      <c r="AV1" s="1" t="s">
        <v>13</v>
      </c>
      <c r="AW1" s="1" t="s">
        <v>17</v>
      </c>
      <c r="AX1" s="1" t="s">
        <v>18</v>
      </c>
      <c r="AY1" s="1" t="s">
        <v>223</v>
      </c>
      <c r="AZ1" s="1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" t="s">
        <v>219</v>
      </c>
      <c r="AZ2" s="1" t="s">
        <v>47</v>
      </c>
    </row>
    <row r="3" spans="1:52" x14ac:dyDescent="0.2">
      <c r="A3" s="1" t="s">
        <v>176</v>
      </c>
      <c r="B3" s="1" t="s">
        <v>175</v>
      </c>
      <c r="C3" s="6">
        <v>22.19593478215932</v>
      </c>
      <c r="D3" s="6">
        <v>26.232358851268614</v>
      </c>
      <c r="E3" s="6">
        <v>28.36370735841794</v>
      </c>
      <c r="F3" s="6">
        <v>29.551709403669648</v>
      </c>
      <c r="G3" s="6">
        <v>30.705575468534605</v>
      </c>
      <c r="H3" s="6">
        <v>30.042577612332117</v>
      </c>
      <c r="I3" s="6">
        <v>30.647064001408616</v>
      </c>
      <c r="J3" s="6">
        <v>30.892792845626648</v>
      </c>
      <c r="K3" s="6">
        <v>33.125388615399999</v>
      </c>
      <c r="L3" s="6">
        <v>36.809617470579155</v>
      </c>
      <c r="M3" s="6">
        <v>36.33403902219311</v>
      </c>
      <c r="N3" s="6">
        <v>37.946991524984099</v>
      </c>
      <c r="O3" s="6">
        <v>33.445560177394199</v>
      </c>
      <c r="P3" s="6">
        <v>34.150559139343201</v>
      </c>
      <c r="Q3" s="6">
        <v>38.592951829159503</v>
      </c>
      <c r="R3" s="6">
        <v>36.702095500623201</v>
      </c>
      <c r="S3" s="6">
        <v>36.729111660054599</v>
      </c>
      <c r="T3" s="6">
        <v>33.996193091680603</v>
      </c>
      <c r="U3" s="6">
        <v>31.381605440652301</v>
      </c>
      <c r="V3" s="6">
        <v>28.495673350862198</v>
      </c>
      <c r="W3" s="6">
        <v>28.318373026501799</v>
      </c>
      <c r="X3" s="6">
        <v>28.364579164244603</v>
      </c>
      <c r="Y3" s="6">
        <v>26.494279459717699</v>
      </c>
      <c r="Z3" s="6">
        <v>28.1811009134613</v>
      </c>
      <c r="AA3" s="6">
        <v>28.696769018012098</v>
      </c>
      <c r="AB3" s="6">
        <v>26.934320660801099</v>
      </c>
      <c r="AC3" s="6">
        <v>24.1630621976391</v>
      </c>
      <c r="AD3" s="6">
        <v>21.373722689631698</v>
      </c>
      <c r="AE3" s="6">
        <v>23.395388487279</v>
      </c>
      <c r="AF3" s="6">
        <v>24.397625376953499</v>
      </c>
      <c r="AG3" s="6">
        <v>22.489363687279202</v>
      </c>
      <c r="AH3" s="6">
        <v>21.728512235802398</v>
      </c>
      <c r="AI3" s="6">
        <v>20.751621037001101</v>
      </c>
      <c r="AJ3" s="6">
        <v>19.827841801567899</v>
      </c>
      <c r="AK3" s="6">
        <v>18.492843378779501</v>
      </c>
      <c r="AL3" s="6">
        <v>18.799788571048801</v>
      </c>
      <c r="AM3" s="6">
        <v>20.868703686336499</v>
      </c>
      <c r="AN3" s="6">
        <v>20.186651589779501</v>
      </c>
      <c r="AO3" s="6">
        <v>19.1517851644067</v>
      </c>
      <c r="AP3" s="6">
        <v>17.103219738363801</v>
      </c>
      <c r="AQ3" s="6">
        <v>18.224632914163301</v>
      </c>
      <c r="AR3" s="6">
        <v>18.857439722923502</v>
      </c>
      <c r="AS3" s="6">
        <v>18.5098639382398</v>
      </c>
      <c r="AT3" s="6">
        <v>17.482929335880002</v>
      </c>
      <c r="AU3" s="6">
        <v>20.293896852991903</v>
      </c>
      <c r="AV3" s="6">
        <v>18.631913620705102</v>
      </c>
      <c r="AW3" s="6">
        <v>19.225903844153699</v>
      </c>
      <c r="AX3" s="6">
        <v>17.6274739179118</v>
      </c>
      <c r="AY3" s="6">
        <v>19.633815340766901</v>
      </c>
      <c r="AZ3" s="6">
        <v>20.1609307110092</v>
      </c>
    </row>
    <row r="4" spans="1:52" x14ac:dyDescent="0.2">
      <c r="A4" s="1" t="s">
        <v>80</v>
      </c>
      <c r="B4" s="1" t="s">
        <v>155</v>
      </c>
      <c r="C4" s="6">
        <v>16.815373236377599</v>
      </c>
      <c r="D4" s="6">
        <v>17.2899208186899</v>
      </c>
      <c r="E4" s="6">
        <v>17.4091495614311</v>
      </c>
      <c r="F4" s="6">
        <v>24.040096489220801</v>
      </c>
      <c r="G4" s="6">
        <v>27.889611909898203</v>
      </c>
      <c r="H4" s="6">
        <v>26.949769083012299</v>
      </c>
      <c r="I4" s="6">
        <v>30.602756250325498</v>
      </c>
      <c r="J4" s="6">
        <v>30.6765030092761</v>
      </c>
      <c r="K4" s="6">
        <v>33.852421377584101</v>
      </c>
      <c r="L4" s="6">
        <v>35.173628335882505</v>
      </c>
      <c r="M4" s="6">
        <v>33.675912760676596</v>
      </c>
      <c r="N4" s="6">
        <v>33.674484305903597</v>
      </c>
      <c r="O4" s="6">
        <v>35.692021652890205</v>
      </c>
      <c r="P4" s="6">
        <v>37.0025176050016</v>
      </c>
      <c r="Q4" s="6">
        <v>38.763665695027299</v>
      </c>
      <c r="R4" s="6">
        <v>37.774495790921399</v>
      </c>
      <c r="S4" s="6">
        <v>34.696509871292506</v>
      </c>
      <c r="T4" s="6">
        <v>35.575259895366202</v>
      </c>
      <c r="U4" s="6">
        <v>34.576731545045604</v>
      </c>
      <c r="V4" s="6">
        <v>33.881319204484598</v>
      </c>
      <c r="W4" s="6">
        <v>35.466862749824998</v>
      </c>
      <c r="X4" s="6">
        <v>34.329140313021405</v>
      </c>
      <c r="Y4" s="6">
        <v>30.815128028888701</v>
      </c>
      <c r="Z4" s="6">
        <v>33.782474656428604</v>
      </c>
      <c r="AA4" s="6">
        <v>36.196514171843596</v>
      </c>
      <c r="AB4" s="6">
        <v>36.079979503341903</v>
      </c>
      <c r="AC4" s="6">
        <v>35.6839566592312</v>
      </c>
      <c r="AD4" s="6">
        <v>34.578278784205303</v>
      </c>
      <c r="AE4" s="6">
        <v>36.907730637108202</v>
      </c>
      <c r="AF4" s="6">
        <v>34.760983971123501</v>
      </c>
      <c r="AG4" s="6">
        <v>32.126605008000595</v>
      </c>
      <c r="AH4" s="6">
        <v>30.322119670870098</v>
      </c>
      <c r="AI4" s="6">
        <v>27.5509913543187</v>
      </c>
      <c r="AJ4" s="6">
        <v>24.784807814902699</v>
      </c>
      <c r="AK4" s="6">
        <v>23.6605663109038</v>
      </c>
      <c r="AL4" s="6">
        <v>24.3838578465894</v>
      </c>
      <c r="AM4" s="6">
        <v>24.398329143521501</v>
      </c>
      <c r="AN4" s="6">
        <v>23.461261394862198</v>
      </c>
      <c r="AO4" s="6">
        <v>22.2259414022102</v>
      </c>
      <c r="AP4" s="6">
        <v>23.3679392950399</v>
      </c>
      <c r="AQ4" s="6">
        <v>23.058556102937001</v>
      </c>
      <c r="AR4" s="6">
        <v>24.061006343293801</v>
      </c>
      <c r="AS4" s="6">
        <v>23.7267393252326</v>
      </c>
      <c r="AT4" s="6">
        <v>27.402533909176899</v>
      </c>
      <c r="AU4" s="6">
        <v>27.477832287063297</v>
      </c>
      <c r="AV4" s="6">
        <v>27.065409422022501</v>
      </c>
      <c r="AW4" s="6">
        <v>28.367129168843501</v>
      </c>
      <c r="AX4" s="6">
        <v>28.3852418687285</v>
      </c>
      <c r="AY4" s="6">
        <v>25.772137054474101</v>
      </c>
      <c r="AZ4" s="6">
        <v>30.1927637096131</v>
      </c>
    </row>
    <row r="5" spans="1:52" x14ac:dyDescent="0.2">
      <c r="S5" s="46">
        <f t="shared" ref="S5:U5" si="0">+S4-S3</f>
        <v>-2.0326017887620935</v>
      </c>
      <c r="T5" s="46">
        <f t="shared" si="0"/>
        <v>1.579066803685599</v>
      </c>
      <c r="U5" s="46">
        <f t="shared" si="0"/>
        <v>3.195126104393303</v>
      </c>
      <c r="V5" s="46">
        <f>+V4-V3</f>
        <v>5.3856458536223997</v>
      </c>
    </row>
    <row r="6" spans="1:52" x14ac:dyDescent="0.2">
      <c r="AM6" s="45"/>
      <c r="AN6" s="45"/>
      <c r="AO6" s="45"/>
      <c r="AQ6" s="45"/>
    </row>
    <row r="7" spans="1:52" x14ac:dyDescent="0.2">
      <c r="L7" s="169"/>
      <c r="AJ7" s="45"/>
    </row>
  </sheetData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Munka2"/>
  <dimension ref="A1:AZ15"/>
  <sheetViews>
    <sheetView showGridLines="0" zoomScaleNormal="100" workbookViewId="0">
      <pane xSplit="2" ySplit="2" topLeftCell="AX9" activePane="bottomRight" state="frozen"/>
      <selection activeCell="BC4" sqref="BC4"/>
      <selection pane="topRight" activeCell="BC4" sqref="BC4"/>
      <selection pane="bottomLeft" activeCell="BC4" sqref="BC4"/>
      <selection pane="bottomRight" activeCell="BC4" sqref="BC4"/>
    </sheetView>
  </sheetViews>
  <sheetFormatPr defaultRowHeight="12" x14ac:dyDescent="0.2"/>
  <cols>
    <col min="1" max="2" width="27" style="1" customWidth="1"/>
    <col min="3" max="16384" width="9.140625" style="1"/>
  </cols>
  <sheetData>
    <row r="1" spans="1:52" x14ac:dyDescent="0.2">
      <c r="C1" s="1" t="s">
        <v>195</v>
      </c>
      <c r="D1" s="1" t="s">
        <v>189</v>
      </c>
      <c r="E1" s="1" t="s">
        <v>190</v>
      </c>
      <c r="F1" s="1" t="s">
        <v>191</v>
      </c>
      <c r="G1" s="1" t="s">
        <v>196</v>
      </c>
      <c r="H1" s="1" t="s">
        <v>189</v>
      </c>
      <c r="I1" s="1" t="s">
        <v>190</v>
      </c>
      <c r="J1" s="1" t="s">
        <v>191</v>
      </c>
      <c r="K1" s="1" t="s">
        <v>197</v>
      </c>
      <c r="L1" s="1" t="s">
        <v>189</v>
      </c>
      <c r="M1" s="1" t="s">
        <v>190</v>
      </c>
      <c r="N1" s="1" t="s">
        <v>191</v>
      </c>
      <c r="O1" s="1" t="s">
        <v>198</v>
      </c>
      <c r="P1" s="1" t="s">
        <v>189</v>
      </c>
      <c r="Q1" s="1" t="s">
        <v>190</v>
      </c>
      <c r="R1" s="1" t="s">
        <v>191</v>
      </c>
      <c r="S1" s="1" t="s">
        <v>199</v>
      </c>
      <c r="T1" s="1" t="s">
        <v>189</v>
      </c>
      <c r="U1" s="1" t="s">
        <v>190</v>
      </c>
      <c r="V1" s="1" t="s">
        <v>191</v>
      </c>
      <c r="W1" s="1" t="s">
        <v>200</v>
      </c>
      <c r="X1" s="1" t="s">
        <v>189</v>
      </c>
      <c r="Y1" s="1" t="s">
        <v>190</v>
      </c>
      <c r="Z1" s="1" t="s">
        <v>191</v>
      </c>
      <c r="AA1" s="1" t="s">
        <v>201</v>
      </c>
      <c r="AB1" s="1" t="s">
        <v>189</v>
      </c>
      <c r="AC1" s="1" t="s">
        <v>190</v>
      </c>
      <c r="AD1" s="1" t="s">
        <v>191</v>
      </c>
      <c r="AE1" s="1" t="s">
        <v>202</v>
      </c>
      <c r="AF1" s="1" t="s">
        <v>189</v>
      </c>
      <c r="AG1" s="1" t="s">
        <v>190</v>
      </c>
      <c r="AH1" s="1" t="s">
        <v>191</v>
      </c>
      <c r="AI1" s="1" t="s">
        <v>203</v>
      </c>
      <c r="AJ1" s="1" t="s">
        <v>189</v>
      </c>
      <c r="AK1" s="1" t="s">
        <v>190</v>
      </c>
      <c r="AL1" s="1" t="s">
        <v>191</v>
      </c>
      <c r="AM1" s="1" t="s">
        <v>204</v>
      </c>
      <c r="AN1" s="1" t="s">
        <v>189</v>
      </c>
      <c r="AO1" s="1" t="s">
        <v>190</v>
      </c>
      <c r="AP1" s="1" t="s">
        <v>191</v>
      </c>
      <c r="AQ1" s="1" t="s">
        <v>205</v>
      </c>
      <c r="AR1" s="1" t="s">
        <v>189</v>
      </c>
      <c r="AS1" s="1" t="s">
        <v>190</v>
      </c>
      <c r="AT1" s="1" t="s">
        <v>193</v>
      </c>
      <c r="AU1" s="1" t="s">
        <v>206</v>
      </c>
      <c r="AV1" s="1" t="s">
        <v>192</v>
      </c>
      <c r="AW1" s="1" t="s">
        <v>190</v>
      </c>
      <c r="AX1" s="1" t="s">
        <v>193</v>
      </c>
      <c r="AY1" s="18" t="s">
        <v>221</v>
      </c>
      <c r="AZ1" s="18" t="s">
        <v>192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8" t="s">
        <v>219</v>
      </c>
      <c r="AZ2" s="1" t="s">
        <v>47</v>
      </c>
    </row>
    <row r="3" spans="1:52" x14ac:dyDescent="0.2">
      <c r="A3" s="1" t="s">
        <v>75</v>
      </c>
      <c r="B3" s="1" t="s">
        <v>116</v>
      </c>
      <c r="C3" s="6">
        <v>-0.44969735040485725</v>
      </c>
      <c r="D3" s="6">
        <v>-0.51660472050116835</v>
      </c>
      <c r="E3" s="6">
        <v>-0.98678148531365462</v>
      </c>
      <c r="F3" s="6">
        <v>-0.91879041126206629</v>
      </c>
      <c r="G3" s="6">
        <v>-0.59385064125942943</v>
      </c>
      <c r="H3" s="6">
        <v>0.29013156911983495</v>
      </c>
      <c r="I3" s="6">
        <v>1.6096790380176769</v>
      </c>
      <c r="J3" s="6">
        <v>2.7129903182069435</v>
      </c>
      <c r="K3" s="6">
        <v>2.9479063807549708</v>
      </c>
      <c r="L3" s="6">
        <v>2.8704743330454816</v>
      </c>
      <c r="M3" s="6">
        <v>2.6905435672492857</v>
      </c>
      <c r="N3" s="6">
        <v>2.548384631307802</v>
      </c>
      <c r="O3" s="6">
        <v>3.0063250082452275</v>
      </c>
      <c r="P3" s="6">
        <v>2.9191886406136911</v>
      </c>
      <c r="Q3" s="6">
        <v>2.9810397627811911</v>
      </c>
      <c r="R3" s="6">
        <v>2.803149500828936</v>
      </c>
      <c r="S3" s="6">
        <v>2.3951280350049302</v>
      </c>
      <c r="T3" s="6">
        <v>2.7408758055466014</v>
      </c>
      <c r="U3" s="6">
        <v>3.1699422219219877</v>
      </c>
      <c r="V3" s="6">
        <v>2.9396142975754365</v>
      </c>
      <c r="W3" s="6">
        <v>3.1441024464458747</v>
      </c>
      <c r="X3" s="6">
        <v>2.9054951374329652</v>
      </c>
      <c r="Y3" s="6">
        <v>2.9679411346337461</v>
      </c>
      <c r="Z3" s="6">
        <v>3.266389357089341</v>
      </c>
      <c r="AA3" s="6">
        <v>3.3358358024159802</v>
      </c>
      <c r="AB3" s="6">
        <v>2.7532907616588309</v>
      </c>
      <c r="AC3" s="6">
        <v>2.2897980314000375</v>
      </c>
      <c r="AD3" s="6">
        <v>2.006360154196154</v>
      </c>
      <c r="AE3" s="6">
        <v>2.4124668626594894</v>
      </c>
      <c r="AF3" s="6">
        <v>2.8122614469549725</v>
      </c>
      <c r="AG3" s="6">
        <v>2.8470089116643735</v>
      </c>
      <c r="AH3" s="6">
        <v>3.6097994800491908</v>
      </c>
      <c r="AI3" s="6">
        <v>3.3342900751173197</v>
      </c>
      <c r="AJ3" s="6">
        <v>3.9923628909785553</v>
      </c>
      <c r="AK3" s="6">
        <v>4.0960625784127993</v>
      </c>
      <c r="AL3" s="6">
        <v>3.4343319651560504</v>
      </c>
      <c r="AM3" s="6">
        <v>2.7521808168902</v>
      </c>
      <c r="AN3" s="6">
        <v>2.3657818205397456</v>
      </c>
      <c r="AO3" s="6">
        <v>1.7335790803473514</v>
      </c>
      <c r="AP3" s="12">
        <v>1.3635571678299023</v>
      </c>
      <c r="AQ3" s="12">
        <v>1.1395249650613104</v>
      </c>
      <c r="AR3" s="12">
        <v>0.43180161512840132</v>
      </c>
      <c r="AS3" s="12">
        <v>-0.68931918898962274</v>
      </c>
      <c r="AT3" s="12">
        <v>-1.2588561102303906</v>
      </c>
      <c r="AU3" s="12">
        <v>-1.5082135100379597</v>
      </c>
      <c r="AV3" s="12">
        <v>-1.7873365740418627</v>
      </c>
      <c r="AW3" s="12">
        <v>-1.6900426999278246</v>
      </c>
      <c r="AX3" s="12">
        <v>-2.0802266249198</v>
      </c>
      <c r="AY3" s="12">
        <v>-2.0675389386662255</v>
      </c>
      <c r="AZ3" s="12">
        <v>-2.393067361796068</v>
      </c>
    </row>
    <row r="4" spans="1:52" x14ac:dyDescent="0.2">
      <c r="A4" s="1" t="s">
        <v>76</v>
      </c>
      <c r="B4" s="1" t="s">
        <v>117</v>
      </c>
      <c r="C4" s="6">
        <v>0.99068915263284607</v>
      </c>
      <c r="D4" s="6">
        <v>1.1259080668418748</v>
      </c>
      <c r="E4" s="6">
        <v>1.2600514439717085</v>
      </c>
      <c r="F4" s="6">
        <v>1.2653513400086307</v>
      </c>
      <c r="G4" s="6">
        <v>1.3032525713974552</v>
      </c>
      <c r="H4" s="6">
        <v>1.3923218544786617</v>
      </c>
      <c r="I4" s="6">
        <v>1.4288821505384373</v>
      </c>
      <c r="J4" s="6">
        <v>1.312719127850821</v>
      </c>
      <c r="K4" s="6">
        <v>1.7782408104012191</v>
      </c>
      <c r="L4" s="6">
        <v>1.9958793064466469</v>
      </c>
      <c r="M4" s="6">
        <v>2.21100243875867</v>
      </c>
      <c r="N4" s="6">
        <v>2.7485333777760674</v>
      </c>
      <c r="O4" s="6">
        <v>2.6075396347631083</v>
      </c>
      <c r="P4" s="6">
        <v>2.841699147823733</v>
      </c>
      <c r="Q4" s="6">
        <v>3.097708589550487</v>
      </c>
      <c r="R4" s="6">
        <v>3.3303696514689047</v>
      </c>
      <c r="S4" s="6">
        <v>3.6281424081327938</v>
      </c>
      <c r="T4" s="6">
        <v>3.7034422483114517</v>
      </c>
      <c r="U4" s="6">
        <v>3.8069059206246454</v>
      </c>
      <c r="V4" s="6">
        <v>3.8526702190870274</v>
      </c>
      <c r="W4" s="6">
        <v>3.9214946110664819</v>
      </c>
      <c r="X4" s="6">
        <v>3.8313698779654048</v>
      </c>
      <c r="Y4" s="6">
        <v>3.9542438737110124</v>
      </c>
      <c r="Z4" s="6">
        <v>3.7184592563104615</v>
      </c>
      <c r="AA4" s="6">
        <v>3.7052332659455027</v>
      </c>
      <c r="AB4" s="6">
        <v>3.8748116729103157</v>
      </c>
      <c r="AC4" s="6">
        <v>4.0220599618102471</v>
      </c>
      <c r="AD4" s="6">
        <v>4.3306440413799248</v>
      </c>
      <c r="AE4" s="6">
        <v>4.4358445047574744</v>
      </c>
      <c r="AF4" s="6">
        <v>4.5082132649583846</v>
      </c>
      <c r="AG4" s="6">
        <v>4.6466823677429385</v>
      </c>
      <c r="AH4" s="6">
        <v>4.3721357652786255</v>
      </c>
      <c r="AI4" s="6">
        <v>4.4679374357169337</v>
      </c>
      <c r="AJ4" s="6">
        <v>4.5663412763055318</v>
      </c>
      <c r="AK4" s="6">
        <v>4.8363032708730849</v>
      </c>
      <c r="AL4" s="6">
        <v>5.3147402741696572</v>
      </c>
      <c r="AM4" s="6">
        <v>5.4000456323917163</v>
      </c>
      <c r="AN4" s="6">
        <v>5.5583204670225186</v>
      </c>
      <c r="AO4" s="6">
        <v>5.4938382903261438</v>
      </c>
      <c r="AP4" s="12">
        <v>5.5326847709283982</v>
      </c>
      <c r="AQ4" s="12">
        <v>5.5667998677214285</v>
      </c>
      <c r="AR4" s="12">
        <v>5.5987889111231208</v>
      </c>
      <c r="AS4" s="12">
        <v>5.6207617245326507</v>
      </c>
      <c r="AT4" s="12">
        <v>5.7456594755950112</v>
      </c>
      <c r="AU4" s="12">
        <v>5.6562902050269734</v>
      </c>
      <c r="AV4" s="12">
        <v>5.5743180305690112</v>
      </c>
      <c r="AW4" s="12">
        <v>5.4528030635082745</v>
      </c>
      <c r="AX4" s="12">
        <v>5.2599125442361023</v>
      </c>
      <c r="AY4" s="12">
        <v>5.1523933200901828</v>
      </c>
      <c r="AZ4" s="12">
        <v>4.1619403977845213</v>
      </c>
    </row>
    <row r="5" spans="1:52" x14ac:dyDescent="0.2">
      <c r="A5" s="1" t="s">
        <v>77</v>
      </c>
      <c r="B5" s="1" t="s">
        <v>111</v>
      </c>
      <c r="C5" s="6">
        <v>0.54099180222798882</v>
      </c>
      <c r="D5" s="6">
        <v>0.60930334634070626</v>
      </c>
      <c r="E5" s="6">
        <v>0.27326995865805415</v>
      </c>
      <c r="F5" s="6">
        <v>0.34656092874656447</v>
      </c>
      <c r="G5" s="6">
        <v>0.70940193013802588</v>
      </c>
      <c r="H5" s="6">
        <v>1.6824534235984969</v>
      </c>
      <c r="I5" s="6">
        <v>3.0385611885561135</v>
      </c>
      <c r="J5" s="6">
        <v>4.025709446057764</v>
      </c>
      <c r="K5" s="6">
        <v>4.7261471911561905</v>
      </c>
      <c r="L5" s="6">
        <v>4.8663536394921287</v>
      </c>
      <c r="M5" s="6">
        <v>4.9015460060079556</v>
      </c>
      <c r="N5" s="6">
        <v>5.2969180090838686</v>
      </c>
      <c r="O5" s="6">
        <v>5.6138646430083368</v>
      </c>
      <c r="P5" s="6">
        <v>5.7608877884374232</v>
      </c>
      <c r="Q5" s="6">
        <v>6.0787483523316785</v>
      </c>
      <c r="R5" s="6">
        <v>6.1335191522978398</v>
      </c>
      <c r="S5" s="6">
        <v>6.023270443137724</v>
      </c>
      <c r="T5" s="6">
        <v>6.444318053858054</v>
      </c>
      <c r="U5" s="6">
        <v>6.9768481425466335</v>
      </c>
      <c r="V5" s="6">
        <v>6.7922845166624652</v>
      </c>
      <c r="W5" s="6">
        <v>7.0655970575123561</v>
      </c>
      <c r="X5" s="6">
        <v>6.7368650153983705</v>
      </c>
      <c r="Y5" s="6">
        <v>6.9221850083447567</v>
      </c>
      <c r="Z5" s="6">
        <v>6.9848486133998007</v>
      </c>
      <c r="AA5" s="6">
        <v>7.0410690683614829</v>
      </c>
      <c r="AB5" s="6">
        <v>6.6281024345691471</v>
      </c>
      <c r="AC5" s="6">
        <v>6.3118579932102845</v>
      </c>
      <c r="AD5" s="6">
        <v>6.3370041955760792</v>
      </c>
      <c r="AE5" s="6">
        <v>6.8483113674169651</v>
      </c>
      <c r="AF5" s="6">
        <v>7.3204747119133575</v>
      </c>
      <c r="AG5" s="6">
        <v>7.4936912794073125</v>
      </c>
      <c r="AH5" s="6">
        <v>7.9819352453278158</v>
      </c>
      <c r="AI5" s="6">
        <v>7.8022275108342543</v>
      </c>
      <c r="AJ5" s="6">
        <v>8.5587041672840876</v>
      </c>
      <c r="AK5" s="6">
        <v>8.9323658492858868</v>
      </c>
      <c r="AL5" s="6">
        <v>8.7490722393257077</v>
      </c>
      <c r="AM5" s="6">
        <v>8.1522264492819154</v>
      </c>
      <c r="AN5" s="6">
        <v>7.9241022875622651</v>
      </c>
      <c r="AO5" s="6">
        <v>7.2274173706734945</v>
      </c>
      <c r="AP5" s="12">
        <v>6.8962419387583003</v>
      </c>
      <c r="AQ5" s="12">
        <v>6.7063248327827383</v>
      </c>
      <c r="AR5" s="12">
        <v>6.0305905262515207</v>
      </c>
      <c r="AS5" s="12">
        <v>4.9314425355430274</v>
      </c>
      <c r="AT5" s="12">
        <v>4.4868033653646204</v>
      </c>
      <c r="AU5" s="12">
        <v>4.1480766949890135</v>
      </c>
      <c r="AV5" s="12">
        <v>3.7869814565271476</v>
      </c>
      <c r="AW5" s="12">
        <v>3.7627603635804503</v>
      </c>
      <c r="AX5" s="12">
        <v>3.1796859193163023</v>
      </c>
      <c r="AY5" s="12">
        <v>3.0848543814239577</v>
      </c>
      <c r="AZ5" s="12">
        <v>1.7688730359884532</v>
      </c>
    </row>
    <row r="7" spans="1:52" x14ac:dyDescent="0.2">
      <c r="AV7" s="12"/>
      <c r="AW7" s="12">
        <f t="shared" ref="AW7:AX7" si="0">+AW3-AV3</f>
        <v>9.7293874114038115E-2</v>
      </c>
      <c r="AX7" s="12">
        <f t="shared" si="0"/>
        <v>-0.39018392499197541</v>
      </c>
      <c r="AY7" s="12">
        <f>+AY3-AX3</f>
        <v>1.2687686253574526E-2</v>
      </c>
      <c r="AZ7" s="12">
        <f>+AZ3-AY3</f>
        <v>-0.32552842312984254</v>
      </c>
    </row>
    <row r="8" spans="1:52" x14ac:dyDescent="0.2">
      <c r="AV8" s="12">
        <f t="shared" ref="AV8" si="1">+AV4-AU4</f>
        <v>-8.1972174457962232E-2</v>
      </c>
      <c r="AW8" s="12">
        <f t="shared" ref="AW8:AW9" si="2">+AW4-AV4</f>
        <v>-0.12151496706073672</v>
      </c>
      <c r="AX8" s="12">
        <f t="shared" ref="AX8:AX9" si="3">+AX4-AW4</f>
        <v>-0.19289051927217216</v>
      </c>
      <c r="AY8" s="12">
        <f t="shared" ref="AY8" si="4">+AY4-AX4</f>
        <v>-0.10751922414591952</v>
      </c>
      <c r="AZ8" s="12">
        <f>+AZ4-AY4</f>
        <v>-0.99045292230566151</v>
      </c>
    </row>
    <row r="9" spans="1:52" x14ac:dyDescent="0.2">
      <c r="AS9" s="12"/>
      <c r="AV9" s="12"/>
      <c r="AW9" s="12">
        <f t="shared" si="2"/>
        <v>-2.4221092946697276E-2</v>
      </c>
      <c r="AX9" s="12">
        <f t="shared" si="3"/>
        <v>-0.58307444426414801</v>
      </c>
      <c r="AY9" s="12">
        <f>+AY5-AX5</f>
        <v>-9.4831537892344553E-2</v>
      </c>
      <c r="AZ9" s="12">
        <f>+AZ5-AY5</f>
        <v>-1.3159813454355045</v>
      </c>
    </row>
    <row r="10" spans="1:52" x14ac:dyDescent="0.2">
      <c r="AS10" s="12"/>
    </row>
    <row r="11" spans="1:52" x14ac:dyDescent="0.2">
      <c r="AS11" s="12"/>
    </row>
    <row r="12" spans="1:52" x14ac:dyDescent="0.2">
      <c r="AS12" s="12"/>
    </row>
    <row r="15" spans="1:52" x14ac:dyDescent="0.2">
      <c r="AH15" s="12"/>
    </row>
  </sheetData>
  <pageMargins left="0.7" right="0.7" top="0.75" bottom="0.75" header="0.3" footer="0.3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Munka43"/>
  <dimension ref="A1:BH9"/>
  <sheetViews>
    <sheetView showGridLines="0" zoomScaleNormal="100" workbookViewId="0">
      <pane xSplit="2" ySplit="2" topLeftCell="BA15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43.85546875" style="18" bestFit="1" customWidth="1"/>
    <col min="2" max="2" width="36.85546875" style="18" bestFit="1" customWidth="1"/>
    <col min="3" max="16384" width="9.140625" style="18"/>
  </cols>
  <sheetData>
    <row r="1" spans="1:60" s="47" customFormat="1" x14ac:dyDescent="0.2">
      <c r="C1" s="47" t="s">
        <v>209</v>
      </c>
      <c r="D1" s="47" t="s">
        <v>189</v>
      </c>
      <c r="E1" s="47" t="s">
        <v>190</v>
      </c>
      <c r="F1" s="47" t="s">
        <v>191</v>
      </c>
      <c r="G1" s="47" t="s">
        <v>210</v>
      </c>
      <c r="H1" s="47" t="s">
        <v>189</v>
      </c>
      <c r="I1" s="47" t="s">
        <v>190</v>
      </c>
      <c r="J1" s="47" t="s">
        <v>191</v>
      </c>
      <c r="K1" s="47" t="s">
        <v>195</v>
      </c>
      <c r="L1" s="47" t="s">
        <v>189</v>
      </c>
      <c r="M1" s="47" t="s">
        <v>190</v>
      </c>
      <c r="N1" s="47" t="s">
        <v>191</v>
      </c>
      <c r="O1" s="47" t="s">
        <v>196</v>
      </c>
      <c r="P1" s="47" t="s">
        <v>189</v>
      </c>
      <c r="Q1" s="47" t="s">
        <v>190</v>
      </c>
      <c r="R1" s="47" t="s">
        <v>191</v>
      </c>
      <c r="S1" s="47" t="s">
        <v>197</v>
      </c>
      <c r="T1" s="47" t="s">
        <v>189</v>
      </c>
      <c r="U1" s="47" t="s">
        <v>190</v>
      </c>
      <c r="V1" s="47" t="s">
        <v>191</v>
      </c>
      <c r="W1" s="47" t="s">
        <v>198</v>
      </c>
      <c r="X1" s="47" t="s">
        <v>189</v>
      </c>
      <c r="Y1" s="47" t="s">
        <v>190</v>
      </c>
      <c r="Z1" s="47" t="s">
        <v>191</v>
      </c>
      <c r="AA1" s="47" t="s">
        <v>199</v>
      </c>
      <c r="AB1" s="47" t="s">
        <v>189</v>
      </c>
      <c r="AC1" s="47" t="s">
        <v>190</v>
      </c>
      <c r="AD1" s="47" t="s">
        <v>191</v>
      </c>
      <c r="AE1" s="47" t="s">
        <v>200</v>
      </c>
      <c r="AF1" s="47" t="s">
        <v>192</v>
      </c>
      <c r="AG1" s="47" t="s">
        <v>190</v>
      </c>
      <c r="AH1" s="47" t="s">
        <v>191</v>
      </c>
      <c r="AI1" s="47" t="s">
        <v>201</v>
      </c>
      <c r="AJ1" s="47" t="s">
        <v>189</v>
      </c>
      <c r="AK1" s="47" t="s">
        <v>190</v>
      </c>
      <c r="AL1" s="47" t="s">
        <v>191</v>
      </c>
      <c r="AM1" s="47" t="s">
        <v>202</v>
      </c>
      <c r="AN1" s="47" t="s">
        <v>189</v>
      </c>
      <c r="AO1" s="47" t="s">
        <v>190</v>
      </c>
      <c r="AP1" s="47" t="s">
        <v>193</v>
      </c>
      <c r="AQ1" s="47" t="s">
        <v>203</v>
      </c>
      <c r="AR1" s="47" t="s">
        <v>192</v>
      </c>
      <c r="AS1" s="47" t="s">
        <v>190</v>
      </c>
      <c r="AT1" s="47" t="s">
        <v>193</v>
      </c>
      <c r="AU1" s="47" t="s">
        <v>204</v>
      </c>
      <c r="AV1" s="47" t="s">
        <v>192</v>
      </c>
      <c r="AW1" s="47" t="s">
        <v>194</v>
      </c>
      <c r="AX1" s="18" t="s">
        <v>193</v>
      </c>
      <c r="AY1" s="1" t="s">
        <v>205</v>
      </c>
      <c r="AZ1" s="47" t="s">
        <v>192</v>
      </c>
      <c r="BA1" s="47" t="s">
        <v>194</v>
      </c>
      <c r="BB1" s="47" t="s">
        <v>193</v>
      </c>
      <c r="BC1" s="47" t="s">
        <v>208</v>
      </c>
      <c r="BD1" s="47" t="s">
        <v>192</v>
      </c>
      <c r="BE1" s="47" t="s">
        <v>194</v>
      </c>
      <c r="BF1" s="47" t="s">
        <v>18</v>
      </c>
      <c r="BG1" s="47" t="s">
        <v>218</v>
      </c>
      <c r="BH1" s="47" t="s">
        <v>192</v>
      </c>
    </row>
    <row r="2" spans="1:60" s="47" customFormat="1" x14ac:dyDescent="0.2">
      <c r="C2" s="1" t="s">
        <v>50</v>
      </c>
      <c r="D2" s="1" t="s">
        <v>47</v>
      </c>
      <c r="E2" s="1" t="s">
        <v>48</v>
      </c>
      <c r="F2" s="1" t="s">
        <v>49</v>
      </c>
      <c r="G2" s="1" t="s">
        <v>51</v>
      </c>
      <c r="H2" s="1" t="s">
        <v>47</v>
      </c>
      <c r="I2" s="1" t="s">
        <v>48</v>
      </c>
      <c r="J2" s="1" t="s">
        <v>49</v>
      </c>
      <c r="K2" s="1" t="s">
        <v>52</v>
      </c>
      <c r="L2" s="1" t="s">
        <v>47</v>
      </c>
      <c r="M2" s="1" t="s">
        <v>48</v>
      </c>
      <c r="N2" s="1" t="s">
        <v>49</v>
      </c>
      <c r="O2" s="1" t="s">
        <v>53</v>
      </c>
      <c r="P2" s="1" t="s">
        <v>47</v>
      </c>
      <c r="Q2" s="1" t="s">
        <v>48</v>
      </c>
      <c r="R2" s="1" t="s">
        <v>49</v>
      </c>
      <c r="S2" s="1" t="s">
        <v>54</v>
      </c>
      <c r="T2" s="1" t="s">
        <v>47</v>
      </c>
      <c r="U2" s="1" t="s">
        <v>48</v>
      </c>
      <c r="V2" s="1" t="s">
        <v>49</v>
      </c>
      <c r="W2" s="1" t="s">
        <v>55</v>
      </c>
      <c r="X2" s="1" t="s">
        <v>47</v>
      </c>
      <c r="Y2" s="1" t="s">
        <v>48</v>
      </c>
      <c r="Z2" s="1" t="s">
        <v>49</v>
      </c>
      <c r="AA2" s="1" t="s">
        <v>56</v>
      </c>
      <c r="AB2" s="1" t="s">
        <v>47</v>
      </c>
      <c r="AC2" s="1" t="s">
        <v>48</v>
      </c>
      <c r="AD2" s="1" t="s">
        <v>49</v>
      </c>
      <c r="AE2" s="1" t="s">
        <v>57</v>
      </c>
      <c r="AF2" s="1" t="s">
        <v>47</v>
      </c>
      <c r="AG2" s="1" t="s">
        <v>48</v>
      </c>
      <c r="AH2" s="1" t="s">
        <v>49</v>
      </c>
      <c r="AI2" s="1" t="s">
        <v>58</v>
      </c>
      <c r="AJ2" s="1" t="s">
        <v>47</v>
      </c>
      <c r="AK2" s="1" t="s">
        <v>48</v>
      </c>
      <c r="AL2" s="1" t="s">
        <v>49</v>
      </c>
      <c r="AM2" s="1" t="s">
        <v>72</v>
      </c>
      <c r="AN2" s="1" t="s">
        <v>47</v>
      </c>
      <c r="AO2" s="1" t="s">
        <v>48</v>
      </c>
      <c r="AP2" s="1" t="s">
        <v>49</v>
      </c>
      <c r="AQ2" s="1" t="s">
        <v>88</v>
      </c>
      <c r="AR2" s="1" t="s">
        <v>47</v>
      </c>
      <c r="AS2" s="11" t="s">
        <v>48</v>
      </c>
      <c r="AT2" s="1" t="s">
        <v>49</v>
      </c>
      <c r="AU2" s="1" t="s">
        <v>115</v>
      </c>
      <c r="AV2" s="1" t="s">
        <v>47</v>
      </c>
      <c r="AW2" s="1" t="s">
        <v>48</v>
      </c>
      <c r="AX2" s="1" t="s">
        <v>49</v>
      </c>
      <c r="AY2" s="1" t="s">
        <v>164</v>
      </c>
      <c r="AZ2" s="1" t="s">
        <v>47</v>
      </c>
      <c r="BA2" s="1" t="s">
        <v>48</v>
      </c>
      <c r="BB2" s="1" t="s">
        <v>49</v>
      </c>
      <c r="BC2" s="49" t="s">
        <v>187</v>
      </c>
      <c r="BD2" s="47" t="s">
        <v>47</v>
      </c>
      <c r="BE2" s="47" t="s">
        <v>48</v>
      </c>
      <c r="BF2" s="47" t="s">
        <v>49</v>
      </c>
      <c r="BG2" s="47" t="s">
        <v>219</v>
      </c>
      <c r="BH2" s="47" t="s">
        <v>47</v>
      </c>
    </row>
    <row r="3" spans="1:60" x14ac:dyDescent="0.2">
      <c r="A3" s="18" t="s">
        <v>15</v>
      </c>
      <c r="B3" s="18" t="s">
        <v>152</v>
      </c>
      <c r="C3" s="19">
        <v>-8.6541308966800372</v>
      </c>
      <c r="D3" s="19">
        <v>-8.5132465843729168</v>
      </c>
      <c r="E3" s="19">
        <v>-8.5475600154216522</v>
      </c>
      <c r="F3" s="19">
        <v>-9.2524935640904893</v>
      </c>
      <c r="G3" s="19">
        <v>-7.8461011876879034</v>
      </c>
      <c r="H3" s="19">
        <v>-6.4900891234574125</v>
      </c>
      <c r="I3" s="19">
        <v>-6.1943212565547956</v>
      </c>
      <c r="J3" s="19">
        <v>-4.8867708175389417</v>
      </c>
      <c r="K3" s="19">
        <v>-3.7261270336992123</v>
      </c>
      <c r="L3" s="19">
        <v>-3.6113085727914251</v>
      </c>
      <c r="M3" s="19">
        <v>-2.8311851136897688</v>
      </c>
      <c r="N3" s="19">
        <v>-3.5435575780388735</v>
      </c>
      <c r="O3" s="19">
        <v>-4.4743632261720112</v>
      </c>
      <c r="P3" s="19">
        <v>-4.7677328650762032</v>
      </c>
      <c r="Q3" s="19">
        <v>-5.9657150935846861</v>
      </c>
      <c r="R3" s="19">
        <v>-4.7765189734292468</v>
      </c>
      <c r="S3" s="19">
        <v>-4.7931930365930606</v>
      </c>
      <c r="T3" s="19">
        <v>-5.6665430529962348</v>
      </c>
      <c r="U3" s="19">
        <v>-4.8671507723926846</v>
      </c>
      <c r="V3" s="19">
        <v>-4.5400186109621323</v>
      </c>
      <c r="W3" s="19">
        <v>-4.24003103763786</v>
      </c>
      <c r="X3" s="19">
        <v>-3.8984316541237849</v>
      </c>
      <c r="Y3" s="19">
        <v>-4.3240784636799301</v>
      </c>
      <c r="Z3" s="19">
        <v>-5.2175854415876941</v>
      </c>
      <c r="AA3" s="19">
        <v>-4.5735385883916093</v>
      </c>
      <c r="AB3" s="19">
        <v>-3.8479524582993307</v>
      </c>
      <c r="AC3" s="19">
        <v>-3.2724655137960399</v>
      </c>
      <c r="AD3" s="19">
        <v>-2.550966395162495</v>
      </c>
      <c r="AE3" s="19">
        <v>-2.4774932285069271</v>
      </c>
      <c r="AF3" s="19">
        <v>-2.4979966511142306</v>
      </c>
      <c r="AG3" s="19">
        <v>-2.7464360422312715</v>
      </c>
      <c r="AH3" s="19">
        <v>-2.5034658754261714</v>
      </c>
      <c r="AI3" s="19">
        <v>-2.8705243556566904</v>
      </c>
      <c r="AJ3" s="19">
        <v>-3.3275632389581902</v>
      </c>
      <c r="AK3" s="19">
        <v>-2.8279764406925874</v>
      </c>
      <c r="AL3" s="19">
        <v>-2.9471489261951231</v>
      </c>
      <c r="AM3" s="19">
        <v>-2.6906414592369461</v>
      </c>
      <c r="AN3" s="19">
        <v>-2.0041245119564191</v>
      </c>
      <c r="AO3" s="19">
        <v>-2.0538775927545321</v>
      </c>
      <c r="AP3" s="19">
        <v>-1.8634187110128777</v>
      </c>
      <c r="AQ3" s="19">
        <v>-0.59104271219523385</v>
      </c>
      <c r="AR3" s="19">
        <v>-0.39903097671420629</v>
      </c>
      <c r="AS3" s="19">
        <v>6.2151300549023236E-2</v>
      </c>
      <c r="AT3" s="19">
        <v>-1.8296049158675807</v>
      </c>
      <c r="AU3" s="19">
        <v>-1.65192104815354</v>
      </c>
      <c r="AV3" s="19">
        <v>-1.6170426874335433</v>
      </c>
      <c r="AW3" s="19">
        <v>-2.5308023144206899</v>
      </c>
      <c r="AX3" s="19">
        <v>-2.4367004374714383</v>
      </c>
      <c r="AY3" s="19">
        <v>-2.9294858081172386</v>
      </c>
      <c r="AZ3" s="19">
        <v>-3.4650918023882427</v>
      </c>
      <c r="BA3" s="19">
        <v>-2.4263689536568855</v>
      </c>
      <c r="BB3" s="19">
        <v>-2.1537625986523543</v>
      </c>
      <c r="BC3" s="19">
        <v>-2.0993509173210461</v>
      </c>
      <c r="BD3" s="19">
        <v>-1.4284057291866401</v>
      </c>
      <c r="BE3" s="19">
        <v>-2.1554169997465973</v>
      </c>
      <c r="BF3" s="19">
        <v>-2.0908884517942425</v>
      </c>
      <c r="BG3" s="19">
        <v>-2.480718062730372</v>
      </c>
      <c r="BH3" s="19">
        <v>-4.9007458080070254</v>
      </c>
    </row>
    <row r="4" spans="1:60" x14ac:dyDescent="0.2">
      <c r="A4" s="18" t="s">
        <v>39</v>
      </c>
      <c r="B4" s="18" t="s">
        <v>156</v>
      </c>
      <c r="C4" s="19">
        <v>3.6949750315818854</v>
      </c>
      <c r="D4" s="19">
        <v>3.4334493453833637</v>
      </c>
      <c r="E4" s="19">
        <v>3.6162285744211653</v>
      </c>
      <c r="F4" s="19">
        <v>3.3104708903275126</v>
      </c>
      <c r="G4" s="19">
        <v>2.6929093991983297</v>
      </c>
      <c r="H4" s="19">
        <v>2.2539509226290537</v>
      </c>
      <c r="I4" s="19">
        <v>2.0364470230445999</v>
      </c>
      <c r="J4" s="19">
        <v>1.909135657326269</v>
      </c>
      <c r="K4" s="19">
        <v>1.721177126793652</v>
      </c>
      <c r="L4" s="19">
        <v>1.4148820557114998</v>
      </c>
      <c r="M4" s="19">
        <v>0.90553854169900927</v>
      </c>
      <c r="N4" s="19">
        <v>1.3103840140292788</v>
      </c>
      <c r="O4" s="19">
        <v>2.1963807957311952</v>
      </c>
      <c r="P4" s="19">
        <v>2.7829283858650284</v>
      </c>
      <c r="Q4" s="19">
        <v>3.657141269021555</v>
      </c>
      <c r="R4" s="19">
        <v>3.4042558498924942</v>
      </c>
      <c r="S4" s="19">
        <v>3.0850753693878019</v>
      </c>
      <c r="T4" s="19">
        <v>4.119666897404672</v>
      </c>
      <c r="U4" s="19">
        <v>4.5029664281440303</v>
      </c>
      <c r="V4" s="19">
        <v>4.2473772753734798</v>
      </c>
      <c r="W4" s="19">
        <v>4.6363925170976286</v>
      </c>
      <c r="X4" s="19">
        <v>4.2812448649490156</v>
      </c>
      <c r="Y4" s="19">
        <v>4.1014056223111401</v>
      </c>
      <c r="Z4" s="19">
        <v>5.1878506291648021</v>
      </c>
      <c r="AA4" s="19">
        <v>4.9718670073144802</v>
      </c>
      <c r="AB4" s="19">
        <v>5.2400209262166966</v>
      </c>
      <c r="AC4" s="19">
        <v>5.6633600684892853</v>
      </c>
      <c r="AD4" s="19">
        <v>5.269393679199859</v>
      </c>
      <c r="AE4" s="19">
        <v>5.3557359712300237</v>
      </c>
      <c r="AF4" s="19">
        <v>5.3164612942956477</v>
      </c>
      <c r="AG4" s="19">
        <v>4.9082271019377135</v>
      </c>
      <c r="AH4" s="19">
        <v>4.8842556239158448</v>
      </c>
      <c r="AI4" s="19">
        <v>5.2944075582283245</v>
      </c>
      <c r="AJ4" s="19">
        <v>5.4238027865695519</v>
      </c>
      <c r="AK4" s="19">
        <v>5.6348100410540107</v>
      </c>
      <c r="AL4" s="19">
        <v>5.4948509534165808</v>
      </c>
      <c r="AM4" s="19">
        <v>7.0737541490098188</v>
      </c>
      <c r="AN4" s="19">
        <v>7.354239062507645</v>
      </c>
      <c r="AO4" s="19">
        <v>7.7364880325843206</v>
      </c>
      <c r="AP4" s="19">
        <v>8.0178658719379658</v>
      </c>
      <c r="AQ4" s="19">
        <v>6.1611726880328375</v>
      </c>
      <c r="AR4" s="19">
        <v>5.8062137203248039</v>
      </c>
      <c r="AS4" s="19">
        <v>5.1466230842471772</v>
      </c>
      <c r="AT4" s="19">
        <v>4.7629132215720444</v>
      </c>
      <c r="AU4" s="19">
        <v>4.4426074505063688</v>
      </c>
      <c r="AV4" s="19">
        <v>4.4806935611426599</v>
      </c>
      <c r="AW4" s="19">
        <v>4.5904982110439585</v>
      </c>
      <c r="AX4" s="19">
        <v>5.1087645413425085</v>
      </c>
      <c r="AY4" s="19">
        <v>5.7267719422467334</v>
      </c>
      <c r="AZ4" s="19">
        <v>6.0577709014082846</v>
      </c>
      <c r="BA4" s="19">
        <v>6.4343940120422065</v>
      </c>
      <c r="BB4" s="19">
        <v>6.150234384128848</v>
      </c>
      <c r="BC4" s="19">
        <v>5.5672837487697624</v>
      </c>
      <c r="BD4" s="19">
        <v>5.2117912705050822</v>
      </c>
      <c r="BE4" s="19">
        <v>4.9307141630939952</v>
      </c>
      <c r="BF4" s="19">
        <v>4.8236086851493782</v>
      </c>
      <c r="BG4" s="19">
        <v>5.1605404776415602</v>
      </c>
      <c r="BH4" s="19">
        <v>5.7429837821095511</v>
      </c>
    </row>
    <row r="5" spans="1:60" x14ac:dyDescent="0.2">
      <c r="A5" s="18" t="s">
        <v>25</v>
      </c>
      <c r="B5" s="18" t="s">
        <v>153</v>
      </c>
      <c r="C5" s="19">
        <f t="shared" ref="C5:AZ5" si="0">+C6-C4-C3</f>
        <v>-4.853112969987448</v>
      </c>
      <c r="D5" s="19">
        <f t="shared" si="0"/>
        <v>-4.4294356547892608</v>
      </c>
      <c r="E5" s="19">
        <f t="shared" si="0"/>
        <v>-4.5483471783391494</v>
      </c>
      <c r="F5" s="19">
        <f t="shared" si="0"/>
        <v>-2.6031233544175443</v>
      </c>
      <c r="G5" s="19">
        <f t="shared" si="0"/>
        <v>-2.614403023772029</v>
      </c>
      <c r="H5" s="19">
        <f t="shared" si="0"/>
        <v>-3.5692207686546613</v>
      </c>
      <c r="I5" s="19">
        <f t="shared" si="0"/>
        <v>-2.2238240665581639</v>
      </c>
      <c r="J5" s="19">
        <f t="shared" si="0"/>
        <v>-3.4119173157741152</v>
      </c>
      <c r="K5" s="19">
        <f t="shared" si="0"/>
        <v>-4.8466173570794862</v>
      </c>
      <c r="L5" s="19">
        <f t="shared" si="0"/>
        <v>-4.3818130466511613</v>
      </c>
      <c r="M5" s="19">
        <f t="shared" si="0"/>
        <v>-5.8584082820435341</v>
      </c>
      <c r="N5" s="19">
        <f t="shared" si="0"/>
        <v>-6.1001167267312901</v>
      </c>
      <c r="O5" s="19">
        <f t="shared" si="0"/>
        <v>-3.8017314634069841</v>
      </c>
      <c r="P5" s="19">
        <f t="shared" si="0"/>
        <v>-1.0708164969763017</v>
      </c>
      <c r="Q5" s="19">
        <f t="shared" si="0"/>
        <v>1.0809434450782378</v>
      </c>
      <c r="R5" s="19">
        <f t="shared" si="0"/>
        <v>1.9840123632246121</v>
      </c>
      <c r="S5" s="19">
        <f t="shared" si="0"/>
        <v>2.9777120188024648</v>
      </c>
      <c r="T5" s="19">
        <f t="shared" si="0"/>
        <v>2.0773504248869372</v>
      </c>
      <c r="U5" s="19">
        <f t="shared" si="0"/>
        <v>1.2688523566210583</v>
      </c>
      <c r="V5" s="19">
        <f t="shared" si="0"/>
        <v>1.5278513756690395</v>
      </c>
      <c r="W5" s="19">
        <f t="shared" si="0"/>
        <v>0.37857195429159063</v>
      </c>
      <c r="X5" s="19">
        <f t="shared" si="0"/>
        <v>-0.20505004160070417</v>
      </c>
      <c r="Y5" s="19">
        <f t="shared" si="0"/>
        <v>0.60726587092966877</v>
      </c>
      <c r="Z5" s="19">
        <f t="shared" si="0"/>
        <v>0.86634486540168076</v>
      </c>
      <c r="AA5" s="19">
        <f t="shared" si="0"/>
        <v>0.22831612293899806</v>
      </c>
      <c r="AB5" s="19">
        <f t="shared" si="0"/>
        <v>1.1037166831755214</v>
      </c>
      <c r="AC5" s="19">
        <f t="shared" si="0"/>
        <v>1.754840068350676</v>
      </c>
      <c r="AD5" s="19">
        <f t="shared" si="0"/>
        <v>2.1375181975254169</v>
      </c>
      <c r="AE5" s="19">
        <f t="shared" si="0"/>
        <v>3.7954268155415063</v>
      </c>
      <c r="AF5" s="19">
        <f t="shared" si="0"/>
        <v>3.5465927113143225</v>
      </c>
      <c r="AG5" s="19">
        <f t="shared" si="0"/>
        <v>4.0729479501230283</v>
      </c>
      <c r="AH5" s="19">
        <f t="shared" si="0"/>
        <v>3.8804372438623731</v>
      </c>
      <c r="AI5" s="19">
        <f t="shared" si="0"/>
        <v>2.6391737511440105</v>
      </c>
      <c r="AJ5" s="19">
        <f t="shared" si="0"/>
        <v>2.0144375257147291</v>
      </c>
      <c r="AK5" s="19">
        <f t="shared" si="0"/>
        <v>0.79110833640658784</v>
      </c>
      <c r="AL5" s="19">
        <f t="shared" si="0"/>
        <v>1.7126084851699122</v>
      </c>
      <c r="AM5" s="19">
        <f t="shared" si="0"/>
        <v>0.39177518071593687</v>
      </c>
      <c r="AN5" s="19">
        <f t="shared" si="0"/>
        <v>0.38110026949957687</v>
      </c>
      <c r="AO5" s="19">
        <f t="shared" si="0"/>
        <v>-2.0041663388644881E-2</v>
      </c>
      <c r="AP5" s="19">
        <f t="shared" si="0"/>
        <v>-0.20574104420114958</v>
      </c>
      <c r="AQ5" s="19">
        <f t="shared" si="0"/>
        <v>0.15738657203620632</v>
      </c>
      <c r="AR5" s="19">
        <f t="shared" si="0"/>
        <v>0.56940993057511069</v>
      </c>
      <c r="AS5" s="19">
        <f t="shared" si="0"/>
        <v>0.33081354781603328</v>
      </c>
      <c r="AT5" s="19">
        <f t="shared" si="0"/>
        <v>0.14089348937937407</v>
      </c>
      <c r="AU5" s="19">
        <f t="shared" si="0"/>
        <v>-0.66024294852166721</v>
      </c>
      <c r="AV5" s="19">
        <f t="shared" si="0"/>
        <v>-0.41925005573536356</v>
      </c>
      <c r="AW5" s="19">
        <f t="shared" si="0"/>
        <v>-0.7094231403535618</v>
      </c>
      <c r="AX5" s="19">
        <f t="shared" si="0"/>
        <v>-1.1810924771922884</v>
      </c>
      <c r="AY5" s="19">
        <f t="shared" si="0"/>
        <v>-0.47119402778588704</v>
      </c>
      <c r="AZ5" s="19">
        <f t="shared" si="0"/>
        <v>-1.715025732216374</v>
      </c>
      <c r="BA5" s="19">
        <f t="shared" ref="BA5:BG5" si="1">+BA6-BA4-BA3</f>
        <v>-3.2088658056669126</v>
      </c>
      <c r="BB5" s="19">
        <f t="shared" si="1"/>
        <v>-3.1186668341616115</v>
      </c>
      <c r="BC5" s="19">
        <f t="shared" si="1"/>
        <v>-3.4831101816239851</v>
      </c>
      <c r="BD5" s="19">
        <f t="shared" si="1"/>
        <v>-3.8548643488369287</v>
      </c>
      <c r="BE5" s="19">
        <f t="shared" si="1"/>
        <v>-2.426265293623274</v>
      </c>
      <c r="BF5" s="19">
        <f t="shared" si="1"/>
        <v>-2.0648894715395052</v>
      </c>
      <c r="BG5" s="19">
        <f t="shared" si="1"/>
        <v>-1.5280098564513849</v>
      </c>
      <c r="BH5" s="19">
        <f t="shared" ref="BH5" si="2">+BH6-BH4-BH3</f>
        <v>-0.96123933071077516</v>
      </c>
    </row>
    <row r="6" spans="1:60" x14ac:dyDescent="0.2">
      <c r="A6" s="18" t="s">
        <v>40</v>
      </c>
      <c r="B6" s="18" t="s">
        <v>157</v>
      </c>
      <c r="C6" s="19">
        <v>-9.8122688350856002</v>
      </c>
      <c r="D6" s="19">
        <v>-9.5092328937788135</v>
      </c>
      <c r="E6" s="19">
        <v>-9.4796786193396354</v>
      </c>
      <c r="F6" s="19">
        <v>-8.5451460281805218</v>
      </c>
      <c r="G6" s="19">
        <v>-7.7675948122616028</v>
      </c>
      <c r="H6" s="19">
        <v>-7.8053589694830201</v>
      </c>
      <c r="I6" s="19">
        <v>-6.3816983000683596</v>
      </c>
      <c r="J6" s="19">
        <v>-6.389552475986787</v>
      </c>
      <c r="K6" s="19">
        <v>-6.8515672639850465</v>
      </c>
      <c r="L6" s="19">
        <v>-6.5782395637310866</v>
      </c>
      <c r="M6" s="19">
        <v>-7.7840548540342933</v>
      </c>
      <c r="N6" s="19">
        <v>-8.3332902907408855</v>
      </c>
      <c r="O6" s="19">
        <v>-6.0797138938478001</v>
      </c>
      <c r="P6" s="19">
        <v>-3.0556209761874764</v>
      </c>
      <c r="Q6" s="19">
        <v>-1.2276303794848931</v>
      </c>
      <c r="R6" s="19">
        <v>0.61174923968785933</v>
      </c>
      <c r="S6" s="19">
        <v>1.2695943515972061</v>
      </c>
      <c r="T6" s="19">
        <v>0.53047426929537445</v>
      </c>
      <c r="U6" s="19">
        <v>0.90466801237240391</v>
      </c>
      <c r="V6" s="19">
        <v>1.2352100400803869</v>
      </c>
      <c r="W6" s="19">
        <v>0.77493343375135904</v>
      </c>
      <c r="X6" s="19">
        <v>0.17776316922452692</v>
      </c>
      <c r="Y6" s="19">
        <v>0.38459302956087876</v>
      </c>
      <c r="Z6" s="19">
        <v>0.83661005297878888</v>
      </c>
      <c r="AA6" s="19">
        <v>0.62664454186186858</v>
      </c>
      <c r="AB6" s="19">
        <v>2.4957851510928872</v>
      </c>
      <c r="AC6" s="19">
        <v>4.1457346230439214</v>
      </c>
      <c r="AD6" s="19">
        <v>4.8559454815627809</v>
      </c>
      <c r="AE6" s="19">
        <v>6.6736695582646028</v>
      </c>
      <c r="AF6" s="19">
        <v>6.3650573544957396</v>
      </c>
      <c r="AG6" s="19">
        <v>6.2347390098294699</v>
      </c>
      <c r="AH6" s="19">
        <v>6.2612269923520465</v>
      </c>
      <c r="AI6" s="19">
        <v>5.0630569537156447</v>
      </c>
      <c r="AJ6" s="19">
        <v>4.1106770733260909</v>
      </c>
      <c r="AK6" s="19">
        <v>3.5979419367680112</v>
      </c>
      <c r="AL6" s="19">
        <v>4.2603105123913698</v>
      </c>
      <c r="AM6" s="19">
        <v>4.7748878704888096</v>
      </c>
      <c r="AN6" s="19">
        <v>5.7312148200508028</v>
      </c>
      <c r="AO6" s="19">
        <v>5.6625687764411436</v>
      </c>
      <c r="AP6" s="19">
        <v>5.9487061167239386</v>
      </c>
      <c r="AQ6" s="19">
        <v>5.7275165478738099</v>
      </c>
      <c r="AR6" s="19">
        <v>5.9765926741857083</v>
      </c>
      <c r="AS6" s="19">
        <v>5.5395879326122337</v>
      </c>
      <c r="AT6" s="19">
        <v>3.0742017950838378</v>
      </c>
      <c r="AU6" s="19">
        <v>2.1304434538311616</v>
      </c>
      <c r="AV6" s="19">
        <v>2.4444008179737531</v>
      </c>
      <c r="AW6" s="19">
        <v>1.3502727562697068</v>
      </c>
      <c r="AX6" s="19">
        <v>1.490971626678782</v>
      </c>
      <c r="AY6" s="19">
        <v>2.3260921063436077</v>
      </c>
      <c r="AZ6" s="19">
        <v>0.87765336680366779</v>
      </c>
      <c r="BA6" s="19">
        <v>0.79915925271840871</v>
      </c>
      <c r="BB6" s="19">
        <v>0.87780495131488234</v>
      </c>
      <c r="BC6" s="19">
        <v>-1.5177350175268653E-2</v>
      </c>
      <c r="BD6" s="19">
        <v>-7.1478807518486773E-2</v>
      </c>
      <c r="BE6" s="19">
        <v>0.34903186972412381</v>
      </c>
      <c r="BF6" s="19">
        <v>0.66783076181563006</v>
      </c>
      <c r="BG6" s="19">
        <v>1.1518125584598038</v>
      </c>
      <c r="BH6" s="19">
        <v>-0.11900135660824927</v>
      </c>
    </row>
    <row r="7" spans="1:60" x14ac:dyDescent="0.2">
      <c r="C7" s="19"/>
      <c r="D7" s="19"/>
      <c r="E7" s="19"/>
      <c r="F7" s="19"/>
      <c r="G7" s="19"/>
      <c r="H7" s="19"/>
      <c r="I7" s="19"/>
      <c r="J7" s="19"/>
      <c r="L7" s="170"/>
    </row>
    <row r="8" spans="1:60" x14ac:dyDescent="0.2">
      <c r="C8" s="19"/>
      <c r="D8" s="19"/>
      <c r="E8" s="19"/>
      <c r="F8" s="19"/>
      <c r="G8" s="19"/>
      <c r="H8" s="19"/>
      <c r="I8" s="19"/>
      <c r="J8" s="19"/>
    </row>
    <row r="9" spans="1:60" x14ac:dyDescent="0.2">
      <c r="C9" s="19"/>
      <c r="D9" s="19"/>
      <c r="E9" s="19"/>
      <c r="F9" s="19"/>
      <c r="G9" s="19"/>
      <c r="H9" s="19"/>
      <c r="I9" s="19"/>
      <c r="J9" s="19"/>
    </row>
  </sheetData>
  <pageMargins left="0.7" right="0.7" top="0.75" bottom="0.75" header="0.3" footer="0.3"/>
  <pageSetup paperSize="9" scale="95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Munka45"/>
  <dimension ref="A1:BH7"/>
  <sheetViews>
    <sheetView showGridLines="0" zoomScaleNormal="100" workbookViewId="0">
      <pane xSplit="2" ySplit="3" topLeftCell="AQ10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4.85546875" style="1" bestFit="1" customWidth="1"/>
    <col min="2" max="2" width="10.140625" style="1" bestFit="1" customWidth="1"/>
    <col min="3" max="9" width="12" style="1" bestFit="1" customWidth="1"/>
    <col min="10" max="11" width="12.5703125" style="1" bestFit="1" customWidth="1"/>
    <col min="12" max="18" width="12" style="1" bestFit="1" customWidth="1"/>
    <col min="19" max="27" width="12.5703125" style="1" bestFit="1" customWidth="1"/>
    <col min="28" max="29" width="12" style="1" bestFit="1" customWidth="1"/>
    <col min="30" max="34" width="12.5703125" style="1" bestFit="1" customWidth="1"/>
    <col min="35" max="35" width="12" style="1" bestFit="1" customWidth="1"/>
    <col min="36" max="37" width="12.5703125" style="1" bestFit="1" customWidth="1"/>
    <col min="38" max="38" width="12" style="1" bestFit="1" customWidth="1"/>
    <col min="39" max="39" width="12.5703125" style="1" bestFit="1" customWidth="1"/>
    <col min="40" max="40" width="12" style="1" bestFit="1" customWidth="1"/>
    <col min="41" max="43" width="12.5703125" style="1" bestFit="1" customWidth="1"/>
    <col min="44" max="49" width="12" style="1" bestFit="1" customWidth="1"/>
    <col min="50" max="51" width="9.85546875" style="1" bestFit="1" customWidth="1"/>
    <col min="52" max="16384" width="9.140625" style="1"/>
  </cols>
  <sheetData>
    <row r="1" spans="1:60" x14ac:dyDescent="0.2">
      <c r="C1" s="3">
        <v>38807</v>
      </c>
      <c r="D1" s="3">
        <v>38898</v>
      </c>
      <c r="E1" s="3">
        <v>38990</v>
      </c>
      <c r="F1" s="3">
        <v>39082</v>
      </c>
      <c r="G1" s="3">
        <v>39172</v>
      </c>
      <c r="H1" s="3">
        <v>39263</v>
      </c>
      <c r="I1" s="3">
        <v>39355</v>
      </c>
      <c r="J1" s="3">
        <v>39447</v>
      </c>
      <c r="K1" s="3">
        <v>39538</v>
      </c>
      <c r="L1" s="3">
        <v>39629</v>
      </c>
      <c r="M1" s="3">
        <v>39721</v>
      </c>
      <c r="N1" s="3">
        <v>39813</v>
      </c>
      <c r="O1" s="3">
        <v>39903</v>
      </c>
      <c r="P1" s="3">
        <v>39994</v>
      </c>
      <c r="Q1" s="3">
        <v>40086</v>
      </c>
      <c r="R1" s="3">
        <v>40178</v>
      </c>
      <c r="S1" s="3">
        <v>40268</v>
      </c>
      <c r="T1" s="3">
        <v>40359</v>
      </c>
      <c r="U1" s="3">
        <v>40451</v>
      </c>
      <c r="V1" s="3">
        <v>40543</v>
      </c>
      <c r="W1" s="3">
        <v>40633</v>
      </c>
      <c r="X1" s="3">
        <v>40724</v>
      </c>
      <c r="Y1" s="3">
        <v>40816</v>
      </c>
      <c r="Z1" s="3">
        <v>40908</v>
      </c>
      <c r="AA1" s="3">
        <v>40999</v>
      </c>
      <c r="AB1" s="3">
        <v>41090</v>
      </c>
      <c r="AC1" s="3">
        <v>41182</v>
      </c>
      <c r="AD1" s="3">
        <v>41274</v>
      </c>
      <c r="AE1" s="3">
        <v>41364</v>
      </c>
      <c r="AF1" s="3">
        <v>41455</v>
      </c>
      <c r="AG1" s="3">
        <v>41547</v>
      </c>
      <c r="AH1" s="3">
        <v>41639</v>
      </c>
      <c r="AI1" s="3">
        <v>41729</v>
      </c>
      <c r="AJ1" s="3">
        <v>41820</v>
      </c>
      <c r="AK1" s="3">
        <v>41912</v>
      </c>
      <c r="AL1" s="3">
        <v>42004</v>
      </c>
      <c r="AM1" s="3">
        <v>42094</v>
      </c>
      <c r="AN1" s="3">
        <v>42185</v>
      </c>
      <c r="AO1" s="3">
        <v>42277</v>
      </c>
      <c r="AP1" s="3">
        <v>42369</v>
      </c>
      <c r="AQ1" s="3">
        <v>42460</v>
      </c>
      <c r="AR1" s="3">
        <v>42551</v>
      </c>
      <c r="AS1" s="3">
        <v>42643</v>
      </c>
      <c r="AT1" s="3">
        <v>42735</v>
      </c>
      <c r="AU1" s="3">
        <v>42825</v>
      </c>
      <c r="AV1" s="3">
        <v>42916</v>
      </c>
      <c r="AW1" s="3">
        <v>43008</v>
      </c>
      <c r="AX1" s="3">
        <v>43100</v>
      </c>
      <c r="AY1" s="3">
        <v>43190</v>
      </c>
      <c r="AZ1" s="3">
        <v>43281</v>
      </c>
      <c r="BA1" s="3">
        <v>43373</v>
      </c>
      <c r="BB1" s="3">
        <v>43465</v>
      </c>
      <c r="BC1" s="3">
        <v>43555</v>
      </c>
      <c r="BD1" s="3">
        <v>43646</v>
      </c>
      <c r="BE1" s="3">
        <v>43738</v>
      </c>
      <c r="BF1" s="3">
        <v>43830</v>
      </c>
      <c r="BG1" s="3">
        <v>43921</v>
      </c>
      <c r="BH1" s="3">
        <v>44012</v>
      </c>
    </row>
    <row r="2" spans="1:60" x14ac:dyDescent="0.2">
      <c r="A2" s="1" t="s">
        <v>74</v>
      </c>
      <c r="C2" s="1" t="s">
        <v>209</v>
      </c>
      <c r="D2" s="1" t="s">
        <v>192</v>
      </c>
      <c r="E2" s="1" t="s">
        <v>194</v>
      </c>
      <c r="F2" s="1" t="s">
        <v>193</v>
      </c>
      <c r="G2" s="1" t="s">
        <v>210</v>
      </c>
      <c r="H2" s="1" t="s">
        <v>192</v>
      </c>
      <c r="I2" s="1" t="s">
        <v>194</v>
      </c>
      <c r="J2" s="1" t="s">
        <v>193</v>
      </c>
      <c r="K2" s="1" t="s">
        <v>195</v>
      </c>
      <c r="L2" s="1" t="s">
        <v>192</v>
      </c>
      <c r="M2" s="1" t="s">
        <v>194</v>
      </c>
      <c r="N2" s="1" t="s">
        <v>193</v>
      </c>
      <c r="O2" s="1" t="s">
        <v>196</v>
      </c>
      <c r="P2" s="1" t="s">
        <v>192</v>
      </c>
      <c r="Q2" s="1" t="s">
        <v>194</v>
      </c>
      <c r="R2" s="1" t="s">
        <v>193</v>
      </c>
      <c r="S2" s="1" t="s">
        <v>197</v>
      </c>
      <c r="T2" s="1" t="s">
        <v>192</v>
      </c>
      <c r="U2" s="1" t="s">
        <v>194</v>
      </c>
      <c r="V2" s="1" t="s">
        <v>193</v>
      </c>
      <c r="W2" s="1" t="s">
        <v>198</v>
      </c>
      <c r="X2" s="1" t="s">
        <v>192</v>
      </c>
      <c r="Y2" s="1" t="s">
        <v>194</v>
      </c>
      <c r="Z2" s="1" t="s">
        <v>193</v>
      </c>
      <c r="AA2" s="1" t="s">
        <v>199</v>
      </c>
      <c r="AB2" s="1" t="s">
        <v>192</v>
      </c>
      <c r="AC2" s="1" t="s">
        <v>194</v>
      </c>
      <c r="AD2" s="1" t="s">
        <v>193</v>
      </c>
      <c r="AE2" s="1" t="s">
        <v>200</v>
      </c>
      <c r="AF2" s="1" t="s">
        <v>192</v>
      </c>
      <c r="AG2" s="1" t="s">
        <v>194</v>
      </c>
      <c r="AH2" s="1" t="s">
        <v>193</v>
      </c>
      <c r="AI2" s="1" t="s">
        <v>201</v>
      </c>
      <c r="AJ2" s="1" t="s">
        <v>192</v>
      </c>
      <c r="AK2" s="1" t="s">
        <v>194</v>
      </c>
      <c r="AL2" s="1" t="s">
        <v>193</v>
      </c>
      <c r="AM2" s="1" t="s">
        <v>202</v>
      </c>
      <c r="AN2" s="1" t="s">
        <v>192</v>
      </c>
      <c r="AO2" s="1" t="s">
        <v>194</v>
      </c>
      <c r="AP2" s="1" t="s">
        <v>193</v>
      </c>
      <c r="AQ2" s="1" t="s">
        <v>203</v>
      </c>
      <c r="AR2" s="1" t="s">
        <v>192</v>
      </c>
      <c r="AS2" s="1" t="s">
        <v>194</v>
      </c>
      <c r="AT2" s="1" t="s">
        <v>193</v>
      </c>
      <c r="AU2" s="1" t="s">
        <v>204</v>
      </c>
      <c r="AV2" s="1" t="s">
        <v>192</v>
      </c>
      <c r="AW2" s="1" t="s">
        <v>194</v>
      </c>
      <c r="AX2" s="18" t="s">
        <v>193</v>
      </c>
      <c r="AY2" s="1" t="s">
        <v>205</v>
      </c>
      <c r="AZ2" s="1" t="s">
        <v>192</v>
      </c>
      <c r="BA2" s="1" t="s">
        <v>194</v>
      </c>
      <c r="BB2" s="18" t="s">
        <v>193</v>
      </c>
      <c r="BC2" s="18" t="s">
        <v>206</v>
      </c>
      <c r="BD2" s="1" t="s">
        <v>192</v>
      </c>
      <c r="BE2" s="1" t="s">
        <v>194</v>
      </c>
      <c r="BF2" s="47" t="s">
        <v>18</v>
      </c>
      <c r="BG2" s="47" t="s">
        <v>218</v>
      </c>
      <c r="BH2" s="1" t="s">
        <v>192</v>
      </c>
    </row>
    <row r="3" spans="1:60" x14ac:dyDescent="0.2">
      <c r="C3" s="1" t="s">
        <v>50</v>
      </c>
      <c r="D3" s="1" t="s">
        <v>49</v>
      </c>
      <c r="E3" s="1" t="s">
        <v>130</v>
      </c>
      <c r="F3" s="1" t="s">
        <v>47</v>
      </c>
      <c r="G3" s="1" t="s">
        <v>51</v>
      </c>
      <c r="H3" s="1" t="s">
        <v>48</v>
      </c>
      <c r="I3" s="1" t="s">
        <v>49</v>
      </c>
      <c r="J3" s="1" t="s">
        <v>130</v>
      </c>
      <c r="K3" s="1" t="s">
        <v>52</v>
      </c>
      <c r="L3" s="1" t="s">
        <v>47</v>
      </c>
      <c r="M3" s="1" t="s">
        <v>48</v>
      </c>
      <c r="N3" s="1" t="s">
        <v>49</v>
      </c>
      <c r="O3" s="1" t="s">
        <v>53</v>
      </c>
      <c r="P3" s="1" t="s">
        <v>47</v>
      </c>
      <c r="Q3" s="1" t="s">
        <v>48</v>
      </c>
      <c r="R3" s="1" t="s">
        <v>49</v>
      </c>
      <c r="S3" s="1" t="s">
        <v>54</v>
      </c>
      <c r="T3" s="1" t="s">
        <v>47</v>
      </c>
      <c r="U3" s="1" t="s">
        <v>48</v>
      </c>
      <c r="V3" s="1" t="s">
        <v>49</v>
      </c>
      <c r="W3" s="1" t="s">
        <v>55</v>
      </c>
      <c r="X3" s="1" t="s">
        <v>47</v>
      </c>
      <c r="Y3" s="1" t="s">
        <v>48</v>
      </c>
      <c r="Z3" s="1" t="s">
        <v>49</v>
      </c>
      <c r="AA3" s="1" t="s">
        <v>56</v>
      </c>
      <c r="AB3" s="1" t="s">
        <v>47</v>
      </c>
      <c r="AC3" s="1" t="s">
        <v>48</v>
      </c>
      <c r="AD3" s="1" t="s">
        <v>49</v>
      </c>
      <c r="AE3" s="1" t="s">
        <v>57</v>
      </c>
      <c r="AF3" s="1" t="s">
        <v>47</v>
      </c>
      <c r="AG3" s="1" t="s">
        <v>48</v>
      </c>
      <c r="AH3" s="1" t="s">
        <v>49</v>
      </c>
      <c r="AI3" s="1" t="s">
        <v>58</v>
      </c>
      <c r="AJ3" s="1" t="s">
        <v>47</v>
      </c>
      <c r="AK3" s="1" t="s">
        <v>48</v>
      </c>
      <c r="AL3" s="1" t="s">
        <v>49</v>
      </c>
      <c r="AM3" s="1" t="s">
        <v>72</v>
      </c>
      <c r="AN3" s="1" t="s">
        <v>47</v>
      </c>
      <c r="AO3" s="1" t="s">
        <v>48</v>
      </c>
      <c r="AP3" s="1" t="s">
        <v>49</v>
      </c>
      <c r="AQ3" s="1" t="s">
        <v>88</v>
      </c>
      <c r="AR3" s="1" t="s">
        <v>47</v>
      </c>
      <c r="AS3" s="11" t="s">
        <v>48</v>
      </c>
      <c r="AT3" s="1" t="s">
        <v>49</v>
      </c>
      <c r="AU3" s="1" t="s">
        <v>115</v>
      </c>
      <c r="AV3" s="1" t="s">
        <v>47</v>
      </c>
      <c r="AW3" s="1" t="s">
        <v>48</v>
      </c>
      <c r="AX3" s="1" t="s">
        <v>49</v>
      </c>
      <c r="AY3" s="1" t="s">
        <v>164</v>
      </c>
      <c r="AZ3" s="1" t="s">
        <v>47</v>
      </c>
      <c r="BA3" s="1" t="s">
        <v>48</v>
      </c>
      <c r="BB3" s="1" t="s">
        <v>49</v>
      </c>
      <c r="BC3" s="1" t="s">
        <v>187</v>
      </c>
      <c r="BD3" s="1" t="s">
        <v>47</v>
      </c>
      <c r="BE3" s="1" t="s">
        <v>48</v>
      </c>
      <c r="BF3" s="47" t="s">
        <v>49</v>
      </c>
      <c r="BG3" s="47" t="s">
        <v>219</v>
      </c>
      <c r="BH3" s="1" t="s">
        <v>47</v>
      </c>
    </row>
    <row r="4" spans="1:60" s="132" customFormat="1" x14ac:dyDescent="0.2">
      <c r="A4" s="132" t="s">
        <v>68</v>
      </c>
      <c r="B4" s="132" t="s">
        <v>114</v>
      </c>
      <c r="C4" s="134">
        <v>2.5759316008689819</v>
      </c>
      <c r="D4" s="134">
        <v>2.0000735508436307</v>
      </c>
      <c r="E4" s="134">
        <v>1.8874647325181848</v>
      </c>
      <c r="F4" s="134">
        <v>1.1345959195616795</v>
      </c>
      <c r="G4" s="134">
        <v>0.37388574616715559</v>
      </c>
      <c r="H4" s="134">
        <v>7.0307290974368497E-2</v>
      </c>
      <c r="I4" s="134">
        <v>0.99884977699050037</v>
      </c>
      <c r="J4" s="134">
        <v>0.6686982430683579</v>
      </c>
      <c r="K4" s="134">
        <v>-0.17558142983190317</v>
      </c>
      <c r="L4" s="134">
        <v>-1.0244166039927831</v>
      </c>
      <c r="M4" s="134">
        <v>-0.72474895700531761</v>
      </c>
      <c r="N4" s="134">
        <v>2.3261757440443649</v>
      </c>
      <c r="O4" s="134">
        <v>2.688620940429578</v>
      </c>
      <c r="P4" s="134">
        <v>0.91614928852327315</v>
      </c>
      <c r="Q4" s="134">
        <v>1.9490062210321155</v>
      </c>
      <c r="R4" s="134">
        <v>1.7158036397436172</v>
      </c>
      <c r="S4" s="134">
        <v>1.7080070705737269</v>
      </c>
      <c r="T4" s="134">
        <v>4.5038608505091773</v>
      </c>
      <c r="U4" s="134">
        <v>3.3040056500841346</v>
      </c>
      <c r="V4" s="134">
        <v>2.3423045395767872</v>
      </c>
      <c r="W4" s="134">
        <v>5.1786009196203135</v>
      </c>
      <c r="X4" s="134">
        <v>4.0798441438007123</v>
      </c>
      <c r="Y4" s="134">
        <v>4.925954880431509</v>
      </c>
      <c r="Z4" s="134">
        <v>4.6588862507920661</v>
      </c>
      <c r="AA4" s="134">
        <v>2.2356923173648062</v>
      </c>
      <c r="AB4" s="134">
        <v>4.7668837551083136</v>
      </c>
      <c r="AC4" s="134">
        <v>5.6298502559496981</v>
      </c>
      <c r="AD4" s="134">
        <v>5.3628284248124087</v>
      </c>
      <c r="AE4" s="134">
        <v>5.0638052918690581</v>
      </c>
      <c r="AF4" s="134">
        <v>5.0082475615304149</v>
      </c>
      <c r="AG4" s="134">
        <v>4.4141170852343281</v>
      </c>
      <c r="AH4" s="134">
        <v>5.24696718246995</v>
      </c>
      <c r="AI4" s="134">
        <v>5.9072186135393325</v>
      </c>
      <c r="AJ4" s="134">
        <v>5.4858570665710289</v>
      </c>
      <c r="AK4" s="134">
        <v>4.9598277154562691</v>
      </c>
      <c r="AL4" s="134">
        <v>4.5203608482211202</v>
      </c>
      <c r="AM4" s="134">
        <v>6.3667093227343523</v>
      </c>
      <c r="AN4" s="134">
        <v>4.9880415269723279</v>
      </c>
      <c r="AO4" s="134">
        <v>6.0173868259968488</v>
      </c>
      <c r="AP4" s="134">
        <v>5.6684801885961109</v>
      </c>
      <c r="AQ4" s="134">
        <v>5.0444115723232112</v>
      </c>
      <c r="AR4" s="134">
        <v>4.9829734113854638</v>
      </c>
      <c r="AS4" s="134">
        <v>4.432211448956572</v>
      </c>
      <c r="AT4" s="134">
        <v>4.4663173741732694</v>
      </c>
      <c r="AU4" s="134">
        <v>4.0791084622703657</v>
      </c>
      <c r="AV4" s="134">
        <v>5.0197660694465815</v>
      </c>
      <c r="AW4" s="134">
        <v>4.8752401914796888</v>
      </c>
      <c r="AX4" s="134">
        <v>6.4568904018851514</v>
      </c>
      <c r="AY4" s="134">
        <v>6.72777906720491</v>
      </c>
      <c r="AZ4" s="134">
        <v>6.1346981564510203</v>
      </c>
      <c r="BA4" s="134">
        <v>6.313999298812881</v>
      </c>
      <c r="BB4" s="134">
        <v>5.5393886264114052</v>
      </c>
      <c r="BC4" s="134">
        <v>4.6111384187655702</v>
      </c>
      <c r="BD4" s="134">
        <v>4.5320914267359997</v>
      </c>
      <c r="BE4" s="134">
        <v>5.108126188016552</v>
      </c>
      <c r="BF4" s="134">
        <v>5.2623296899272161</v>
      </c>
      <c r="BG4" s="134">
        <v>6.0894200002685306</v>
      </c>
      <c r="BH4" s="134">
        <v>6.6199917615592918</v>
      </c>
    </row>
    <row r="5" spans="1:60" s="132" customFormat="1" x14ac:dyDescent="0.2">
      <c r="A5" s="132" t="s">
        <v>69</v>
      </c>
      <c r="B5" s="132" t="s">
        <v>145</v>
      </c>
      <c r="C5" s="134">
        <v>6.9929304678051736</v>
      </c>
      <c r="D5" s="134">
        <v>7.374265220456433</v>
      </c>
      <c r="E5" s="134">
        <v>6.9258222702018104</v>
      </c>
      <c r="F5" s="134">
        <v>6.3593057840550262</v>
      </c>
      <c r="G5" s="134">
        <v>6.413728585671377</v>
      </c>
      <c r="H5" s="134">
        <v>6.2681025584394767</v>
      </c>
      <c r="I5" s="134">
        <v>6.6652068287554558</v>
      </c>
      <c r="J5" s="134">
        <v>6.064799878770998</v>
      </c>
      <c r="K5" s="134">
        <v>5.687315548194805</v>
      </c>
      <c r="L5" s="134">
        <v>5.0235757813190194</v>
      </c>
      <c r="M5" s="134">
        <v>5.329987559074346</v>
      </c>
      <c r="N5" s="134">
        <v>5.4707537710027436</v>
      </c>
      <c r="O5" s="134">
        <v>2.7578748096458625</v>
      </c>
      <c r="P5" s="134">
        <v>0.90547339775996216</v>
      </c>
      <c r="Q5" s="134">
        <v>2.0161641433878517</v>
      </c>
      <c r="R5" s="134">
        <v>2.3882793092345218</v>
      </c>
      <c r="S5" s="134">
        <v>1.6011076704448342</v>
      </c>
      <c r="T5" s="134">
        <v>2.6493836206224559</v>
      </c>
      <c r="U5" s="134">
        <v>2.5083653338291634</v>
      </c>
      <c r="V5" s="134">
        <v>1.8783453547336852</v>
      </c>
      <c r="W5" s="134">
        <v>3.7687198348558582</v>
      </c>
      <c r="X5" s="134">
        <v>2.4567902493658549</v>
      </c>
      <c r="Y5" s="134">
        <v>3.0546479503227739</v>
      </c>
      <c r="Z5" s="134">
        <v>3.3531270179956705</v>
      </c>
      <c r="AA5" s="134">
        <v>1.9148571956697007</v>
      </c>
      <c r="AB5" s="134">
        <v>3.4432052042914281</v>
      </c>
      <c r="AC5" s="134">
        <v>3.1668295383558034</v>
      </c>
      <c r="AD5" s="134">
        <v>3.4786950063255322</v>
      </c>
      <c r="AE5" s="134">
        <v>3.6306241470552783</v>
      </c>
      <c r="AF5" s="134">
        <v>3.5491963707509315</v>
      </c>
      <c r="AG5" s="134">
        <v>3.5459058255679339</v>
      </c>
      <c r="AH5" s="134">
        <v>3.8494385089132117</v>
      </c>
      <c r="AI5" s="134">
        <v>4.1569106571285461</v>
      </c>
      <c r="AJ5" s="134">
        <v>4.2193654296405203</v>
      </c>
      <c r="AK5" s="134">
        <v>4.3969317189155932</v>
      </c>
      <c r="AL5" s="134">
        <v>4.0068444597398996</v>
      </c>
      <c r="AM5" s="134">
        <v>4.7995313095153653</v>
      </c>
      <c r="AN5" s="134">
        <v>3.9247797952342225</v>
      </c>
      <c r="AO5" s="134">
        <v>4.5915498410984545</v>
      </c>
      <c r="AP5" s="134">
        <v>4.5652175688020913</v>
      </c>
      <c r="AQ5" s="134">
        <v>4.2898648687644236</v>
      </c>
      <c r="AR5" s="134">
        <v>4.9295027098980428</v>
      </c>
      <c r="AS5" s="134">
        <v>4.534757128245829</v>
      </c>
      <c r="AT5" s="134">
        <v>5.1353959539829859</v>
      </c>
      <c r="AU5" s="134">
        <v>4.9018687114071975</v>
      </c>
      <c r="AV5" s="134">
        <v>5.0443027886833898</v>
      </c>
      <c r="AW5" s="134">
        <v>5.1569609038374331</v>
      </c>
      <c r="AX5" s="134">
        <v>7.1640589102208825</v>
      </c>
      <c r="AY5" s="134">
        <v>7.5579126344873933</v>
      </c>
      <c r="AZ5" s="134">
        <v>6.9150942856210138</v>
      </c>
      <c r="BA5" s="134">
        <v>6.921973066696828</v>
      </c>
      <c r="BB5" s="134">
        <v>6.7945357396594366</v>
      </c>
      <c r="BC5" s="134">
        <v>6.2908327266996258</v>
      </c>
      <c r="BD5" s="134">
        <v>6.0169507274935956</v>
      </c>
      <c r="BE5" s="134">
        <v>8.6950593615348133</v>
      </c>
      <c r="BF5" s="134">
        <v>8.7721060726301427</v>
      </c>
      <c r="BG5" s="134">
        <v>9.0480386644442667</v>
      </c>
      <c r="BH5" s="134">
        <v>9.1926460944496178</v>
      </c>
    </row>
    <row r="6" spans="1:60" s="132" customFormat="1" x14ac:dyDescent="0.2">
      <c r="A6" s="132" t="s">
        <v>70</v>
      </c>
      <c r="B6" s="132" t="s">
        <v>158</v>
      </c>
      <c r="C6" s="134">
        <v>4.9849697985061354</v>
      </c>
      <c r="D6" s="134">
        <v>5.2342302042686173</v>
      </c>
      <c r="E6" s="134">
        <v>5.2166175060049795</v>
      </c>
      <c r="F6" s="134">
        <v>5.3081593571795667</v>
      </c>
      <c r="G6" s="134">
        <v>5.5668929773231586</v>
      </c>
      <c r="H6" s="134">
        <v>5.9133728251663999</v>
      </c>
      <c r="I6" s="134">
        <v>6.0606704604335144</v>
      </c>
      <c r="J6" s="134">
        <v>6.0393252722854243</v>
      </c>
      <c r="K6" s="134">
        <v>5.703070748074718</v>
      </c>
      <c r="L6" s="134">
        <v>5.5900503081313984</v>
      </c>
      <c r="M6" s="134">
        <v>5.7275285675767051</v>
      </c>
      <c r="N6" s="134">
        <v>3.4141286586210793</v>
      </c>
      <c r="O6" s="134">
        <v>0.37780530334278462</v>
      </c>
      <c r="P6" s="134">
        <v>0.29246834531825439</v>
      </c>
      <c r="Q6" s="134">
        <v>-3.3921887281520388E-2</v>
      </c>
      <c r="R6" s="134">
        <v>-0.1317386769521772</v>
      </c>
      <c r="S6" s="134">
        <v>-0.32881583272170684</v>
      </c>
      <c r="T6" s="134">
        <v>-0.83582163681959665</v>
      </c>
      <c r="U6" s="134">
        <v>-0.94713477875829832</v>
      </c>
      <c r="V6" s="134">
        <v>-1.1707206075386765</v>
      </c>
      <c r="W6" s="134">
        <v>-1.3671953113356652</v>
      </c>
      <c r="X6" s="134">
        <v>-1.2210074254191345</v>
      </c>
      <c r="Y6" s="134">
        <v>-1.2853623270756238</v>
      </c>
      <c r="Z6" s="134">
        <v>-1.3328025944875281</v>
      </c>
      <c r="AA6" s="134">
        <v>-1.3925995144065804</v>
      </c>
      <c r="AB6" s="134">
        <v>-1.5496431652175306</v>
      </c>
      <c r="AC6" s="134">
        <v>-1.6983870718365526</v>
      </c>
      <c r="AD6" s="134">
        <v>-1.6265149844875475</v>
      </c>
      <c r="AE6" s="134">
        <v>-1.5853604512079293</v>
      </c>
      <c r="AF6" s="134">
        <v>-1.4915154513132609</v>
      </c>
      <c r="AG6" s="134">
        <v>-1.3784503182260521</v>
      </c>
      <c r="AH6" s="134">
        <v>-1.4553896569130853</v>
      </c>
      <c r="AI6" s="134">
        <v>-1.2678633507562904</v>
      </c>
      <c r="AJ6" s="134">
        <v>-1.081905837541576</v>
      </c>
      <c r="AK6" s="134">
        <v>-0.79719496377473942</v>
      </c>
      <c r="AL6" s="134">
        <v>-0.53814295753267549</v>
      </c>
      <c r="AM6" s="134">
        <v>-1.4617488381922774</v>
      </c>
      <c r="AN6" s="134">
        <v>-1.3829040454204418</v>
      </c>
      <c r="AO6" s="134">
        <v>-1.2725499510252827</v>
      </c>
      <c r="AP6" s="134">
        <v>-0.92309852887378063</v>
      </c>
      <c r="AQ6" s="134">
        <v>-0.74437769824826971</v>
      </c>
      <c r="AR6" s="134">
        <v>-0.30255307378078738</v>
      </c>
      <c r="AS6" s="134">
        <v>0.1540589372300985</v>
      </c>
      <c r="AT6" s="134">
        <v>2.189962119636907</v>
      </c>
      <c r="AU6" s="134">
        <v>0.82996920339393954</v>
      </c>
      <c r="AV6" s="134">
        <v>0.15207715446432671</v>
      </c>
      <c r="AW6" s="134">
        <v>0.38284107434784104</v>
      </c>
      <c r="AX6" s="134">
        <v>0.52141056739776037</v>
      </c>
      <c r="AY6" s="134">
        <v>0.72233674423827954</v>
      </c>
      <c r="AZ6" s="134">
        <v>0.87450681248164919</v>
      </c>
      <c r="BA6" s="134">
        <v>1.0228213225204195</v>
      </c>
      <c r="BB6" s="134">
        <v>1.1509129289929445</v>
      </c>
      <c r="BC6" s="134">
        <v>1.3391514937653621</v>
      </c>
      <c r="BD6" s="134">
        <v>1.3689069889202856</v>
      </c>
      <c r="BE6" s="134">
        <v>3.9709655889251612</v>
      </c>
      <c r="BF6" s="134">
        <v>3.334978372568393</v>
      </c>
      <c r="BG6" s="134">
        <v>2.8858430404984272</v>
      </c>
      <c r="BH6" s="134">
        <v>2.6241894694700671</v>
      </c>
    </row>
    <row r="7" spans="1:60" x14ac:dyDescent="0.2">
      <c r="L7" s="169"/>
    </row>
  </sheetData>
  <pageMargins left="0.7" right="0.7" top="0.75" bottom="0.75" header="0.3" footer="0.3"/>
  <pageSetup paperSize="9" scale="95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Munka47"/>
  <dimension ref="A1:AZ8"/>
  <sheetViews>
    <sheetView showGridLines="0" zoomScaleNormal="100" workbookViewId="0">
      <pane xSplit="2" ySplit="2" topLeftCell="AK6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23" style="1" bestFit="1" customWidth="1"/>
    <col min="2" max="2" width="23" style="1" customWidth="1"/>
    <col min="3" max="16384" width="9.140625" style="1"/>
  </cols>
  <sheetData>
    <row r="1" spans="1:52" x14ac:dyDescent="0.2">
      <c r="C1" s="1" t="s">
        <v>195</v>
      </c>
      <c r="D1" s="1" t="s">
        <v>192</v>
      </c>
      <c r="E1" s="1" t="s">
        <v>194</v>
      </c>
      <c r="F1" s="1" t="s">
        <v>193</v>
      </c>
      <c r="G1" s="1" t="s">
        <v>196</v>
      </c>
      <c r="H1" s="1" t="s">
        <v>192</v>
      </c>
      <c r="I1" s="1" t="s">
        <v>194</v>
      </c>
      <c r="J1" s="1" t="s">
        <v>193</v>
      </c>
      <c r="K1" s="1" t="s">
        <v>197</v>
      </c>
      <c r="L1" s="1" t="s">
        <v>192</v>
      </c>
      <c r="M1" s="1" t="s">
        <v>194</v>
      </c>
      <c r="N1" s="1" t="s">
        <v>193</v>
      </c>
      <c r="O1" s="1" t="s">
        <v>198</v>
      </c>
      <c r="P1" s="1" t="s">
        <v>192</v>
      </c>
      <c r="Q1" s="1" t="s">
        <v>194</v>
      </c>
      <c r="R1" s="1" t="s">
        <v>193</v>
      </c>
      <c r="S1" s="1" t="s">
        <v>199</v>
      </c>
      <c r="T1" s="1" t="s">
        <v>192</v>
      </c>
      <c r="U1" s="1" t="s">
        <v>194</v>
      </c>
      <c r="V1" s="1" t="s">
        <v>193</v>
      </c>
      <c r="W1" s="1" t="s">
        <v>200</v>
      </c>
      <c r="X1" s="1" t="s">
        <v>192</v>
      </c>
      <c r="Y1" s="1" t="s">
        <v>194</v>
      </c>
      <c r="Z1" s="1" t="s">
        <v>193</v>
      </c>
      <c r="AA1" s="1" t="s">
        <v>201</v>
      </c>
      <c r="AB1" s="1" t="s">
        <v>192</v>
      </c>
      <c r="AC1" s="1" t="s">
        <v>194</v>
      </c>
      <c r="AD1" s="1" t="s">
        <v>193</v>
      </c>
      <c r="AE1" s="1" t="s">
        <v>202</v>
      </c>
      <c r="AF1" s="1" t="s">
        <v>192</v>
      </c>
      <c r="AG1" s="1" t="s">
        <v>194</v>
      </c>
      <c r="AH1" s="1" t="s">
        <v>193</v>
      </c>
      <c r="AI1" s="1" t="s">
        <v>203</v>
      </c>
      <c r="AJ1" s="1" t="s">
        <v>192</v>
      </c>
      <c r="AK1" s="1" t="s">
        <v>194</v>
      </c>
      <c r="AL1" s="1" t="s">
        <v>193</v>
      </c>
      <c r="AM1" s="1" t="s">
        <v>204</v>
      </c>
      <c r="AN1" s="1" t="s">
        <v>192</v>
      </c>
      <c r="AO1" s="1" t="s">
        <v>194</v>
      </c>
      <c r="AP1" s="18" t="s">
        <v>193</v>
      </c>
      <c r="AQ1" s="1" t="s">
        <v>205</v>
      </c>
      <c r="AR1" s="1" t="s">
        <v>192</v>
      </c>
      <c r="AS1" s="1" t="s">
        <v>194</v>
      </c>
      <c r="AT1" s="18" t="s">
        <v>193</v>
      </c>
      <c r="AU1" s="18" t="s">
        <v>206</v>
      </c>
      <c r="AV1" s="1" t="s">
        <v>192</v>
      </c>
      <c r="AW1" s="1" t="s">
        <v>194</v>
      </c>
      <c r="AX1" s="47" t="s">
        <v>18</v>
      </c>
      <c r="AY1" s="47" t="s">
        <v>218</v>
      </c>
      <c r="AZ1" s="1" t="s">
        <v>192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" t="s">
        <v>48</v>
      </c>
      <c r="AP2" s="1" t="s">
        <v>49</v>
      </c>
      <c r="AQ2" s="1" t="s">
        <v>164</v>
      </c>
      <c r="AR2" s="1" t="s">
        <v>47</v>
      </c>
      <c r="AS2" s="1" t="s">
        <v>48</v>
      </c>
      <c r="AT2" s="1" t="s">
        <v>49</v>
      </c>
      <c r="AU2" s="1" t="s">
        <v>187</v>
      </c>
      <c r="AV2" s="1" t="s">
        <v>47</v>
      </c>
      <c r="AW2" s="1" t="s">
        <v>48</v>
      </c>
      <c r="AX2" s="47" t="s">
        <v>49</v>
      </c>
      <c r="AY2" s="47" t="s">
        <v>219</v>
      </c>
      <c r="AZ2" s="1" t="s">
        <v>47</v>
      </c>
    </row>
    <row r="3" spans="1:52" x14ac:dyDescent="0.2">
      <c r="C3" s="3">
        <v>39538</v>
      </c>
      <c r="D3" s="3">
        <v>39629</v>
      </c>
      <c r="E3" s="3">
        <v>39721</v>
      </c>
      <c r="F3" s="3">
        <v>39813</v>
      </c>
      <c r="G3" s="3">
        <v>39903</v>
      </c>
      <c r="H3" s="3">
        <v>39994</v>
      </c>
      <c r="I3" s="3">
        <v>40086</v>
      </c>
      <c r="J3" s="3">
        <v>40178</v>
      </c>
      <c r="K3" s="3">
        <v>40268</v>
      </c>
      <c r="L3" s="3">
        <v>40359</v>
      </c>
      <c r="M3" s="3">
        <v>40451</v>
      </c>
      <c r="N3" s="3">
        <v>40543</v>
      </c>
      <c r="O3" s="3">
        <v>40633</v>
      </c>
      <c r="P3" s="3">
        <v>40724</v>
      </c>
      <c r="Q3" s="3">
        <v>40816</v>
      </c>
      <c r="R3" s="3">
        <v>40908</v>
      </c>
      <c r="S3" s="3">
        <v>40999</v>
      </c>
      <c r="T3" s="3">
        <v>41090</v>
      </c>
      <c r="U3" s="3">
        <v>41182</v>
      </c>
      <c r="V3" s="3">
        <v>41274</v>
      </c>
      <c r="W3" s="3">
        <v>41364</v>
      </c>
      <c r="X3" s="3">
        <v>41455</v>
      </c>
      <c r="Y3" s="3">
        <v>41547</v>
      </c>
      <c r="Z3" s="3">
        <v>41639</v>
      </c>
      <c r="AA3" s="3">
        <v>41729</v>
      </c>
      <c r="AB3" s="3">
        <v>41820</v>
      </c>
      <c r="AC3" s="3">
        <v>41912</v>
      </c>
      <c r="AD3" s="3">
        <v>42004</v>
      </c>
      <c r="AE3" s="3">
        <v>42094</v>
      </c>
      <c r="AF3" s="3">
        <v>42185</v>
      </c>
      <c r="AG3" s="3">
        <v>42277</v>
      </c>
      <c r="AH3" s="3">
        <v>42369</v>
      </c>
      <c r="AI3" s="3">
        <v>42460</v>
      </c>
      <c r="AJ3" s="3">
        <v>42551</v>
      </c>
      <c r="AK3" s="3">
        <v>42643</v>
      </c>
      <c r="AL3" s="3">
        <v>42735</v>
      </c>
      <c r="AM3" s="3">
        <v>42825</v>
      </c>
      <c r="AN3" s="3">
        <v>42916</v>
      </c>
      <c r="AO3" s="3">
        <v>43008</v>
      </c>
      <c r="AP3" s="3">
        <v>43100</v>
      </c>
      <c r="AQ3" s="3">
        <v>43190</v>
      </c>
      <c r="AR3" s="3">
        <v>43281</v>
      </c>
      <c r="AS3" s="3">
        <v>43373</v>
      </c>
      <c r="AT3" s="3">
        <v>43465</v>
      </c>
      <c r="AU3" s="3">
        <v>43555</v>
      </c>
      <c r="AV3" s="3">
        <v>43646</v>
      </c>
      <c r="AW3" s="3">
        <v>43738</v>
      </c>
      <c r="AX3" s="3">
        <v>43830</v>
      </c>
      <c r="AY3" s="3">
        <v>43921</v>
      </c>
      <c r="AZ3" s="3">
        <v>44012</v>
      </c>
    </row>
    <row r="4" spans="1:52" x14ac:dyDescent="0.2">
      <c r="A4" s="1" t="s">
        <v>171</v>
      </c>
      <c r="B4" s="1" t="s">
        <v>159</v>
      </c>
      <c r="C4" s="7">
        <v>6369.0784530000001</v>
      </c>
      <c r="D4" s="7">
        <v>6353.1179579999998</v>
      </c>
      <c r="E4" s="7">
        <v>6545.8654049999996</v>
      </c>
      <c r="F4" s="7">
        <v>7195.7507120000009</v>
      </c>
      <c r="G4" s="7">
        <v>7279.0392679999986</v>
      </c>
      <c r="H4" s="7">
        <v>7280.7389279999998</v>
      </c>
      <c r="I4" s="7">
        <v>7401.9804849999982</v>
      </c>
      <c r="J4" s="7">
        <v>7581.4623729999994</v>
      </c>
      <c r="K4" s="7">
        <v>7344.5557409234043</v>
      </c>
      <c r="L4" s="7">
        <v>7309.2840959038358</v>
      </c>
      <c r="M4" s="7">
        <v>7151.4337899232196</v>
      </c>
      <c r="N4" s="7">
        <v>7376.1273019202818</v>
      </c>
      <c r="O4" s="7">
        <v>7331.2358419032262</v>
      </c>
      <c r="P4" s="7">
        <v>7357.4873778894735</v>
      </c>
      <c r="Q4" s="7">
        <v>7620.9501468916005</v>
      </c>
      <c r="R4" s="7">
        <v>7792.492971898746</v>
      </c>
      <c r="S4" s="7">
        <v>7541.7557068955057</v>
      </c>
      <c r="T4" s="7">
        <v>7538.7295829126897</v>
      </c>
      <c r="U4" s="7">
        <v>7518.3981508849411</v>
      </c>
      <c r="V4" s="7">
        <v>7697.3789988866383</v>
      </c>
      <c r="W4" s="7">
        <v>7631.3412989038798</v>
      </c>
      <c r="X4" s="7">
        <v>7325.0339378894678</v>
      </c>
      <c r="Y4" s="7">
        <v>6907.4301089004366</v>
      </c>
      <c r="Z4" s="7">
        <v>6946.2775148865294</v>
      </c>
      <c r="AA4" s="7">
        <v>6748.188402889924</v>
      </c>
      <c r="AB4" s="7">
        <v>6694.4510218848618</v>
      </c>
      <c r="AC4" s="7">
        <v>6621.6927099017812</v>
      </c>
      <c r="AD4" s="7">
        <v>6892.2365128777146</v>
      </c>
      <c r="AE4" s="7">
        <v>6818.0082488779999</v>
      </c>
      <c r="AF4" s="7">
        <v>6826.452268858</v>
      </c>
      <c r="AG4" s="7">
        <v>6754.5163638479999</v>
      </c>
      <c r="AH4" s="7">
        <v>7051.5126978850003</v>
      </c>
      <c r="AI4" s="7">
        <v>6930.9317748180001</v>
      </c>
      <c r="AJ4" s="7">
        <v>6991.0369688430001</v>
      </c>
      <c r="AK4" s="7">
        <v>6994.030600823</v>
      </c>
      <c r="AL4" s="7">
        <v>7424.7896502499998</v>
      </c>
      <c r="AM4" s="7">
        <v>7377.1570929219997</v>
      </c>
      <c r="AN4" s="7">
        <v>7541.0265258569998</v>
      </c>
      <c r="AO4" s="7">
        <v>7554.2344255099997</v>
      </c>
      <c r="AP4" s="7">
        <v>7791.0658245189998</v>
      </c>
      <c r="AQ4" s="7">
        <v>8012.7008012859997</v>
      </c>
      <c r="AR4" s="7">
        <v>8341.8263806329996</v>
      </c>
      <c r="AS4" s="7">
        <v>8458.3592740570002</v>
      </c>
      <c r="AT4" s="7">
        <v>8868.9534722799999</v>
      </c>
      <c r="AU4" s="7">
        <v>8934.0142517380009</v>
      </c>
      <c r="AV4" s="7">
        <v>9008.2783110010005</v>
      </c>
      <c r="AW4" s="7">
        <v>9125.5260363550005</v>
      </c>
      <c r="AX4" s="7">
        <v>9499.6287627590009</v>
      </c>
      <c r="AY4" s="7">
        <v>9772.1968492560009</v>
      </c>
      <c r="AZ4" s="7">
        <v>10235.749109447001</v>
      </c>
    </row>
    <row r="5" spans="1:52" x14ac:dyDescent="0.2">
      <c r="A5" s="1" t="s">
        <v>170</v>
      </c>
      <c r="B5" s="1" t="s">
        <v>160</v>
      </c>
      <c r="C5" s="7">
        <v>923.09699999999998</v>
      </c>
      <c r="D5" s="7">
        <v>931.3900000000001</v>
      </c>
      <c r="E5" s="7">
        <v>906.50400000000013</v>
      </c>
      <c r="F5" s="7">
        <v>962.14899999999989</v>
      </c>
      <c r="G5" s="7">
        <v>905.83799999999997</v>
      </c>
      <c r="H5" s="7">
        <v>850.70799999999997</v>
      </c>
      <c r="I5" s="7">
        <v>786.90499999999997</v>
      </c>
      <c r="J5" s="7">
        <v>746.74399999999991</v>
      </c>
      <c r="K5" s="7">
        <v>729.78099999999995</v>
      </c>
      <c r="L5" s="7">
        <v>723.67100000000005</v>
      </c>
      <c r="M5" s="7">
        <v>720.54700000000003</v>
      </c>
      <c r="N5" s="7">
        <v>729.84899999999993</v>
      </c>
      <c r="O5" s="7">
        <v>741.0809999999999</v>
      </c>
      <c r="P5" s="7">
        <v>735.56</v>
      </c>
      <c r="Q5" s="7">
        <v>738.71100000000001</v>
      </c>
      <c r="R5" s="7">
        <v>748.23199999999997</v>
      </c>
      <c r="S5" s="7">
        <v>802.88699999999994</v>
      </c>
      <c r="T5" s="7">
        <v>915.51300000000003</v>
      </c>
      <c r="U5" s="7">
        <v>1061.912</v>
      </c>
      <c r="V5" s="7">
        <v>1245.713</v>
      </c>
      <c r="W5" s="7">
        <v>1436.1179999999999</v>
      </c>
      <c r="X5" s="7">
        <v>1579.732</v>
      </c>
      <c r="Y5" s="7">
        <v>1871.7730000000001</v>
      </c>
      <c r="Z5" s="7">
        <v>1990.5149999999999</v>
      </c>
      <c r="AA5" s="7">
        <v>2148.9230000000002</v>
      </c>
      <c r="AB5" s="7">
        <v>2301.9499999999998</v>
      </c>
      <c r="AC5" s="7">
        <v>2270.877</v>
      </c>
      <c r="AD5" s="7">
        <v>2329.7730000000001</v>
      </c>
      <c r="AE5" s="7">
        <v>2449.915</v>
      </c>
      <c r="AF5" s="7">
        <v>2691.5029999999997</v>
      </c>
      <c r="AG5" s="7">
        <v>2910.5439999999999</v>
      </c>
      <c r="AH5" s="7">
        <v>3159.8</v>
      </c>
      <c r="AI5" s="7">
        <v>3506.2129999999997</v>
      </c>
      <c r="AJ5" s="7">
        <v>3726.482</v>
      </c>
      <c r="AK5" s="7">
        <v>3888.1329999999998</v>
      </c>
      <c r="AL5" s="7">
        <v>4178.84</v>
      </c>
      <c r="AM5" s="7">
        <v>4451.3440000000001</v>
      </c>
      <c r="AN5" s="7">
        <v>4565.6080000000002</v>
      </c>
      <c r="AO5" s="7">
        <v>4767.4290000000001</v>
      </c>
      <c r="AP5" s="7">
        <v>5024.9220000000005</v>
      </c>
      <c r="AQ5" s="7">
        <v>5131.9290000000001</v>
      </c>
      <c r="AR5" s="7">
        <v>5281.6530000000002</v>
      </c>
      <c r="AS5" s="7">
        <v>5484.1229999999996</v>
      </c>
      <c r="AT5" s="7">
        <v>5778.7289999999994</v>
      </c>
      <c r="AU5" s="7">
        <v>6017.98</v>
      </c>
      <c r="AV5" s="7">
        <v>6572.2160000000003</v>
      </c>
      <c r="AW5" s="7">
        <v>7407.4380000000001</v>
      </c>
      <c r="AX5" s="7">
        <v>8047.0860000000002</v>
      </c>
      <c r="AY5" s="7">
        <v>8369.14</v>
      </c>
      <c r="AZ5" s="7">
        <v>8530.9060000000009</v>
      </c>
    </row>
    <row r="6" spans="1:52" x14ac:dyDescent="0.2">
      <c r="A6" s="1" t="s">
        <v>172</v>
      </c>
      <c r="B6" s="1" t="s">
        <v>161</v>
      </c>
      <c r="C6" s="7">
        <v>2350.7269999999999</v>
      </c>
      <c r="D6" s="7">
        <v>2271.922</v>
      </c>
      <c r="E6" s="7">
        <v>2220.846</v>
      </c>
      <c r="F6" s="7">
        <v>1800.557</v>
      </c>
      <c r="G6" s="7">
        <v>1674.4</v>
      </c>
      <c r="H6" s="7">
        <v>1665.636</v>
      </c>
      <c r="I6" s="7">
        <v>1736.9259999999999</v>
      </c>
      <c r="J6" s="7">
        <v>1900.527</v>
      </c>
      <c r="K6" s="7">
        <v>2112.1869999999999</v>
      </c>
      <c r="L6" s="7">
        <v>2259.8159999999998</v>
      </c>
      <c r="M6" s="7">
        <v>2339.268</v>
      </c>
      <c r="N6" s="7">
        <v>2358.9630000000002</v>
      </c>
      <c r="O6" s="7">
        <v>2335.297</v>
      </c>
      <c r="P6" s="7">
        <v>2353.0349999999999</v>
      </c>
      <c r="Q6" s="7">
        <v>2309.9789999999998</v>
      </c>
      <c r="R6" s="7">
        <v>2249.9319999999998</v>
      </c>
      <c r="S6" s="7">
        <v>2149.4850000000001</v>
      </c>
      <c r="T6" s="7">
        <v>2170.3229999999999</v>
      </c>
      <c r="U6" s="7">
        <v>2274.2570000000001</v>
      </c>
      <c r="V6" s="7">
        <v>2395.4059999999999</v>
      </c>
      <c r="W6" s="7">
        <v>2704.056</v>
      </c>
      <c r="X6" s="7">
        <v>2938.15</v>
      </c>
      <c r="Y6" s="7">
        <v>3072.8359999999998</v>
      </c>
      <c r="Z6" s="7">
        <v>3354.2280000000001</v>
      </c>
      <c r="AA6" s="7">
        <v>3603.9349999999999</v>
      </c>
      <c r="AB6" s="7">
        <v>3764.5169999999998</v>
      </c>
      <c r="AC6" s="7">
        <v>3966.6979999999999</v>
      </c>
      <c r="AD6" s="7">
        <v>4075.0250000000001</v>
      </c>
      <c r="AE6" s="7">
        <v>4134.9610000000002</v>
      </c>
      <c r="AF6" s="7">
        <v>4139.37</v>
      </c>
      <c r="AG6" s="7">
        <v>4067.26</v>
      </c>
      <c r="AH6" s="7">
        <v>4117.9679999999998</v>
      </c>
      <c r="AI6" s="7">
        <v>4029.5619999999999</v>
      </c>
      <c r="AJ6" s="7">
        <v>3990.3939999999998</v>
      </c>
      <c r="AK6" s="7">
        <v>4018.8760000000002</v>
      </c>
      <c r="AL6" s="7">
        <v>4055.3420000000001</v>
      </c>
      <c r="AM6" s="7">
        <v>4055.61</v>
      </c>
      <c r="AN6" s="7">
        <v>4096.6570000000002</v>
      </c>
      <c r="AO6" s="7">
        <v>4131.7129999999997</v>
      </c>
      <c r="AP6" s="7">
        <v>4217.9459999999999</v>
      </c>
      <c r="AQ6" s="7">
        <v>4276.7759999999998</v>
      </c>
      <c r="AR6" s="7">
        <v>4316.1120000000001</v>
      </c>
      <c r="AS6" s="7">
        <v>4309.3919999999998</v>
      </c>
      <c r="AT6" s="7">
        <v>4224.2309999999998</v>
      </c>
      <c r="AU6" s="7">
        <v>4294.46</v>
      </c>
      <c r="AV6" s="7">
        <v>4166.3180000000002</v>
      </c>
      <c r="AW6" s="7">
        <v>4084.0189999999998</v>
      </c>
      <c r="AX6" s="7">
        <v>4144.2860000000001</v>
      </c>
      <c r="AY6" s="7">
        <v>3826.7</v>
      </c>
      <c r="AZ6" s="7">
        <v>4022.6930000000002</v>
      </c>
    </row>
    <row r="7" spans="1:52" x14ac:dyDescent="0.2">
      <c r="A7" s="1" t="s">
        <v>217</v>
      </c>
      <c r="B7" s="1" t="s">
        <v>178</v>
      </c>
      <c r="C7" s="7">
        <v>1725.356</v>
      </c>
      <c r="D7" s="7">
        <v>1672.6190000000001</v>
      </c>
      <c r="E7" s="7">
        <v>1661.337</v>
      </c>
      <c r="F7" s="7">
        <v>1782.7829999999999</v>
      </c>
      <c r="G7" s="7">
        <v>1867.9870000000001</v>
      </c>
      <c r="H7" s="7">
        <v>1768.79</v>
      </c>
      <c r="I7" s="7">
        <v>1698.922</v>
      </c>
      <c r="J7" s="7">
        <v>1755.518</v>
      </c>
      <c r="K7" s="7">
        <v>1616.02</v>
      </c>
      <c r="L7" s="168">
        <v>1774.8470000000002</v>
      </c>
      <c r="M7" s="7">
        <v>1800.6280000000002</v>
      </c>
      <c r="N7" s="7">
        <v>1849.758</v>
      </c>
      <c r="O7" s="7">
        <v>1752.8540000000003</v>
      </c>
      <c r="P7" s="7">
        <v>1799.1360000000002</v>
      </c>
      <c r="Q7" s="7">
        <v>1961.5449999999998</v>
      </c>
      <c r="R7" s="7">
        <v>2130.42</v>
      </c>
      <c r="S7" s="7">
        <v>2042.78</v>
      </c>
      <c r="T7" s="7">
        <v>2034.6079999999999</v>
      </c>
      <c r="U7" s="7">
        <v>1922.1220000000001</v>
      </c>
      <c r="V7" s="7">
        <v>2028.7419999999997</v>
      </c>
      <c r="W7" s="7">
        <v>2074.4650000000001</v>
      </c>
      <c r="X7" s="7">
        <v>2142.6210000000001</v>
      </c>
      <c r="Y7" s="7">
        <v>2276.297</v>
      </c>
      <c r="Z7" s="7">
        <v>2405.491</v>
      </c>
      <c r="AA7" s="7">
        <v>2517.2860000000001</v>
      </c>
      <c r="AB7" s="7">
        <v>2599.87</v>
      </c>
      <c r="AC7" s="7">
        <v>2723.9049999999997</v>
      </c>
      <c r="AD7" s="7">
        <v>2848.3820000000001</v>
      </c>
      <c r="AE7" s="7">
        <v>2870.806</v>
      </c>
      <c r="AF7" s="7">
        <v>3035.692</v>
      </c>
      <c r="AG7" s="7">
        <v>3160.0729999999999</v>
      </c>
      <c r="AH7" s="7">
        <v>3296.9160000000002</v>
      </c>
      <c r="AI7" s="7">
        <v>3169.4569999999999</v>
      </c>
      <c r="AJ7" s="7">
        <v>3298.0659999999998</v>
      </c>
      <c r="AK7" s="7">
        <v>3309.096</v>
      </c>
      <c r="AL7" s="7">
        <v>3425.5119999999997</v>
      </c>
      <c r="AM7" s="7">
        <v>3395.3040000000001</v>
      </c>
      <c r="AN7" s="7">
        <v>3505.9250000000002</v>
      </c>
      <c r="AO7" s="7">
        <v>3587.3719999999998</v>
      </c>
      <c r="AP7" s="7">
        <v>3795.08</v>
      </c>
      <c r="AQ7" s="7">
        <v>3876.614</v>
      </c>
      <c r="AR7" s="7">
        <v>4195.8939999999993</v>
      </c>
      <c r="AS7" s="7">
        <v>4323.2629999999999</v>
      </c>
      <c r="AT7" s="7">
        <v>4489.2129999999997</v>
      </c>
      <c r="AU7" s="7">
        <v>4465.1850000000004</v>
      </c>
      <c r="AV7" s="7">
        <v>4602.8629999999994</v>
      </c>
      <c r="AW7" s="7">
        <v>4731.4629999999997</v>
      </c>
      <c r="AX7" s="7">
        <v>4870.4250000000002</v>
      </c>
      <c r="AY7" s="7">
        <v>5027.45</v>
      </c>
      <c r="AZ7" s="7">
        <v>5237.6389999999992</v>
      </c>
    </row>
    <row r="8" spans="1:52" x14ac:dyDescent="0.2">
      <c r="AU8" s="7"/>
      <c r="AV8" s="7"/>
      <c r="AW8" s="7"/>
      <c r="AX8" s="7"/>
      <c r="AY8" s="7"/>
    </row>
  </sheetData>
  <pageMargins left="0.7" right="0.7" top="0.75" bottom="0.75" header="0.3" footer="0.3"/>
  <pageSetup paperSize="9" scale="95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37CEA-8420-4EF3-8E38-DCDC4BBA26E8}">
  <dimension ref="A2:V7"/>
  <sheetViews>
    <sheetView workbookViewId="0">
      <selection activeCell="Q18" sqref="Q18"/>
    </sheetView>
  </sheetViews>
  <sheetFormatPr defaultRowHeight="15" x14ac:dyDescent="0.25"/>
  <cols>
    <col min="1" max="1" width="9.140625" style="136"/>
    <col min="2" max="2" width="14.85546875" style="136" customWidth="1"/>
    <col min="3" max="16384" width="9.140625" style="136"/>
  </cols>
  <sheetData>
    <row r="2" spans="1:22" x14ac:dyDescent="0.25">
      <c r="C2" s="136">
        <v>2000</v>
      </c>
      <c r="D2" s="136">
        <v>2001</v>
      </c>
      <c r="E2" s="136">
        <v>2002</v>
      </c>
      <c r="F2" s="136">
        <v>2003</v>
      </c>
      <c r="G2" s="136">
        <v>2004</v>
      </c>
      <c r="H2" s="136">
        <v>2005</v>
      </c>
      <c r="I2" s="136">
        <v>2006</v>
      </c>
      <c r="J2" s="136">
        <v>2007</v>
      </c>
      <c r="K2" s="136">
        <v>2008</v>
      </c>
      <c r="L2" s="136">
        <v>2009</v>
      </c>
      <c r="M2" s="136">
        <v>2010</v>
      </c>
      <c r="N2" s="136">
        <v>2011</v>
      </c>
      <c r="O2" s="136">
        <v>2012</v>
      </c>
      <c r="P2" s="136">
        <v>2013</v>
      </c>
      <c r="Q2" s="136">
        <v>2014</v>
      </c>
      <c r="R2" s="136">
        <v>2015</v>
      </c>
      <c r="S2" s="136">
        <v>2016</v>
      </c>
      <c r="T2" s="136">
        <v>2017</v>
      </c>
      <c r="U2" s="136">
        <v>2018</v>
      </c>
      <c r="V2" s="136">
        <v>2019</v>
      </c>
    </row>
    <row r="3" spans="1:22" x14ac:dyDescent="0.25">
      <c r="A3" s="136" t="s">
        <v>274</v>
      </c>
      <c r="B3" s="136" t="s">
        <v>271</v>
      </c>
      <c r="C3" s="137">
        <v>4.18928190913695</v>
      </c>
      <c r="D3" s="137">
        <v>4.2481527661425966</v>
      </c>
      <c r="E3" s="137">
        <v>4.4723064468973863</v>
      </c>
      <c r="F3" s="137">
        <v>4.0794664481634113</v>
      </c>
      <c r="G3" s="137">
        <v>4.8342530125906551</v>
      </c>
      <c r="H3" s="137">
        <v>4.7228039178642787</v>
      </c>
      <c r="I3" s="137">
        <v>5.6488978853237493</v>
      </c>
      <c r="J3" s="137">
        <v>6.3327058570304171</v>
      </c>
      <c r="K3" s="137">
        <v>4.5712535071973068</v>
      </c>
      <c r="L3" s="137">
        <v>3.520045142374427</v>
      </c>
      <c r="M3" s="137">
        <v>3.9116007954048673</v>
      </c>
      <c r="N3" s="137">
        <v>4.5483849308324604</v>
      </c>
      <c r="O3" s="137">
        <v>4.7125085669984674</v>
      </c>
      <c r="P3" s="137">
        <v>4.3831378103523635</v>
      </c>
      <c r="Q3" s="137">
        <v>6.1867969544903634</v>
      </c>
      <c r="R3" s="137">
        <v>6.5623044056203952</v>
      </c>
      <c r="S3" s="137">
        <v>6.0074082923566783</v>
      </c>
      <c r="T3" s="137">
        <v>7.2374599846924346</v>
      </c>
      <c r="U3" s="137">
        <v>6.595928060266715</v>
      </c>
      <c r="V3" s="137">
        <v>5.8320139891247162</v>
      </c>
    </row>
    <row r="4" spans="1:22" x14ac:dyDescent="0.25">
      <c r="A4" s="136" t="s">
        <v>275</v>
      </c>
      <c r="B4" s="136" t="s">
        <v>272</v>
      </c>
      <c r="C4" s="137">
        <v>1.9577903178402487</v>
      </c>
      <c r="D4" s="137">
        <v>1.8278465065232781</v>
      </c>
      <c r="E4" s="137">
        <v>1.8169029587769412</v>
      </c>
      <c r="F4" s="137">
        <v>1.6544513792887363</v>
      </c>
      <c r="G4" s="137">
        <v>2.1954508079413944</v>
      </c>
      <c r="H4" s="137">
        <v>2.6305307281646826</v>
      </c>
      <c r="I4" s="137">
        <v>4.135104194927032</v>
      </c>
      <c r="J4" s="137">
        <v>4.071076914229744</v>
      </c>
      <c r="K4" s="137">
        <v>3.6795679736458689</v>
      </c>
      <c r="L4" s="137">
        <v>3.8561120171070176</v>
      </c>
      <c r="M4" s="137">
        <v>4.0870863389498098</v>
      </c>
      <c r="N4" s="137">
        <v>3.2163048982841183</v>
      </c>
      <c r="O4" s="137">
        <v>3.3085469960899458</v>
      </c>
      <c r="P4" s="137">
        <v>2.8762261523706889</v>
      </c>
      <c r="Q4" s="137">
        <v>2.5797756866641328</v>
      </c>
      <c r="R4" s="137">
        <v>3.0014757645722012</v>
      </c>
      <c r="S4" s="137">
        <v>2.48750216288399</v>
      </c>
      <c r="T4" s="137">
        <v>2.3483994984703638</v>
      </c>
      <c r="U4" s="137">
        <v>2.4242445631052032</v>
      </c>
      <c r="V4" s="137">
        <v>2.5069608670573715</v>
      </c>
    </row>
    <row r="5" spans="1:22" x14ac:dyDescent="0.25">
      <c r="A5" s="136" t="s">
        <v>276</v>
      </c>
      <c r="B5" s="136" t="s">
        <v>273</v>
      </c>
      <c r="C5" s="137">
        <v>2.2314915912967015</v>
      </c>
      <c r="D5" s="137">
        <v>2.4203062596193186</v>
      </c>
      <c r="E5" s="137">
        <v>2.6554034881204447</v>
      </c>
      <c r="F5" s="137">
        <v>2.4250150688746741</v>
      </c>
      <c r="G5" s="137">
        <v>2.6388022046492603</v>
      </c>
      <c r="H5" s="137">
        <v>2.0922731896995961</v>
      </c>
      <c r="I5" s="137">
        <v>1.5137936903967177</v>
      </c>
      <c r="J5" s="137">
        <v>2.2616289428006735</v>
      </c>
      <c r="K5" s="137">
        <v>0.89168553355143776</v>
      </c>
      <c r="L5" s="137">
        <v>-0.33606687473259056</v>
      </c>
      <c r="M5" s="137">
        <v>-0.1754855435449427</v>
      </c>
      <c r="N5" s="137">
        <v>1.3320800325483433</v>
      </c>
      <c r="O5" s="137">
        <v>1.4039615709085222</v>
      </c>
      <c r="P5" s="137">
        <v>1.5069116579816739</v>
      </c>
      <c r="Q5" s="137">
        <v>3.6070212678262306</v>
      </c>
      <c r="R5" s="137">
        <v>3.5608286410481931</v>
      </c>
      <c r="S5" s="137">
        <v>3.5199061294726879</v>
      </c>
      <c r="T5" s="137">
        <v>4.8890604862220712</v>
      </c>
      <c r="U5" s="137">
        <v>4.1716834971615118</v>
      </c>
      <c r="V5" s="137">
        <v>3.3250531220673452</v>
      </c>
    </row>
    <row r="7" spans="1:22" x14ac:dyDescent="0.25">
      <c r="L7" s="166"/>
    </row>
  </sheetData>
  <pageMargins left="0.7" right="0.7" top="0.75" bottom="0.75" header="0.3" footer="0.3"/>
  <pageSetup paperSize="9" scale="95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2A123-55BC-45D2-AE44-F932D8048D32}">
  <dimension ref="A2:R7"/>
  <sheetViews>
    <sheetView topLeftCell="E7" zoomScale="145" zoomScaleNormal="145" workbookViewId="0">
      <selection activeCell="Q18" sqref="Q18"/>
    </sheetView>
  </sheetViews>
  <sheetFormatPr defaultRowHeight="15" x14ac:dyDescent="0.25"/>
  <cols>
    <col min="1" max="1" width="13.85546875" style="136" customWidth="1"/>
    <col min="2" max="2" width="30.85546875" style="136" customWidth="1"/>
    <col min="3" max="16384" width="9.140625" style="136"/>
  </cols>
  <sheetData>
    <row r="2" spans="1:18" x14ac:dyDescent="0.25">
      <c r="C2" s="136">
        <v>2004</v>
      </c>
      <c r="D2" s="136">
        <v>2005</v>
      </c>
      <c r="E2" s="136">
        <v>2006</v>
      </c>
      <c r="F2" s="136">
        <v>2007</v>
      </c>
      <c r="G2" s="136">
        <v>2008</v>
      </c>
      <c r="H2" s="136">
        <v>2009</v>
      </c>
      <c r="I2" s="136">
        <v>2010</v>
      </c>
      <c r="J2" s="136">
        <v>2011</v>
      </c>
      <c r="K2" s="136">
        <v>2012</v>
      </c>
      <c r="L2" s="136">
        <v>2013</v>
      </c>
      <c r="M2" s="136">
        <v>2014</v>
      </c>
      <c r="N2" s="136">
        <v>2015</v>
      </c>
      <c r="O2" s="136">
        <v>2016</v>
      </c>
      <c r="P2" s="136">
        <v>2017</v>
      </c>
      <c r="Q2" s="136">
        <v>2018</v>
      </c>
      <c r="R2" s="136">
        <v>2019</v>
      </c>
    </row>
    <row r="3" spans="1:18" x14ac:dyDescent="0.25">
      <c r="A3" s="136" t="s">
        <v>281</v>
      </c>
      <c r="B3" s="136" t="s">
        <v>277</v>
      </c>
      <c r="C3" s="137">
        <v>15.897389571002444</v>
      </c>
      <c r="D3" s="137">
        <v>15.100096851416463</v>
      </c>
      <c r="E3" s="137">
        <v>12.567211411165655</v>
      </c>
      <c r="F3" s="137">
        <v>13.207265958192693</v>
      </c>
      <c r="G3" s="137">
        <v>9.4488186768716176</v>
      </c>
      <c r="H3" s="137">
        <v>12.111669486790751</v>
      </c>
      <c r="I3" s="137">
        <v>13.48201822734271</v>
      </c>
      <c r="J3" s="137">
        <v>16.454509887987683</v>
      </c>
      <c r="K3" s="137">
        <v>6.4333020686802893</v>
      </c>
      <c r="L3" s="137">
        <v>3.8912250279195164</v>
      </c>
      <c r="M3" s="137">
        <v>11.053894153833683</v>
      </c>
      <c r="N3" s="137">
        <v>6.9671702346986883</v>
      </c>
      <c r="O3" s="137">
        <v>5.9005269548256951</v>
      </c>
      <c r="P3" s="137">
        <v>8.7889984115202573</v>
      </c>
      <c r="Q3" s="137">
        <v>9.0052606133634594</v>
      </c>
      <c r="R3" s="137">
        <v>8.6904918125263819</v>
      </c>
    </row>
    <row r="4" spans="1:18" x14ac:dyDescent="0.25">
      <c r="A4" s="136" t="s">
        <v>282</v>
      </c>
      <c r="B4" s="136" t="s">
        <v>278</v>
      </c>
      <c r="C4" s="137">
        <v>9.7267127336837031</v>
      </c>
      <c r="D4" s="137">
        <v>8.4982440363017382</v>
      </c>
      <c r="E4" s="137">
        <v>9.853579698201262</v>
      </c>
      <c r="F4" s="137">
        <v>10.739056696879217</v>
      </c>
      <c r="G4" s="137">
        <v>8.1612380616504563</v>
      </c>
      <c r="H4" s="137">
        <v>5.2215447333440013</v>
      </c>
      <c r="I4" s="137">
        <v>5.7979336878549796</v>
      </c>
      <c r="J4" s="137">
        <v>6.5968759094272649</v>
      </c>
      <c r="K4" s="137">
        <v>7.4288031067201361</v>
      </c>
      <c r="L4" s="137">
        <v>6.8873361963075519</v>
      </c>
      <c r="M4" s="137">
        <v>9.1420928973428008</v>
      </c>
      <c r="N4" s="137">
        <v>8.8826324079567929</v>
      </c>
      <c r="O4" s="137">
        <v>9.704728195289464</v>
      </c>
      <c r="P4" s="137">
        <v>11.916185788281556</v>
      </c>
      <c r="Q4" s="137">
        <v>10.453552746531937</v>
      </c>
      <c r="R4" s="137">
        <v>9.2473644500366081</v>
      </c>
    </row>
    <row r="5" spans="1:18" x14ac:dyDescent="0.25">
      <c r="A5" s="136" t="s">
        <v>357</v>
      </c>
      <c r="B5" s="136" t="s">
        <v>279</v>
      </c>
      <c r="C5" s="137">
        <v>12.766954902818433</v>
      </c>
      <c r="D5" s="137">
        <v>29.197594817414174</v>
      </c>
      <c r="E5" s="137">
        <v>50.018548207366074</v>
      </c>
      <c r="F5" s="137">
        <v>43.099855850367945</v>
      </c>
      <c r="G5" s="137">
        <v>45.701063411891433</v>
      </c>
      <c r="H5" s="137">
        <v>31.979900323489808</v>
      </c>
      <c r="I5" s="137">
        <v>32.048666076813674</v>
      </c>
      <c r="J5" s="137">
        <v>29.048799033346235</v>
      </c>
      <c r="K5" s="137">
        <v>49.821260036421272</v>
      </c>
      <c r="L5" s="137">
        <v>56.268164965575792</v>
      </c>
      <c r="M5" s="137">
        <v>19.36535788965168</v>
      </c>
      <c r="N5" s="137">
        <v>37.487715836398536</v>
      </c>
      <c r="O5" s="137">
        <v>34.868517063467458</v>
      </c>
      <c r="P5" s="137">
        <v>25.690938023687288</v>
      </c>
      <c r="Q5" s="137">
        <v>56.85812247862453</v>
      </c>
      <c r="R5" s="137">
        <v>46.058098229919523</v>
      </c>
    </row>
    <row r="6" spans="1:18" x14ac:dyDescent="0.25">
      <c r="A6" s="136" t="s">
        <v>358</v>
      </c>
      <c r="B6" s="136" t="s">
        <v>280</v>
      </c>
      <c r="C6" s="137">
        <v>50.347218025084018</v>
      </c>
      <c r="D6" s="137">
        <v>59.813641734028153</v>
      </c>
      <c r="E6" s="137">
        <v>75.814137461797458</v>
      </c>
      <c r="F6" s="137">
        <v>67.233244976546942</v>
      </c>
      <c r="G6" s="137">
        <v>84.816066663689455</v>
      </c>
      <c r="H6" s="137">
        <v>128.08578811397012</v>
      </c>
      <c r="I6" s="137">
        <v>120.26457133608916</v>
      </c>
      <c r="J6" s="137">
        <v>77.127949634495323</v>
      </c>
      <c r="K6" s="137">
        <v>70.548984140670086</v>
      </c>
      <c r="L6" s="137">
        <v>65.268023953123773</v>
      </c>
      <c r="M6" s="137">
        <v>43.066624874558414</v>
      </c>
      <c r="N6" s="137">
        <v>45.781106221476804</v>
      </c>
      <c r="O6" s="137">
        <v>41.67986197202849</v>
      </c>
      <c r="P6" s="137">
        <v>32.807350438483425</v>
      </c>
      <c r="Q6" s="137">
        <v>35.588123665363462</v>
      </c>
      <c r="R6" s="137">
        <v>42.793829891149912</v>
      </c>
    </row>
    <row r="7" spans="1:18" x14ac:dyDescent="0.25">
      <c r="L7" s="166"/>
    </row>
  </sheetData>
  <pageMargins left="0.7" right="0.7" top="0.75" bottom="0.75" header="0.3" footer="0.3"/>
  <pageSetup paperSize="9" scale="95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A8D7DD-036C-42B0-BE39-0359705EBEC0}">
  <dimension ref="A2:Q7"/>
  <sheetViews>
    <sheetView topLeftCell="D6" zoomScale="130" zoomScaleNormal="130" workbookViewId="0">
      <selection activeCell="Q18" sqref="Q18"/>
    </sheetView>
  </sheetViews>
  <sheetFormatPr defaultRowHeight="15" x14ac:dyDescent="0.25"/>
  <cols>
    <col min="1" max="16384" width="9.140625" style="136"/>
  </cols>
  <sheetData>
    <row r="2" spans="1:17" x14ac:dyDescent="0.25">
      <c r="C2" s="136">
        <v>2005</v>
      </c>
      <c r="D2" s="136">
        <v>2006</v>
      </c>
      <c r="E2" s="136">
        <v>2007</v>
      </c>
      <c r="F2" s="136">
        <v>2008</v>
      </c>
      <c r="G2" s="136">
        <v>2009</v>
      </c>
      <c r="H2" s="136">
        <v>2010</v>
      </c>
      <c r="I2" s="136">
        <v>2011</v>
      </c>
      <c r="J2" s="136">
        <v>2012</v>
      </c>
      <c r="K2" s="136">
        <v>2013</v>
      </c>
      <c r="L2" s="136">
        <v>2014</v>
      </c>
      <c r="M2" s="136">
        <v>2015</v>
      </c>
      <c r="N2" s="136">
        <v>2016</v>
      </c>
      <c r="O2" s="136">
        <v>2017</v>
      </c>
      <c r="P2" s="136">
        <v>2018</v>
      </c>
      <c r="Q2" s="136">
        <v>2019</v>
      </c>
    </row>
    <row r="3" spans="1:17" x14ac:dyDescent="0.25">
      <c r="A3" s="136" t="s">
        <v>41</v>
      </c>
      <c r="B3" s="136" t="s">
        <v>41</v>
      </c>
      <c r="C3" s="137">
        <v>12.340583004364376</v>
      </c>
      <c r="D3" s="137">
        <v>27.163334805161838</v>
      </c>
      <c r="E3" s="137">
        <v>11.524471464664714</v>
      </c>
      <c r="F3" s="137">
        <v>7.710188874101064</v>
      </c>
      <c r="G3" s="137">
        <v>-8.768268964991762</v>
      </c>
      <c r="H3" s="137">
        <v>13.246584377994679</v>
      </c>
      <c r="I3" s="137">
        <v>10.194537891762096</v>
      </c>
      <c r="J3" s="137">
        <v>1.3723005474408865</v>
      </c>
      <c r="K3" s="137">
        <v>4.102769027857974</v>
      </c>
      <c r="L3" s="137">
        <v>10.248447276847045</v>
      </c>
      <c r="M3" s="137">
        <v>7.0789701461110042</v>
      </c>
      <c r="N3" s="137">
        <v>2.2234649868758254</v>
      </c>
      <c r="O3" s="137">
        <v>8.1764368840256054</v>
      </c>
      <c r="P3" s="137">
        <v>7.0747735357976467</v>
      </c>
      <c r="Q3" s="137">
        <v>7.5890027269209526</v>
      </c>
    </row>
    <row r="4" spans="1:17" x14ac:dyDescent="0.25">
      <c r="A4" s="136" t="s">
        <v>283</v>
      </c>
      <c r="B4" s="136" t="s">
        <v>284</v>
      </c>
      <c r="C4" s="137">
        <v>4.5153304775483747</v>
      </c>
      <c r="D4" s="137">
        <v>28.983338122308567</v>
      </c>
      <c r="E4" s="137">
        <v>18.490729744382463</v>
      </c>
      <c r="F4" s="137">
        <v>-23.557336501621492</v>
      </c>
      <c r="G4" s="137">
        <v>-25.143727993614405</v>
      </c>
      <c r="H4" s="137">
        <v>14.528129640255912</v>
      </c>
      <c r="I4" s="137">
        <v>20.987992054195331</v>
      </c>
      <c r="J4" s="137">
        <v>5.4992283057808038</v>
      </c>
      <c r="K4" s="137">
        <v>-2.4840202779496963</v>
      </c>
      <c r="L4" s="137">
        <v>52.351802574836057</v>
      </c>
      <c r="M4" s="137">
        <v>12.853294652003555</v>
      </c>
      <c r="N4" s="137">
        <v>-5.531665243811787</v>
      </c>
      <c r="O4" s="137">
        <v>30.339115606439805</v>
      </c>
      <c r="P4" s="137">
        <v>0.11592863717437751</v>
      </c>
      <c r="Q4" s="137">
        <v>-3.0325522871436732</v>
      </c>
    </row>
    <row r="7" spans="1:17" x14ac:dyDescent="0.25">
      <c r="L7" s="166"/>
    </row>
  </sheetData>
  <pageMargins left="0.7" right="0.7" top="0.75" bottom="0.75" header="0.3" footer="0.3"/>
  <pageSetup paperSize="9" scale="95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DC968-426E-4CCA-A842-B3C2062CC189}">
  <dimension ref="A1:L36"/>
  <sheetViews>
    <sheetView workbookViewId="0">
      <selection activeCell="Q18" sqref="Q18"/>
    </sheetView>
  </sheetViews>
  <sheetFormatPr defaultRowHeight="15" x14ac:dyDescent="0.25"/>
  <cols>
    <col min="1" max="16384" width="9.140625" style="136"/>
  </cols>
  <sheetData>
    <row r="1" spans="1:12" x14ac:dyDescent="0.25">
      <c r="A1" s="138" t="s">
        <v>349</v>
      </c>
      <c r="B1" s="136" t="s">
        <v>348</v>
      </c>
      <c r="C1" s="136" t="s">
        <v>350</v>
      </c>
    </row>
    <row r="2" spans="1:12" x14ac:dyDescent="0.25">
      <c r="A2" s="137" t="s">
        <v>285</v>
      </c>
      <c r="B2" s="137" t="s">
        <v>347</v>
      </c>
      <c r="C2" s="137" t="s">
        <v>286</v>
      </c>
      <c r="D2" s="136" t="s">
        <v>287</v>
      </c>
    </row>
    <row r="3" spans="1:12" x14ac:dyDescent="0.25">
      <c r="A3" s="137">
        <v>-1.4422106080662793</v>
      </c>
      <c r="B3" s="137">
        <v>-15.268661966392937</v>
      </c>
      <c r="C3" s="137">
        <v>16.260864816898547</v>
      </c>
      <c r="D3" s="136" t="s">
        <v>288</v>
      </c>
      <c r="E3" s="136" t="s">
        <v>289</v>
      </c>
    </row>
    <row r="4" spans="1:12" x14ac:dyDescent="0.25">
      <c r="A4" s="137">
        <v>-1.4422106080662793</v>
      </c>
      <c r="B4" s="137">
        <v>-13.819239102960289</v>
      </c>
      <c r="C4" s="137"/>
      <c r="D4" s="136" t="s">
        <v>287</v>
      </c>
    </row>
    <row r="5" spans="1:12" x14ac:dyDescent="0.25">
      <c r="A5" s="137">
        <v>-1.4422106080662793</v>
      </c>
      <c r="B5" s="137">
        <v>-13.230127465542605</v>
      </c>
      <c r="C5" s="137"/>
      <c r="D5" s="136" t="s">
        <v>287</v>
      </c>
    </row>
    <row r="6" spans="1:12" x14ac:dyDescent="0.25">
      <c r="A6" s="137">
        <v>-1.4422106080662793</v>
      </c>
      <c r="B6" s="137">
        <v>-11.733812382142368</v>
      </c>
      <c r="C6" s="137"/>
      <c r="D6" s="136" t="s">
        <v>287</v>
      </c>
    </row>
    <row r="7" spans="1:12" x14ac:dyDescent="0.25">
      <c r="A7" s="137">
        <v>-1.4422106080662793</v>
      </c>
      <c r="B7" s="137">
        <v>-9.3534330818241447</v>
      </c>
      <c r="C7" s="137"/>
      <c r="D7" s="136" t="s">
        <v>287</v>
      </c>
      <c r="L7" s="166"/>
    </row>
    <row r="8" spans="1:12" x14ac:dyDescent="0.25">
      <c r="A8" s="137">
        <v>-1.4422106080662793</v>
      </c>
      <c r="B8" s="137">
        <v>-9.2474184234330039</v>
      </c>
      <c r="C8" s="137"/>
      <c r="D8" s="136" t="s">
        <v>287</v>
      </c>
    </row>
    <row r="9" spans="1:12" x14ac:dyDescent="0.25">
      <c r="A9" s="137">
        <v>-1.4422106080662793</v>
      </c>
      <c r="B9" s="137">
        <v>-7.4273317016671756</v>
      </c>
      <c r="C9" s="137"/>
      <c r="D9" s="136" t="s">
        <v>287</v>
      </c>
    </row>
    <row r="10" spans="1:12" x14ac:dyDescent="0.25">
      <c r="A10" s="137">
        <v>-1.4422106080662793</v>
      </c>
      <c r="B10" s="137">
        <v>-4.6960419313884065</v>
      </c>
      <c r="C10" s="137">
        <v>1.8931946309270209</v>
      </c>
      <c r="D10" s="136" t="s">
        <v>290</v>
      </c>
      <c r="E10" s="136" t="s">
        <v>291</v>
      </c>
    </row>
    <row r="11" spans="1:12" x14ac:dyDescent="0.25">
      <c r="A11" s="137">
        <v>-1.4422106080662793</v>
      </c>
      <c r="B11" s="137">
        <v>-3.8290186174979617</v>
      </c>
      <c r="C11" s="137">
        <v>7.1272946474624845</v>
      </c>
      <c r="D11" s="136" t="s">
        <v>292</v>
      </c>
      <c r="E11" s="136" t="s">
        <v>293</v>
      </c>
    </row>
    <row r="12" spans="1:12" x14ac:dyDescent="0.25">
      <c r="A12" s="137">
        <v>-1.4422106080662793</v>
      </c>
      <c r="B12" s="137">
        <v>-3.3552130306779766</v>
      </c>
      <c r="C12" s="137"/>
      <c r="D12" s="136" t="s">
        <v>287</v>
      </c>
    </row>
    <row r="13" spans="1:12" x14ac:dyDescent="0.25">
      <c r="A13" s="137">
        <v>-1.4422106080662793</v>
      </c>
      <c r="B13" s="137">
        <v>-2.5144639701822449</v>
      </c>
      <c r="C13" s="137">
        <v>9.6507371420152506</v>
      </c>
      <c r="D13" s="136" t="s">
        <v>294</v>
      </c>
      <c r="E13" s="136" t="s">
        <v>295</v>
      </c>
    </row>
    <row r="14" spans="1:12" x14ac:dyDescent="0.25">
      <c r="A14" s="137">
        <v>-1.4422106080662793</v>
      </c>
      <c r="B14" s="137">
        <v>-2.0619513043066924</v>
      </c>
      <c r="C14" s="137"/>
      <c r="D14" s="136" t="s">
        <v>287</v>
      </c>
    </row>
    <row r="15" spans="1:12" x14ac:dyDescent="0.25">
      <c r="A15" s="137">
        <v>-1.4422106080662793</v>
      </c>
      <c r="B15" s="137">
        <v>-1.8471420071068412</v>
      </c>
      <c r="C15" s="137">
        <v>2.93725865393895</v>
      </c>
      <c r="D15" s="136" t="s">
        <v>296</v>
      </c>
      <c r="E15" s="136" t="s">
        <v>297</v>
      </c>
    </row>
    <row r="16" spans="1:12" x14ac:dyDescent="0.25">
      <c r="A16" s="137">
        <v>-1.4422106080662793</v>
      </c>
      <c r="B16" s="137">
        <v>-1.8323368001436506</v>
      </c>
      <c r="C16" s="137">
        <v>21.542599235652006</v>
      </c>
      <c r="D16" s="136" t="s">
        <v>298</v>
      </c>
      <c r="E16" s="136" t="s">
        <v>299</v>
      </c>
    </row>
    <row r="17" spans="1:5" x14ac:dyDescent="0.25">
      <c r="A17" s="137">
        <v>-1.4422106080662793</v>
      </c>
      <c r="B17" s="137">
        <v>-1.8251623490075426</v>
      </c>
      <c r="C17" s="137">
        <v>6.8805545001207227</v>
      </c>
      <c r="D17" s="136" t="s">
        <v>300</v>
      </c>
      <c r="E17" s="136" t="s">
        <v>301</v>
      </c>
    </row>
    <row r="18" spans="1:5" x14ac:dyDescent="0.25">
      <c r="A18" s="137">
        <v>-1.4422106080662793</v>
      </c>
      <c r="B18" s="137">
        <v>-1.6585448627838044</v>
      </c>
      <c r="C18" s="137"/>
      <c r="D18" s="136" t="s">
        <v>287</v>
      </c>
    </row>
    <row r="19" spans="1:5" x14ac:dyDescent="0.25">
      <c r="A19" s="137">
        <v>-1.4422106080662793</v>
      </c>
      <c r="B19" s="137">
        <v>-1.6445114480237777</v>
      </c>
      <c r="C19" s="137"/>
      <c r="D19" s="136" t="s">
        <v>287</v>
      </c>
    </row>
    <row r="20" spans="1:5" x14ac:dyDescent="0.25">
      <c r="A20" s="137">
        <v>-1.4422106080662793</v>
      </c>
      <c r="B20" s="137">
        <v>-1.470263747771531</v>
      </c>
      <c r="C20" s="137">
        <v>8.2880153069159448</v>
      </c>
      <c r="D20" s="136" t="s">
        <v>302</v>
      </c>
      <c r="E20" s="136" t="s">
        <v>303</v>
      </c>
    </row>
    <row r="21" spans="1:5" x14ac:dyDescent="0.25">
      <c r="A21" s="137">
        <v>-1.4422106080662793</v>
      </c>
      <c r="B21" s="137">
        <v>-0.94952556964295987</v>
      </c>
      <c r="C21" s="137">
        <v>4.7738615680683933</v>
      </c>
      <c r="D21" s="136" t="s">
        <v>304</v>
      </c>
      <c r="E21" s="136" t="s">
        <v>305</v>
      </c>
    </row>
    <row r="22" spans="1:5" x14ac:dyDescent="0.25">
      <c r="A22" s="137">
        <v>-1.4422106080662793</v>
      </c>
      <c r="B22" s="137">
        <v>-0.5121461613644982</v>
      </c>
      <c r="C22" s="137"/>
      <c r="D22" s="136" t="s">
        <v>287</v>
      </c>
    </row>
    <row r="23" spans="1:5" x14ac:dyDescent="0.25">
      <c r="A23" s="137">
        <v>-1.4422106080662793</v>
      </c>
      <c r="B23" s="137">
        <v>-0.35175304873540547</v>
      </c>
      <c r="C23" s="137">
        <v>8.6522900303283485</v>
      </c>
      <c r="D23" s="136" t="s">
        <v>306</v>
      </c>
      <c r="E23" s="136" t="s">
        <v>307</v>
      </c>
    </row>
    <row r="24" spans="1:5" x14ac:dyDescent="0.25">
      <c r="A24" s="137">
        <v>-1.4422106080662793</v>
      </c>
      <c r="B24" s="137">
        <v>-0.32761022690949204</v>
      </c>
      <c r="C24" s="137"/>
      <c r="D24" s="136" t="s">
        <v>287</v>
      </c>
    </row>
    <row r="25" spans="1:5" x14ac:dyDescent="0.25">
      <c r="A25" s="137">
        <v>-1.4422106080662793</v>
      </c>
      <c r="B25" s="137">
        <v>0.13475163825137493</v>
      </c>
      <c r="C25" s="137">
        <v>11.476167760496001</v>
      </c>
      <c r="D25" s="136" t="s">
        <v>308</v>
      </c>
      <c r="E25" s="136" t="s">
        <v>309</v>
      </c>
    </row>
    <row r="26" spans="1:5" x14ac:dyDescent="0.25">
      <c r="A26" s="137">
        <v>-1.4422106080662793</v>
      </c>
      <c r="B26" s="137">
        <v>0.42356262834607783</v>
      </c>
      <c r="C26" s="137"/>
      <c r="D26" s="136" t="s">
        <v>287</v>
      </c>
    </row>
    <row r="27" spans="1:5" x14ac:dyDescent="0.25">
      <c r="A27" s="137">
        <v>-1.4422106080662793</v>
      </c>
      <c r="B27" s="137">
        <v>0.53880252011226304</v>
      </c>
      <c r="C27" s="137">
        <v>16.933291104147941</v>
      </c>
      <c r="D27" s="136" t="s">
        <v>310</v>
      </c>
      <c r="E27" s="136" t="s">
        <v>311</v>
      </c>
    </row>
    <row r="28" spans="1:5" x14ac:dyDescent="0.25">
      <c r="A28" s="137">
        <v>-1.4422106080662793</v>
      </c>
      <c r="B28" s="137">
        <v>1.5959158977433745</v>
      </c>
      <c r="C28" s="137"/>
      <c r="D28" s="136" t="s">
        <v>287</v>
      </c>
    </row>
    <row r="29" spans="1:5" x14ac:dyDescent="0.25">
      <c r="A29" s="137">
        <v>-1.4422106080662793</v>
      </c>
      <c r="B29" s="137">
        <v>2.3084287317439109</v>
      </c>
      <c r="C29" s="137"/>
      <c r="D29" s="136" t="s">
        <v>287</v>
      </c>
    </row>
    <row r="30" spans="1:5" x14ac:dyDescent="0.25">
      <c r="A30" s="137">
        <v>-1.4422106080662793</v>
      </c>
      <c r="B30" s="137">
        <v>2.6947644659931758</v>
      </c>
      <c r="C30" s="137"/>
      <c r="D30" s="136" t="s">
        <v>287</v>
      </c>
    </row>
    <row r="31" spans="1:5" x14ac:dyDescent="0.25">
      <c r="A31" s="137">
        <v>-1.4422106080662793</v>
      </c>
      <c r="B31" s="137">
        <v>3.022016043534606</v>
      </c>
      <c r="C31" s="137"/>
      <c r="D31" s="136" t="s">
        <v>287</v>
      </c>
    </row>
    <row r="32" spans="1:5" x14ac:dyDescent="0.25">
      <c r="A32" s="137">
        <v>-1.4422106080662793</v>
      </c>
      <c r="B32" s="137">
        <v>3.0537561305602452</v>
      </c>
      <c r="C32" s="137"/>
      <c r="D32" s="136" t="s">
        <v>287</v>
      </c>
    </row>
    <row r="33" spans="1:4" x14ac:dyDescent="0.25">
      <c r="A33" s="137">
        <v>-1.4422106080662793</v>
      </c>
      <c r="B33" s="137">
        <v>5.0611221773376442</v>
      </c>
      <c r="C33" s="137"/>
      <c r="D33" s="136" t="s">
        <v>287</v>
      </c>
    </row>
    <row r="34" spans="1:4" x14ac:dyDescent="0.25">
      <c r="A34" s="137">
        <v>-1.4422106080662793</v>
      </c>
      <c r="B34" s="137">
        <v>6.3330747735009059</v>
      </c>
      <c r="C34" s="137"/>
      <c r="D34" s="136" t="s">
        <v>287</v>
      </c>
    </row>
    <row r="35" spans="1:4" x14ac:dyDescent="0.25">
      <c r="A35" s="137">
        <v>-1.4422106080662793</v>
      </c>
      <c r="B35" s="137">
        <v>9.4109127076312866</v>
      </c>
      <c r="C35" s="137"/>
      <c r="D35" s="136" t="s">
        <v>287</v>
      </c>
    </row>
    <row r="36" spans="1:4" x14ac:dyDescent="0.25">
      <c r="A36" s="139">
        <v>-1.4422106080662793</v>
      </c>
      <c r="B36" s="139">
        <v>22.963157827168107</v>
      </c>
      <c r="C36" s="139"/>
      <c r="D36" s="136" t="s">
        <v>287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538F0-3485-4124-8F11-355274A3B13E}">
  <dimension ref="A1:N12"/>
  <sheetViews>
    <sheetView zoomScale="80" zoomScaleNormal="80" workbookViewId="0">
      <selection activeCell="Q18" sqref="Q18"/>
    </sheetView>
  </sheetViews>
  <sheetFormatPr defaultRowHeight="15" x14ac:dyDescent="0.25"/>
  <cols>
    <col min="1" max="1" width="9.140625" style="136"/>
    <col min="2" max="2" width="22.28515625" style="136" customWidth="1"/>
    <col min="3" max="3" width="10.42578125" style="136" bestFit="1" customWidth="1"/>
    <col min="4" max="4" width="9.140625" style="136"/>
    <col min="5" max="13" width="10.28515625" style="136" bestFit="1" customWidth="1"/>
    <col min="14" max="14" width="9.140625" style="136" customWidth="1"/>
    <col min="15" max="16384" width="9.140625" style="136"/>
  </cols>
  <sheetData>
    <row r="1" spans="1:14" x14ac:dyDescent="0.25">
      <c r="B1" s="140"/>
    </row>
    <row r="2" spans="1:14" x14ac:dyDescent="0.25">
      <c r="A2" s="141"/>
      <c r="B2" s="141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1"/>
      <c r="N2" s="141"/>
    </row>
    <row r="3" spans="1:14" x14ac:dyDescent="0.25">
      <c r="A3" s="141"/>
      <c r="B3" s="141"/>
      <c r="C3" s="143">
        <v>2008</v>
      </c>
      <c r="D3" s="143">
        <v>2009</v>
      </c>
      <c r="E3" s="143">
        <v>2010</v>
      </c>
      <c r="F3" s="143">
        <v>2011</v>
      </c>
      <c r="G3" s="143">
        <v>2012</v>
      </c>
      <c r="H3" s="143">
        <v>2013</v>
      </c>
      <c r="I3" s="143">
        <v>2014</v>
      </c>
      <c r="J3" s="143">
        <v>2015</v>
      </c>
      <c r="K3" s="143">
        <v>2016</v>
      </c>
      <c r="L3" s="143">
        <v>2017</v>
      </c>
      <c r="M3" s="143">
        <v>2018</v>
      </c>
      <c r="N3" s="143">
        <v>2019</v>
      </c>
    </row>
    <row r="4" spans="1:14" x14ac:dyDescent="0.25">
      <c r="A4" s="141" t="s">
        <v>289</v>
      </c>
      <c r="B4" s="144" t="s">
        <v>312</v>
      </c>
      <c r="C4" s="142">
        <v>12.2965993794848</v>
      </c>
      <c r="D4" s="142">
        <v>17.310307870794599</v>
      </c>
      <c r="E4" s="142">
        <v>13.719207152830201</v>
      </c>
      <c r="F4" s="142">
        <v>26.529999263509701</v>
      </c>
      <c r="G4" s="142">
        <v>26.479638410742702</v>
      </c>
      <c r="H4" s="142">
        <v>31.095843247999099</v>
      </c>
      <c r="I4" s="142">
        <v>35.3030558913973</v>
      </c>
      <c r="J4" s="142">
        <v>38.322767139543302</v>
      </c>
      <c r="K4" s="142">
        <v>40.8068880297471</v>
      </c>
      <c r="L4" s="142">
        <v>180.27344762427501</v>
      </c>
      <c r="M4" s="142">
        <v>184.696279658176</v>
      </c>
      <c r="N4" s="142">
        <v>112.882584242324</v>
      </c>
    </row>
    <row r="5" spans="1:14" x14ac:dyDescent="0.25">
      <c r="A5" s="141" t="s">
        <v>359</v>
      </c>
      <c r="B5" s="144" t="s">
        <v>308</v>
      </c>
      <c r="C5" s="142">
        <v>17.426404089200002</v>
      </c>
      <c r="D5" s="142">
        <v>34.162811737299997</v>
      </c>
      <c r="E5" s="142">
        <v>59.587333501600298</v>
      </c>
      <c r="F5" s="142">
        <v>57.408943716833498</v>
      </c>
      <c r="G5" s="142">
        <v>61.471590429271394</v>
      </c>
      <c r="H5" s="142">
        <v>80.418883038559201</v>
      </c>
      <c r="I5" s="142">
        <v>161.66952260198201</v>
      </c>
      <c r="J5" s="142">
        <v>184.000345447086</v>
      </c>
      <c r="K5" s="142">
        <v>228.012641113086</v>
      </c>
      <c r="L5" s="142">
        <v>268.56842324775801</v>
      </c>
      <c r="M5" s="142">
        <v>176.14831031798002</v>
      </c>
      <c r="N5" s="142">
        <v>202.28374546674101</v>
      </c>
    </row>
    <row r="6" spans="1:14" x14ac:dyDescent="0.25">
      <c r="A6" s="141" t="s">
        <v>313</v>
      </c>
      <c r="B6" s="144" t="s">
        <v>304</v>
      </c>
      <c r="C6" s="142">
        <v>209.540723964416</v>
      </c>
      <c r="D6" s="142">
        <v>129.80916247791899</v>
      </c>
      <c r="E6" s="142">
        <v>251.12012335306301</v>
      </c>
      <c r="F6" s="142">
        <v>297.03448052785598</v>
      </c>
      <c r="G6" s="142">
        <v>60.303059685344905</v>
      </c>
      <c r="H6" s="142">
        <v>110.992149132538</v>
      </c>
      <c r="I6" s="142">
        <v>163.46573955320801</v>
      </c>
      <c r="J6" s="142">
        <v>192.18358704702098</v>
      </c>
      <c r="K6" s="142">
        <v>204.59937303041499</v>
      </c>
      <c r="L6" s="142">
        <v>274.15641133404</v>
      </c>
      <c r="M6" s="142">
        <v>243.50870974558001</v>
      </c>
      <c r="N6" s="142">
        <v>244.656211012093</v>
      </c>
    </row>
    <row r="7" spans="1:14" x14ac:dyDescent="0.25">
      <c r="A7" s="141" t="s">
        <v>314</v>
      </c>
      <c r="B7" s="144" t="s">
        <v>315</v>
      </c>
      <c r="C7" s="142">
        <v>131.93274738499798</v>
      </c>
      <c r="D7" s="142">
        <v>31.824477080919003</v>
      </c>
      <c r="E7" s="142">
        <v>11.407217446767399</v>
      </c>
      <c r="F7" s="142">
        <v>25.513866753304502</v>
      </c>
      <c r="G7" s="142">
        <v>59.294564581622502</v>
      </c>
      <c r="H7" s="142">
        <v>119.661597476452</v>
      </c>
      <c r="I7" s="142">
        <v>163.024005671456</v>
      </c>
      <c r="J7" s="142">
        <v>261.48286371027899</v>
      </c>
      <c r="K7" s="142">
        <v>295.27009297794598</v>
      </c>
      <c r="L7" s="167">
        <v>368.70736517006799</v>
      </c>
      <c r="M7" s="142">
        <v>404.61314922221402</v>
      </c>
      <c r="N7" s="142">
        <v>458.352427202439</v>
      </c>
    </row>
    <row r="8" spans="1:14" x14ac:dyDescent="0.25">
      <c r="A8" s="141" t="s">
        <v>316</v>
      </c>
      <c r="B8" s="145" t="s">
        <v>317</v>
      </c>
      <c r="C8" s="142">
        <v>222.42909313246801</v>
      </c>
      <c r="D8" s="142">
        <v>265.79794273940996</v>
      </c>
      <c r="E8" s="142">
        <v>236.43343922302199</v>
      </c>
      <c r="F8" s="142">
        <v>251.37297606925898</v>
      </c>
      <c r="G8" s="142">
        <v>195.84911607791901</v>
      </c>
      <c r="H8" s="142">
        <v>149.650872438866</v>
      </c>
      <c r="I8" s="142">
        <v>218.20993188686401</v>
      </c>
      <c r="J8" s="142">
        <v>126.38398612208699</v>
      </c>
      <c r="K8" s="142">
        <v>157.92061941690301</v>
      </c>
      <c r="L8" s="142">
        <v>296.88029730896795</v>
      </c>
      <c r="M8" s="142">
        <v>302.86414404051601</v>
      </c>
      <c r="N8" s="142">
        <v>266.28801176398497</v>
      </c>
    </row>
    <row r="9" spans="1:14" x14ac:dyDescent="0.25">
      <c r="A9" s="141" t="s">
        <v>318</v>
      </c>
      <c r="B9" s="146" t="s">
        <v>319</v>
      </c>
      <c r="C9" s="142">
        <v>147.035767749179</v>
      </c>
      <c r="D9" s="142">
        <v>75.338057674669699</v>
      </c>
      <c r="E9" s="142">
        <v>115.58175902665499</v>
      </c>
      <c r="F9" s="142">
        <v>115.027393989274</v>
      </c>
      <c r="G9" s="142">
        <v>117.30718237141801</v>
      </c>
      <c r="H9" s="142">
        <v>116.989878894494</v>
      </c>
      <c r="I9" s="142">
        <v>135.33252509214199</v>
      </c>
      <c r="J9" s="142">
        <v>114.78615571486399</v>
      </c>
      <c r="K9" s="142">
        <v>111.35853863481</v>
      </c>
      <c r="L9" s="142">
        <v>113.79602106603001</v>
      </c>
      <c r="M9" s="142">
        <v>150.877911992332</v>
      </c>
      <c r="N9" s="142">
        <v>176.01904806182199</v>
      </c>
    </row>
    <row r="10" spans="1:14" x14ac:dyDescent="0.25">
      <c r="A10" s="147" t="s">
        <v>320</v>
      </c>
      <c r="B10" s="148" t="s">
        <v>321</v>
      </c>
      <c r="C10" s="149">
        <v>503.51341642944431</v>
      </c>
      <c r="D10" s="149">
        <v>377.10007710758975</v>
      </c>
      <c r="E10" s="149">
        <v>378.80045169402206</v>
      </c>
      <c r="F10" s="149">
        <v>532.11547557899326</v>
      </c>
      <c r="G10" s="149">
        <v>859.01707711931158</v>
      </c>
      <c r="H10" s="149">
        <v>733.41794545519156</v>
      </c>
      <c r="I10" s="149">
        <v>1150.1300529237506</v>
      </c>
      <c r="J10" s="149">
        <v>1377.8143460998695</v>
      </c>
      <c r="K10" s="149">
        <v>1118.4708917947328</v>
      </c>
      <c r="L10" s="149">
        <v>1308.3016140907305</v>
      </c>
      <c r="M10" s="149">
        <v>1351.2334620344723</v>
      </c>
      <c r="N10" s="149">
        <v>1268.125677782366</v>
      </c>
    </row>
    <row r="11" spans="1:14" x14ac:dyDescent="0.25">
      <c r="B11" s="150"/>
      <c r="C11" s="139"/>
      <c r="D11" s="139"/>
      <c r="E11" s="139"/>
      <c r="F11" s="139"/>
      <c r="G11" s="139"/>
      <c r="H11" s="139"/>
      <c r="I11" s="139"/>
      <c r="J11" s="139"/>
      <c r="K11" s="139"/>
      <c r="L11" s="139"/>
      <c r="M11" s="139"/>
      <c r="N11" s="139"/>
    </row>
    <row r="12" spans="1:14" x14ac:dyDescent="0.25">
      <c r="B12" s="150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39"/>
    </row>
  </sheetData>
  <pageMargins left="0.7" right="0.7" top="0.75" bottom="0.75" header="0.3" footer="0.3"/>
  <pageSetup paperSize="9" scale="95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A5C81-253B-49F0-8571-AD4A0EDE908E}">
  <dimension ref="A1:R7"/>
  <sheetViews>
    <sheetView topLeftCell="A2" workbookViewId="0">
      <selection activeCell="Q18" sqref="Q18"/>
    </sheetView>
  </sheetViews>
  <sheetFormatPr defaultRowHeight="15" x14ac:dyDescent="0.25"/>
  <cols>
    <col min="1" max="1" width="22.28515625" style="136" customWidth="1"/>
    <col min="2" max="2" width="48.7109375" style="136" customWidth="1"/>
    <col min="3" max="16384" width="9.140625" style="136"/>
  </cols>
  <sheetData>
    <row r="1" spans="1:18" x14ac:dyDescent="0.25">
      <c r="B1" s="140"/>
    </row>
    <row r="2" spans="1:18" x14ac:dyDescent="0.25">
      <c r="C2" s="151">
        <v>2004</v>
      </c>
      <c r="D2" s="151">
        <v>2005</v>
      </c>
      <c r="E2" s="151">
        <v>2006</v>
      </c>
      <c r="F2" s="151">
        <v>2007</v>
      </c>
      <c r="G2" s="151">
        <v>2008</v>
      </c>
      <c r="H2" s="151">
        <v>2009</v>
      </c>
      <c r="I2" s="151">
        <v>2010</v>
      </c>
      <c r="J2" s="151">
        <v>2011</v>
      </c>
      <c r="K2" s="151">
        <v>2012</v>
      </c>
      <c r="L2" s="151">
        <v>2013</v>
      </c>
      <c r="M2" s="151">
        <v>2014</v>
      </c>
      <c r="N2" s="151">
        <v>2015</v>
      </c>
      <c r="O2" s="151">
        <v>2016</v>
      </c>
      <c r="P2" s="151">
        <v>2017</v>
      </c>
      <c r="Q2" s="151">
        <v>2018</v>
      </c>
      <c r="R2" s="151">
        <v>2019</v>
      </c>
    </row>
    <row r="3" spans="1:18" x14ac:dyDescent="0.25">
      <c r="A3" s="136" t="s">
        <v>322</v>
      </c>
      <c r="B3" s="136" t="s">
        <v>323</v>
      </c>
      <c r="C3" s="152">
        <v>0.70244748958567427</v>
      </c>
      <c r="D3" s="152">
        <v>0.58547532113590739</v>
      </c>
      <c r="E3" s="152">
        <v>1.1909156399828773</v>
      </c>
      <c r="F3" s="152">
        <v>1.1425867075407539</v>
      </c>
      <c r="G3" s="152">
        <v>0.41875641091633964</v>
      </c>
      <c r="H3" s="152">
        <v>0.60879933438565736</v>
      </c>
      <c r="I3" s="152">
        <v>0.64156020951909443</v>
      </c>
      <c r="J3" s="152">
        <v>0.85285858624194799</v>
      </c>
      <c r="K3" s="152">
        <v>1.2935763295597698</v>
      </c>
      <c r="L3" s="152">
        <v>1.0615496256245982</v>
      </c>
      <c r="M3" s="152">
        <v>1.2164719115607574</v>
      </c>
      <c r="N3" s="152">
        <v>0.80153371812347607</v>
      </c>
      <c r="O3" s="152">
        <v>1.4532149008634521</v>
      </c>
      <c r="P3" s="152">
        <v>1.5391276558708382</v>
      </c>
      <c r="Q3" s="152">
        <v>1.2550461683687917</v>
      </c>
      <c r="R3" s="152">
        <v>1.3071707782953346</v>
      </c>
    </row>
    <row r="4" spans="1:18" x14ac:dyDescent="0.25">
      <c r="A4" s="136" t="s">
        <v>324</v>
      </c>
      <c r="B4" s="136" t="s">
        <v>325</v>
      </c>
      <c r="J4" s="152">
        <v>0.10415255228955411</v>
      </c>
      <c r="K4" s="152">
        <v>0.16077203106572813</v>
      </c>
      <c r="L4" s="152">
        <v>6.8736963151998995E-2</v>
      </c>
      <c r="M4" s="152">
        <v>0.22946276811019245</v>
      </c>
      <c r="N4" s="152">
        <v>0.18342775767300978</v>
      </c>
      <c r="O4" s="152">
        <v>0.20809953441968007</v>
      </c>
      <c r="P4" s="152">
        <v>0.27747890769172112</v>
      </c>
      <c r="Q4" s="152">
        <v>0.20499518435177669</v>
      </c>
      <c r="R4" s="152">
        <v>0.40892861268907715</v>
      </c>
    </row>
    <row r="5" spans="1:18" x14ac:dyDescent="0.25">
      <c r="A5" s="136" t="s">
        <v>326</v>
      </c>
      <c r="B5" s="136" t="s">
        <v>327</v>
      </c>
      <c r="J5" s="152">
        <v>0.74870603395231006</v>
      </c>
      <c r="K5" s="152">
        <v>1.13280429849416</v>
      </c>
      <c r="L5" s="152">
        <v>0.99281342687504404</v>
      </c>
      <c r="M5" s="152">
        <v>0.9870091434505649</v>
      </c>
      <c r="N5" s="152">
        <v>0.61810596045046629</v>
      </c>
      <c r="O5" s="152">
        <v>1.2451153664437717</v>
      </c>
      <c r="P5" s="152">
        <v>1.2616487481791172</v>
      </c>
      <c r="Q5" s="152">
        <v>1.0500509840170151</v>
      </c>
      <c r="R5" s="152">
        <v>0.89824216560625736</v>
      </c>
    </row>
    <row r="7" spans="1:18" x14ac:dyDescent="0.25">
      <c r="L7" s="166"/>
    </row>
  </sheetData>
  <pageMargins left="0.7" right="0.7" top="0.75" bottom="0.75" header="0.3" footer="0.3"/>
  <pageSetup paperSize="9" scale="95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21AA9E-DFD6-4A2B-AFC9-2FC047D22CEF}">
  <dimension ref="A1:O7"/>
  <sheetViews>
    <sheetView topLeftCell="C6" zoomScale="130" zoomScaleNormal="130" workbookViewId="0">
      <selection activeCell="Q18" sqref="Q18"/>
    </sheetView>
  </sheetViews>
  <sheetFormatPr defaultRowHeight="15" x14ac:dyDescent="0.25"/>
  <cols>
    <col min="1" max="1" width="9.140625" style="136"/>
    <col min="2" max="2" width="50.140625" style="136" customWidth="1"/>
    <col min="3" max="16384" width="9.140625" style="136"/>
  </cols>
  <sheetData>
    <row r="1" spans="1:15" x14ac:dyDescent="0.25">
      <c r="B1" s="140"/>
    </row>
    <row r="3" spans="1:15" x14ac:dyDescent="0.25">
      <c r="C3" s="136">
        <v>2007</v>
      </c>
      <c r="D3" s="136">
        <v>2008</v>
      </c>
      <c r="E3" s="136">
        <v>2009</v>
      </c>
      <c r="F3" s="136">
        <v>2010</v>
      </c>
      <c r="G3" s="136">
        <v>2011</v>
      </c>
      <c r="H3" s="136">
        <v>2012</v>
      </c>
      <c r="I3" s="136">
        <v>2013</v>
      </c>
      <c r="J3" s="136">
        <v>2014</v>
      </c>
      <c r="K3" s="136">
        <v>2015</v>
      </c>
      <c r="L3" s="136">
        <v>2016</v>
      </c>
      <c r="M3" s="136">
        <v>2017</v>
      </c>
      <c r="N3" s="136">
        <v>2018</v>
      </c>
      <c r="O3" s="136">
        <v>2019</v>
      </c>
    </row>
    <row r="4" spans="1:15" x14ac:dyDescent="0.25">
      <c r="A4" s="136" t="s">
        <v>331</v>
      </c>
      <c r="B4" s="136" t="s">
        <v>328</v>
      </c>
      <c r="C4" s="137">
        <v>6.3327058570304171</v>
      </c>
      <c r="D4" s="137">
        <v>4.5712535071973068</v>
      </c>
      <c r="E4" s="137">
        <v>3.520045142374427</v>
      </c>
      <c r="F4" s="137">
        <v>3.9116007954048673</v>
      </c>
      <c r="G4" s="137">
        <v>4.5483849308324604</v>
      </c>
      <c r="H4" s="137">
        <v>4.7125085669984674</v>
      </c>
      <c r="I4" s="137">
        <v>4.3831378103523635</v>
      </c>
      <c r="J4" s="137">
        <v>6.1867969544903634</v>
      </c>
      <c r="K4" s="137">
        <v>6.5623044056203952</v>
      </c>
      <c r="L4" s="137">
        <v>6.0074082923566783</v>
      </c>
      <c r="M4" s="137">
        <v>7.2374599846924346</v>
      </c>
      <c r="N4" s="137">
        <v>6.595928060266715</v>
      </c>
      <c r="O4" s="137">
        <v>5.8320139891247162</v>
      </c>
    </row>
    <row r="5" spans="1:15" x14ac:dyDescent="0.25">
      <c r="A5" s="136" t="s">
        <v>332</v>
      </c>
      <c r="B5" s="136" t="s">
        <v>329</v>
      </c>
      <c r="C5" s="137">
        <v>6.3327058570304171</v>
      </c>
      <c r="D5" s="137">
        <v>3.4104718504796896</v>
      </c>
      <c r="E5" s="137">
        <v>1.5509676300312745</v>
      </c>
      <c r="F5" s="137">
        <v>1.5599231914779916</v>
      </c>
      <c r="G5" s="137">
        <v>-0.32873491467903909</v>
      </c>
      <c r="H5" s="137">
        <v>2.675984200642513</v>
      </c>
      <c r="I5" s="137">
        <v>2.8835333339925469</v>
      </c>
      <c r="J5" s="137">
        <v>3.1386298193589623</v>
      </c>
      <c r="K5" s="137">
        <v>12.704148284372588</v>
      </c>
      <c r="L5" s="137">
        <v>-2.5688332040025372</v>
      </c>
      <c r="M5" s="137">
        <v>5.1621245239650246</v>
      </c>
      <c r="N5" s="137">
        <v>7.0101344740397549</v>
      </c>
      <c r="O5" s="137">
        <v>5.1549819491153688</v>
      </c>
    </row>
    <row r="6" spans="1:15" x14ac:dyDescent="0.25">
      <c r="A6" s="136" t="s">
        <v>333</v>
      </c>
      <c r="B6" s="136" t="s">
        <v>330</v>
      </c>
      <c r="C6" s="137">
        <v>0</v>
      </c>
      <c r="D6" s="137">
        <v>-1.1607816567176172</v>
      </c>
      <c r="E6" s="137">
        <v>-1.9690775123431525</v>
      </c>
      <c r="F6" s="137">
        <v>-2.3516776039268756</v>
      </c>
      <c r="G6" s="137">
        <v>-4.8771198455114995</v>
      </c>
      <c r="H6" s="137">
        <v>-2.0365243663559545</v>
      </c>
      <c r="I6" s="137">
        <v>-1.4996044763598166</v>
      </c>
      <c r="J6" s="137">
        <v>-3.048167135131401</v>
      </c>
      <c r="K6" s="137">
        <v>6.1418438787521925</v>
      </c>
      <c r="L6" s="137">
        <v>-8.5762414963592164</v>
      </c>
      <c r="M6" s="137">
        <v>-2.0753354607274099</v>
      </c>
      <c r="N6" s="137">
        <v>0.41420641377303991</v>
      </c>
      <c r="O6" s="137">
        <v>-0.67703204000934747</v>
      </c>
    </row>
    <row r="7" spans="1:15" x14ac:dyDescent="0.25">
      <c r="L7" s="166"/>
    </row>
  </sheetData>
  <pageMargins left="0.7" right="0.7" top="0.75" bottom="0.75" header="0.3" footer="0.3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/>
  <dimension ref="A1:AZ10"/>
  <sheetViews>
    <sheetView showGridLines="0" zoomScaleNormal="100" workbookViewId="0">
      <pane xSplit="2" ySplit="2" topLeftCell="AX13" activePane="bottomRight" state="frozen"/>
      <selection activeCell="BC4" sqref="BC4"/>
      <selection pane="topRight" activeCell="BC4" sqref="BC4"/>
      <selection pane="bottomLeft" activeCell="BC4" sqref="BC4"/>
      <selection pane="bottomRight" activeCell="BC4" sqref="BC4"/>
    </sheetView>
  </sheetViews>
  <sheetFormatPr defaultRowHeight="12" x14ac:dyDescent="0.2"/>
  <cols>
    <col min="1" max="2" width="9.140625" style="1" bestFit="1" customWidth="1"/>
    <col min="3" max="25" width="9.85546875" style="1" bestFit="1" customWidth="1"/>
    <col min="26" max="16384" width="9.140625" style="1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83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163</v>
      </c>
      <c r="AR1" s="1" t="s">
        <v>13</v>
      </c>
      <c r="AS1" s="1" t="s">
        <v>5</v>
      </c>
      <c r="AU1" s="1" t="s">
        <v>186</v>
      </c>
      <c r="AV1" s="1" t="s">
        <v>13</v>
      </c>
      <c r="AW1" s="1" t="s">
        <v>190</v>
      </c>
      <c r="AX1" s="1" t="s">
        <v>193</v>
      </c>
      <c r="AY1" s="18" t="s">
        <v>218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1" t="s">
        <v>49</v>
      </c>
      <c r="AU2" s="11" t="s">
        <v>187</v>
      </c>
      <c r="AV2" s="1" t="s">
        <v>47</v>
      </c>
      <c r="AW2" s="11" t="s">
        <v>48</v>
      </c>
      <c r="AX2" s="1" t="s">
        <v>49</v>
      </c>
      <c r="AY2" s="18" t="s">
        <v>219</v>
      </c>
      <c r="AZ2" s="13" t="s">
        <v>220</v>
      </c>
    </row>
    <row r="3" spans="1:52" x14ac:dyDescent="0.2">
      <c r="A3" s="1" t="s">
        <v>41</v>
      </c>
      <c r="B3" s="1" t="s">
        <v>211</v>
      </c>
      <c r="C3" s="6">
        <v>15.873765624078203</v>
      </c>
      <c r="D3" s="6">
        <v>10.786158169340737</v>
      </c>
      <c r="E3" s="6">
        <v>4.9379384641321025</v>
      </c>
      <c r="F3" s="6">
        <v>-3.4479788700046043</v>
      </c>
      <c r="G3" s="6">
        <v>-18.196281148341683</v>
      </c>
      <c r="H3" s="6">
        <v>-15.323320161174379</v>
      </c>
      <c r="I3" s="6">
        <v>-9.051286754275651</v>
      </c>
      <c r="J3" s="6">
        <v>0.26156022098385279</v>
      </c>
      <c r="K3" s="6">
        <v>10.234643901577996</v>
      </c>
      <c r="L3" s="6">
        <v>13.371473409972936</v>
      </c>
      <c r="M3" s="6">
        <v>11.161303052769483</v>
      </c>
      <c r="N3" s="6">
        <v>9.8140855191869036</v>
      </c>
      <c r="O3" s="6">
        <v>12.894402179980943</v>
      </c>
      <c r="P3" s="6">
        <v>6.1172622263956811</v>
      </c>
      <c r="Q3" s="6">
        <v>4.578935656050902</v>
      </c>
      <c r="R3" s="6">
        <v>2.8486979294316512</v>
      </c>
      <c r="S3" s="6">
        <v>-0.6750107098611835</v>
      </c>
      <c r="T3" s="6">
        <v>0.33987712550343474</v>
      </c>
      <c r="U3" s="6">
        <v>-1.265563104833177</v>
      </c>
      <c r="V3" s="6">
        <v>-5.0529737455068471</v>
      </c>
      <c r="W3" s="6">
        <v>-0.80954027722731325</v>
      </c>
      <c r="X3" s="6">
        <v>2.6473234225473021</v>
      </c>
      <c r="Y3" s="6">
        <v>5.7469304741148903</v>
      </c>
      <c r="Z3" s="6">
        <v>8.7595616622305243</v>
      </c>
      <c r="AA3" s="6">
        <v>11.005110510087988</v>
      </c>
      <c r="AB3" s="6">
        <v>9.5720700042880651</v>
      </c>
      <c r="AC3" s="6">
        <v>8.7829786420190459</v>
      </c>
      <c r="AD3" s="6">
        <v>7.6217626480877101</v>
      </c>
      <c r="AE3" s="6">
        <v>7.2904652198232327</v>
      </c>
      <c r="AF3" s="6">
        <v>6.8273167022242944</v>
      </c>
      <c r="AG3" s="6">
        <v>6.4576325685854954</v>
      </c>
      <c r="AH3" s="6">
        <v>8.8594018606273437</v>
      </c>
      <c r="AI3" s="6">
        <v>3.0794584904833044</v>
      </c>
      <c r="AJ3" s="6">
        <v>7.5979097196297261</v>
      </c>
      <c r="AK3" s="6">
        <v>4.0396832083470429</v>
      </c>
      <c r="AL3" s="6">
        <v>0.62798133996871286</v>
      </c>
      <c r="AM3" s="6">
        <v>9.1884195589161806</v>
      </c>
      <c r="AN3" s="6">
        <v>4.3716369184681412</v>
      </c>
      <c r="AO3" s="6">
        <v>6.0872564171057206</v>
      </c>
      <c r="AP3" s="6">
        <v>7.9576863437768992</v>
      </c>
      <c r="AQ3" s="6">
        <v>4.1636402579553504</v>
      </c>
      <c r="AR3" s="6">
        <v>7.1068886867043659</v>
      </c>
      <c r="AS3" s="6">
        <v>1.1660359488687675</v>
      </c>
      <c r="AT3" s="6">
        <v>4.8696300109955786</v>
      </c>
      <c r="AU3" s="6">
        <v>7.2570319363272517</v>
      </c>
      <c r="AV3" s="6">
        <v>3.7250760826287745</v>
      </c>
      <c r="AW3" s="6">
        <v>10.171836204203061</v>
      </c>
      <c r="AX3" s="6">
        <v>3.2942899861914299</v>
      </c>
      <c r="AY3" s="6">
        <v>-0.53465019348986687</v>
      </c>
      <c r="AZ3" s="6">
        <v>-23.980566152444311</v>
      </c>
    </row>
    <row r="4" spans="1:52" x14ac:dyDescent="0.2">
      <c r="A4" s="1" t="s">
        <v>42</v>
      </c>
      <c r="B4" s="1" t="s">
        <v>212</v>
      </c>
      <c r="C4" s="6">
        <v>14.542879770704474</v>
      </c>
      <c r="D4" s="6">
        <v>12.324673971634752</v>
      </c>
      <c r="E4" s="6">
        <v>4.7843290479527667</v>
      </c>
      <c r="F4" s="6">
        <v>-6.0168345542241752</v>
      </c>
      <c r="G4" s="6">
        <v>-21.238903088647874</v>
      </c>
      <c r="H4" s="6">
        <v>-21.681039565381994</v>
      </c>
      <c r="I4" s="6">
        <v>-13.369516410261113</v>
      </c>
      <c r="J4" s="6">
        <v>-0.90745412366753442</v>
      </c>
      <c r="K4" s="6">
        <v>8.2158830540096375</v>
      </c>
      <c r="L4" s="6">
        <v>12.940068141177719</v>
      </c>
      <c r="M4" s="6">
        <v>11.232142864011706</v>
      </c>
      <c r="N4" s="6">
        <v>7.5213446856360804</v>
      </c>
      <c r="O4" s="6">
        <v>11.86698023666861</v>
      </c>
      <c r="P4" s="6">
        <v>5.364784638665725</v>
      </c>
      <c r="Q4" s="6">
        <v>1.3191900437678186</v>
      </c>
      <c r="R4" s="6">
        <v>-0.33862697855187207</v>
      </c>
      <c r="S4" s="6">
        <v>-2.2615048302218099</v>
      </c>
      <c r="T4" s="6">
        <v>-3.0506127135575127</v>
      </c>
      <c r="U4" s="6">
        <v>-4.0425320592897123</v>
      </c>
      <c r="V4" s="6">
        <v>-4.4792108570720899</v>
      </c>
      <c r="W4" s="6">
        <v>-1.8162331635452489</v>
      </c>
      <c r="X4" s="6">
        <v>5.3278597066271658</v>
      </c>
      <c r="Y4" s="6">
        <v>4.5998095283826785</v>
      </c>
      <c r="Z4" s="6">
        <v>8.8910060495970669</v>
      </c>
      <c r="AA4" s="6">
        <v>11.182520089622656</v>
      </c>
      <c r="AB4" s="6">
        <v>12.252298367413346</v>
      </c>
      <c r="AC4" s="6">
        <v>12.076965726757692</v>
      </c>
      <c r="AD4" s="6">
        <v>8.5182378051396768</v>
      </c>
      <c r="AE4" s="6">
        <v>5.2241366196886787</v>
      </c>
      <c r="AF4" s="6">
        <v>4.7391806309988738</v>
      </c>
      <c r="AG4" s="6">
        <v>6.2467108940952301</v>
      </c>
      <c r="AH4" s="6">
        <v>7.717024583289799</v>
      </c>
      <c r="AI4" s="6">
        <v>5.1285580597064211</v>
      </c>
      <c r="AJ4" s="6">
        <v>5.2876869368252386</v>
      </c>
      <c r="AK4" s="6">
        <v>3.0127034486500577</v>
      </c>
      <c r="AL4" s="6">
        <v>0.44114442092293871</v>
      </c>
      <c r="AM4" s="6">
        <v>10.953832695270037</v>
      </c>
      <c r="AN4" s="6">
        <v>5.6327286429573604</v>
      </c>
      <c r="AO4" s="6">
        <v>8.0189249367394524</v>
      </c>
      <c r="AP4" s="6">
        <v>8.3513498643096256</v>
      </c>
      <c r="AQ4" s="6">
        <v>5.0680124162592648</v>
      </c>
      <c r="AR4" s="6">
        <v>8.8467516037502349</v>
      </c>
      <c r="AS4" s="6">
        <v>6.0878013001687918</v>
      </c>
      <c r="AT4" s="6">
        <v>7.1154003404483461</v>
      </c>
      <c r="AU4" s="6">
        <v>7.1008781825679108</v>
      </c>
      <c r="AV4" s="6">
        <v>4.5687192435889301</v>
      </c>
      <c r="AW4" s="6">
        <v>10.182988405424425</v>
      </c>
      <c r="AX4" s="6">
        <v>5.9488636363636402</v>
      </c>
      <c r="AY4" s="6">
        <v>1.3297638006360728</v>
      </c>
      <c r="AZ4" s="6">
        <v>-15.845087946206746</v>
      </c>
    </row>
    <row r="5" spans="1:52" x14ac:dyDescent="0.2"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Z5" s="50"/>
    </row>
    <row r="6" spans="1:52" x14ac:dyDescent="0.2"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Z6" s="50"/>
    </row>
    <row r="7" spans="1:52" x14ac:dyDescent="0.2">
      <c r="A7" s="1" t="s">
        <v>82</v>
      </c>
      <c r="B7" s="1" t="s">
        <v>118</v>
      </c>
      <c r="C7" s="6">
        <f t="shared" ref="C7:AF7" si="0">+C3-C4</f>
        <v>1.3308858533737293</v>
      </c>
      <c r="D7" s="6">
        <f t="shared" si="0"/>
        <v>-1.5385158022940146</v>
      </c>
      <c r="E7" s="6">
        <f t="shared" si="0"/>
        <v>0.15360941617933577</v>
      </c>
      <c r="F7" s="6">
        <f t="shared" si="0"/>
        <v>2.5688556842195709</v>
      </c>
      <c r="G7" s="6">
        <f t="shared" si="0"/>
        <v>3.0426219403061907</v>
      </c>
      <c r="H7" s="6">
        <f t="shared" si="0"/>
        <v>6.3577194042076144</v>
      </c>
      <c r="I7" s="6">
        <f t="shared" si="0"/>
        <v>4.318229655985462</v>
      </c>
      <c r="J7" s="6">
        <f t="shared" si="0"/>
        <v>1.1690143446513872</v>
      </c>
      <c r="K7" s="6">
        <f t="shared" si="0"/>
        <v>2.0187608475683589</v>
      </c>
      <c r="L7" s="6">
        <f t="shared" si="0"/>
        <v>0.43140526879521701</v>
      </c>
      <c r="M7" s="6">
        <f t="shared" si="0"/>
        <v>-7.083981124222305E-2</v>
      </c>
      <c r="N7" s="6">
        <f t="shared" si="0"/>
        <v>2.2927408335508233</v>
      </c>
      <c r="O7" s="6">
        <f t="shared" si="0"/>
        <v>1.0274219433123335</v>
      </c>
      <c r="P7" s="6">
        <f t="shared" si="0"/>
        <v>0.7524775877299561</v>
      </c>
      <c r="Q7" s="6">
        <f t="shared" si="0"/>
        <v>3.2597456122830835</v>
      </c>
      <c r="R7" s="6">
        <f t="shared" si="0"/>
        <v>3.1873249079835233</v>
      </c>
      <c r="S7" s="6">
        <f t="shared" si="0"/>
        <v>1.5864941203606264</v>
      </c>
      <c r="T7" s="6">
        <f t="shared" si="0"/>
        <v>3.3904898390609475</v>
      </c>
      <c r="U7" s="6">
        <f t="shared" si="0"/>
        <v>2.7769689544565352</v>
      </c>
      <c r="V7" s="6">
        <f t="shared" si="0"/>
        <v>-0.5737628884347572</v>
      </c>
      <c r="W7" s="6">
        <f t="shared" si="0"/>
        <v>1.0066928863179356</v>
      </c>
      <c r="X7" s="6">
        <f t="shared" si="0"/>
        <v>-2.6805362840798637</v>
      </c>
      <c r="Y7" s="6">
        <f t="shared" si="0"/>
        <v>1.1471209457322118</v>
      </c>
      <c r="Z7" s="6">
        <f t="shared" si="0"/>
        <v>-0.13144438736654251</v>
      </c>
      <c r="AA7" s="6">
        <f t="shared" si="0"/>
        <v>-0.17740957953466818</v>
      </c>
      <c r="AB7" s="6">
        <f t="shared" si="0"/>
        <v>-2.6802283631252806</v>
      </c>
      <c r="AC7" s="6">
        <f t="shared" si="0"/>
        <v>-3.2939870847386459</v>
      </c>
      <c r="AD7" s="6">
        <f t="shared" si="0"/>
        <v>-0.89647515705196668</v>
      </c>
      <c r="AE7" s="6">
        <f t="shared" si="0"/>
        <v>2.066328600134554</v>
      </c>
      <c r="AF7" s="6">
        <f t="shared" si="0"/>
        <v>2.0881360712254207</v>
      </c>
      <c r="AG7" s="6">
        <f>+AG3-AG4</f>
        <v>0.21092167449026533</v>
      </c>
      <c r="AH7" s="6">
        <f t="shared" ref="AH7" si="1">+AH3-AH4</f>
        <v>1.1423772773375447</v>
      </c>
      <c r="AI7" s="6">
        <f t="shared" ref="AI7:AJ7" si="2">+AI3-AI4</f>
        <v>-2.0490995692231166</v>
      </c>
      <c r="AJ7" s="6">
        <f t="shared" si="2"/>
        <v>2.3102227828044875</v>
      </c>
      <c r="AK7" s="6">
        <f t="shared" ref="AK7:AM7" si="3">+AK3-AK4</f>
        <v>1.0269797596969852</v>
      </c>
      <c r="AL7" s="6">
        <f t="shared" si="3"/>
        <v>0.18683691904577415</v>
      </c>
      <c r="AM7" s="6">
        <f t="shared" si="3"/>
        <v>-1.7654131363538568</v>
      </c>
      <c r="AN7" s="6">
        <f t="shared" ref="AN7:AP7" si="4">+AN3-AN4</f>
        <v>-1.2610917244892192</v>
      </c>
      <c r="AO7" s="6">
        <f t="shared" si="4"/>
        <v>-1.9316685196337318</v>
      </c>
      <c r="AP7" s="6">
        <f t="shared" si="4"/>
        <v>-0.39366352053272635</v>
      </c>
      <c r="AQ7" s="6">
        <f t="shared" ref="AQ7" si="5">+AQ3-AQ4</f>
        <v>-0.90437215830391438</v>
      </c>
      <c r="AR7" s="6">
        <f>+AR3-AR4</f>
        <v>-1.739862917045869</v>
      </c>
      <c r="AS7" s="6">
        <f>+AS3-AS4</f>
        <v>-4.9217653513000243</v>
      </c>
      <c r="AT7" s="6">
        <f t="shared" ref="AT7:AW7" si="6">+AT3-AT4</f>
        <v>-2.2457703294527676</v>
      </c>
      <c r="AU7" s="6">
        <f t="shared" si="6"/>
        <v>0.15615375375934093</v>
      </c>
      <c r="AV7" s="6">
        <f t="shared" si="6"/>
        <v>-0.84364316096015557</v>
      </c>
      <c r="AW7" s="6">
        <f t="shared" si="6"/>
        <v>-1.1152201221364066E-2</v>
      </c>
      <c r="AX7" s="6">
        <f t="shared" ref="AX7:AZ7" si="7">+AX3-AX4</f>
        <v>-2.6545736501722104</v>
      </c>
      <c r="AY7" s="6">
        <f t="shared" si="7"/>
        <v>-1.8644139941259397</v>
      </c>
      <c r="AZ7" s="6">
        <f t="shared" si="7"/>
        <v>-8.1354782062375648</v>
      </c>
    </row>
    <row r="9" spans="1:52" x14ac:dyDescent="0.2">
      <c r="AV9" s="6">
        <f>+AV3-AU3</f>
        <v>-3.5319558536984772</v>
      </c>
    </row>
    <row r="10" spans="1:52" x14ac:dyDescent="0.2">
      <c r="AV10" s="6">
        <f>+AV4-AU4</f>
        <v>-2.5321589389789807</v>
      </c>
    </row>
  </sheetData>
  <pageMargins left="0.7" right="0.7" top="0.75" bottom="0.75" header="0.3" footer="0.3"/>
  <pageSetup paperSize="9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51282E-0657-44B8-90D1-C62C8D848117}">
  <dimension ref="A3:R8"/>
  <sheetViews>
    <sheetView topLeftCell="E1" zoomScale="130" zoomScaleNormal="130" workbookViewId="0">
      <selection activeCell="Q18" sqref="Q18"/>
    </sheetView>
  </sheetViews>
  <sheetFormatPr defaultRowHeight="15" x14ac:dyDescent="0.25"/>
  <cols>
    <col min="1" max="1" width="9.140625" style="136"/>
    <col min="2" max="2" width="13.42578125" style="136" customWidth="1"/>
    <col min="3" max="16384" width="9.140625" style="136"/>
  </cols>
  <sheetData>
    <row r="3" spans="1:18" s="153" customFormat="1" x14ac:dyDescent="0.25">
      <c r="C3" s="153">
        <v>2004</v>
      </c>
      <c r="D3" s="153">
        <v>2005</v>
      </c>
      <c r="E3" s="153">
        <v>2006</v>
      </c>
      <c r="F3" s="153">
        <v>2007</v>
      </c>
      <c r="G3" s="153">
        <v>2008</v>
      </c>
      <c r="H3" s="153">
        <v>2009</v>
      </c>
      <c r="I3" s="153">
        <v>2010</v>
      </c>
      <c r="J3" s="153">
        <v>2011</v>
      </c>
      <c r="K3" s="153">
        <v>2012</v>
      </c>
      <c r="L3" s="153">
        <v>2013</v>
      </c>
      <c r="M3" s="153">
        <v>2014</v>
      </c>
      <c r="N3" s="153">
        <v>2015</v>
      </c>
      <c r="O3" s="153">
        <v>2016</v>
      </c>
      <c r="P3" s="153">
        <v>2017</v>
      </c>
      <c r="Q3" s="153">
        <v>2018</v>
      </c>
      <c r="R3" s="153" t="s">
        <v>334</v>
      </c>
    </row>
    <row r="4" spans="1:18" s="153" customFormat="1" x14ac:dyDescent="0.25">
      <c r="A4" s="136" t="s">
        <v>98</v>
      </c>
      <c r="B4" s="153" t="s">
        <v>101</v>
      </c>
      <c r="C4" s="154">
        <v>11.314917409007043</v>
      </c>
      <c r="D4" s="154">
        <v>10.250711226882983</v>
      </c>
      <c r="E4" s="154">
        <v>11.150070028210893</v>
      </c>
      <c r="F4" s="154">
        <v>11.764807966478504</v>
      </c>
      <c r="G4" s="154">
        <v>8.4189245170963787</v>
      </c>
      <c r="H4" s="154">
        <v>6.1441050732425504</v>
      </c>
      <c r="I4" s="154">
        <v>6.6366828158301177</v>
      </c>
      <c r="J4" s="154">
        <v>8.0571623751609582</v>
      </c>
      <c r="K4" s="154">
        <v>7.8697155859123553</v>
      </c>
      <c r="L4" s="154">
        <v>7.0003711002603497</v>
      </c>
      <c r="M4" s="154">
        <v>9.5440472998317087</v>
      </c>
      <c r="N4" s="154">
        <v>9.2750648251272931</v>
      </c>
      <c r="O4" s="154">
        <v>8.7695209736472766</v>
      </c>
      <c r="P4" s="154">
        <v>11.939366041449388</v>
      </c>
      <c r="Q4" s="154">
        <v>10.951686070079736</v>
      </c>
      <c r="R4" s="154">
        <v>9.2865890804531013</v>
      </c>
    </row>
    <row r="5" spans="1:18" s="153" customFormat="1" x14ac:dyDescent="0.25">
      <c r="A5" s="136" t="s">
        <v>167</v>
      </c>
      <c r="B5" s="153" t="s">
        <v>102</v>
      </c>
      <c r="C5" s="154">
        <v>12.757568187002381</v>
      </c>
      <c r="D5" s="154">
        <v>11.182650695858342</v>
      </c>
      <c r="E5" s="154">
        <v>12.851164583448046</v>
      </c>
      <c r="F5" s="154">
        <v>15.607200410460976</v>
      </c>
      <c r="G5" s="154">
        <v>12.437669046231344</v>
      </c>
      <c r="H5" s="154">
        <v>11.815328412449812</v>
      </c>
      <c r="I5" s="154">
        <v>12.626290402044022</v>
      </c>
      <c r="J5" s="154">
        <v>12.493462764623706</v>
      </c>
      <c r="K5" s="154">
        <v>12.046595270687387</v>
      </c>
      <c r="L5" s="154">
        <v>12.306822402077067</v>
      </c>
      <c r="M5" s="154">
        <v>12.834686094538275</v>
      </c>
      <c r="N5" s="154">
        <v>12.551668454823597</v>
      </c>
      <c r="O5" s="154">
        <v>12.53688423044291</v>
      </c>
      <c r="P5" s="154">
        <v>13.787963186205635</v>
      </c>
      <c r="Q5" s="154">
        <v>12.224538288663938</v>
      </c>
      <c r="R5" s="154">
        <v>12.999549037646338</v>
      </c>
    </row>
    <row r="6" spans="1:18" s="153" customFormat="1" x14ac:dyDescent="0.25">
      <c r="A6" s="136" t="s">
        <v>99</v>
      </c>
      <c r="B6" s="153" t="s">
        <v>103</v>
      </c>
      <c r="C6" s="154">
        <v>14.125606950432626</v>
      </c>
      <c r="D6" s="154">
        <v>11.154673586301453</v>
      </c>
      <c r="E6" s="154">
        <v>12.920895203503898</v>
      </c>
      <c r="F6" s="154">
        <v>13.355998516537145</v>
      </c>
      <c r="G6" s="154">
        <v>8.3867403816269164</v>
      </c>
      <c r="H6" s="154">
        <v>9.2219829795960226</v>
      </c>
      <c r="I6" s="154">
        <v>10.477047646013887</v>
      </c>
      <c r="J6" s="154">
        <v>11.177380163463663</v>
      </c>
      <c r="K6" s="154">
        <v>9.1398170465365478</v>
      </c>
      <c r="L6" s="154">
        <v>8.984078451063727</v>
      </c>
      <c r="M6" s="154">
        <v>10.411875776032446</v>
      </c>
      <c r="N6" s="154">
        <v>11.189739979406767</v>
      </c>
      <c r="O6" s="154">
        <v>12.654642411628345</v>
      </c>
      <c r="P6" s="154">
        <v>10.964304533656003</v>
      </c>
      <c r="Q6" s="154">
        <v>11.990762679535734</v>
      </c>
      <c r="R6" s="154">
        <v>12.817592472742362</v>
      </c>
    </row>
    <row r="7" spans="1:18" s="153" customFormat="1" x14ac:dyDescent="0.25">
      <c r="A7" s="136" t="s">
        <v>100</v>
      </c>
      <c r="B7" s="153" t="s">
        <v>104</v>
      </c>
      <c r="C7" s="154">
        <v>13.959084169256666</v>
      </c>
      <c r="D7" s="154">
        <v>12.348424604297799</v>
      </c>
      <c r="E7" s="154">
        <v>13.861729063490294</v>
      </c>
      <c r="F7" s="154">
        <v>12.8578594454239</v>
      </c>
      <c r="G7" s="154">
        <v>9.1198673030703095</v>
      </c>
      <c r="H7" s="154">
        <v>7.3612301106613751</v>
      </c>
      <c r="I7" s="154">
        <v>11.136273566211855</v>
      </c>
      <c r="J7" s="154">
        <v>12.134830800161073</v>
      </c>
      <c r="K7" s="154">
        <v>8.4774812783461666</v>
      </c>
      <c r="L7" s="165">
        <v>6.0913993594271725</v>
      </c>
      <c r="M7" s="154">
        <v>7.8001075512117142</v>
      </c>
      <c r="N7" s="154">
        <v>10.32301532944668</v>
      </c>
      <c r="O7" s="154">
        <v>9.3779894770408152</v>
      </c>
      <c r="P7" s="154">
        <v>8.6062831478190223</v>
      </c>
      <c r="Q7" s="154">
        <v>9.0727424574104525</v>
      </c>
      <c r="R7" s="154">
        <v>8.8550233440552901</v>
      </c>
    </row>
    <row r="8" spans="1:18" s="153" customFormat="1" x14ac:dyDescent="0.25">
      <c r="A8" s="136" t="s">
        <v>166</v>
      </c>
      <c r="B8" s="153" t="s">
        <v>165</v>
      </c>
      <c r="C8" s="154"/>
      <c r="D8" s="154"/>
      <c r="E8" s="154"/>
      <c r="F8" s="154"/>
      <c r="G8" s="154"/>
      <c r="H8" s="154"/>
      <c r="I8" s="154"/>
      <c r="J8" s="154"/>
      <c r="K8" s="154"/>
      <c r="L8" s="154">
        <v>4.7587681171841139</v>
      </c>
      <c r="M8" s="154">
        <v>1.8364615288588464</v>
      </c>
      <c r="N8" s="154">
        <v>6.4547165586668465</v>
      </c>
      <c r="O8" s="154">
        <v>8.3586440013716743</v>
      </c>
      <c r="P8" s="154">
        <v>10.004397203984777</v>
      </c>
      <c r="Q8" s="154">
        <v>10.654668299539363</v>
      </c>
      <c r="R8" s="154">
        <v>9.4626500698775917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8AA72-316C-4E55-A8DF-09363BB200BA}">
  <dimension ref="A2:CD8"/>
  <sheetViews>
    <sheetView zoomScaleNormal="100" workbookViewId="0">
      <selection activeCell="Q18" sqref="Q18"/>
    </sheetView>
  </sheetViews>
  <sheetFormatPr defaultRowHeight="15" x14ac:dyDescent="0.25"/>
  <cols>
    <col min="1" max="66" width="9.140625" style="136"/>
    <col min="67" max="75" width="0" style="136" hidden="1" customWidth="1"/>
    <col min="76" max="16384" width="9.140625" style="136"/>
  </cols>
  <sheetData>
    <row r="2" spans="1:82" x14ac:dyDescent="0.25">
      <c r="B2" s="153"/>
      <c r="C2" s="153" t="s">
        <v>98</v>
      </c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 t="s">
        <v>346</v>
      </c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153"/>
      <c r="AG2" s="153"/>
      <c r="AH2" s="153"/>
      <c r="AI2" s="153" t="s">
        <v>99</v>
      </c>
      <c r="AJ2" s="153"/>
      <c r="AK2" s="153"/>
      <c r="AL2" s="153"/>
      <c r="AM2" s="153"/>
      <c r="AN2" s="153"/>
      <c r="AO2" s="153"/>
      <c r="AP2" s="153"/>
      <c r="AQ2" s="153"/>
      <c r="AR2" s="153"/>
      <c r="AS2" s="153"/>
      <c r="AT2" s="153"/>
      <c r="AU2" s="153"/>
      <c r="AV2" s="153"/>
      <c r="AW2" s="153"/>
      <c r="AX2" s="153"/>
      <c r="AY2" s="153" t="s">
        <v>100</v>
      </c>
      <c r="AZ2" s="153"/>
      <c r="BA2" s="153"/>
      <c r="BB2" s="153"/>
      <c r="BC2" s="153"/>
      <c r="BD2" s="153"/>
      <c r="BE2" s="153"/>
      <c r="BF2" s="153"/>
      <c r="BG2" s="153"/>
      <c r="BH2" s="153"/>
      <c r="BI2" s="153"/>
      <c r="BJ2" s="153"/>
      <c r="BK2" s="153"/>
      <c r="BL2" s="153"/>
      <c r="BM2" s="153"/>
      <c r="BN2" s="153"/>
      <c r="BO2" s="153"/>
      <c r="BP2" s="153"/>
      <c r="BQ2" s="153"/>
      <c r="BR2" s="153"/>
      <c r="BS2" s="153"/>
      <c r="BT2" s="153"/>
      <c r="BU2" s="153"/>
      <c r="BV2" s="153"/>
      <c r="BW2" s="153"/>
      <c r="BX2" s="153" t="s">
        <v>166</v>
      </c>
      <c r="BY2" s="153"/>
      <c r="BZ2" s="153"/>
      <c r="CA2" s="153"/>
      <c r="CB2" s="153"/>
      <c r="CC2" s="153"/>
      <c r="CD2" s="153"/>
    </row>
    <row r="3" spans="1:82" x14ac:dyDescent="0.25">
      <c r="B3" s="153"/>
      <c r="C3" s="153"/>
      <c r="D3" s="153">
        <v>2005</v>
      </c>
      <c r="E3" s="153"/>
      <c r="F3" s="153">
        <v>2007</v>
      </c>
      <c r="G3" s="153"/>
      <c r="H3" s="153">
        <v>2009</v>
      </c>
      <c r="I3" s="153"/>
      <c r="J3" s="153">
        <v>2011</v>
      </c>
      <c r="K3" s="153"/>
      <c r="L3" s="153">
        <v>2013</v>
      </c>
      <c r="M3" s="153"/>
      <c r="N3" s="153">
        <v>2015</v>
      </c>
      <c r="O3" s="153"/>
      <c r="P3" s="153">
        <v>2017</v>
      </c>
      <c r="Q3" s="153"/>
      <c r="R3" s="153" t="s">
        <v>334</v>
      </c>
      <c r="S3" s="153"/>
      <c r="T3" s="153">
        <v>2005</v>
      </c>
      <c r="U3" s="153"/>
      <c r="V3" s="153">
        <v>2007</v>
      </c>
      <c r="W3" s="153"/>
      <c r="X3" s="153">
        <v>2009</v>
      </c>
      <c r="Y3" s="153"/>
      <c r="Z3" s="153">
        <v>2011</v>
      </c>
      <c r="AA3" s="153"/>
      <c r="AB3" s="153">
        <v>2013</v>
      </c>
      <c r="AC3" s="153"/>
      <c r="AD3" s="153">
        <v>2015</v>
      </c>
      <c r="AE3" s="153"/>
      <c r="AF3" s="153">
        <v>2017</v>
      </c>
      <c r="AG3" s="153"/>
      <c r="AH3" s="153">
        <v>2019</v>
      </c>
      <c r="AI3" s="153"/>
      <c r="AJ3" s="153">
        <v>2005</v>
      </c>
      <c r="AK3" s="153"/>
      <c r="AL3" s="153">
        <v>2007</v>
      </c>
      <c r="AM3" s="153"/>
      <c r="AN3" s="153">
        <v>2009</v>
      </c>
      <c r="AO3" s="153"/>
      <c r="AP3" s="153">
        <v>2011</v>
      </c>
      <c r="AQ3" s="153"/>
      <c r="AR3" s="153">
        <v>2013</v>
      </c>
      <c r="AS3" s="153"/>
      <c r="AT3" s="153">
        <v>2015</v>
      </c>
      <c r="AU3" s="153"/>
      <c r="AV3" s="153">
        <v>2017</v>
      </c>
      <c r="AW3" s="153"/>
      <c r="AX3" s="153">
        <v>2019</v>
      </c>
      <c r="AY3" s="153"/>
      <c r="AZ3" s="153">
        <v>2005</v>
      </c>
      <c r="BA3" s="153"/>
      <c r="BB3" s="153">
        <v>2007</v>
      </c>
      <c r="BC3" s="153"/>
      <c r="BD3" s="153">
        <v>2009</v>
      </c>
      <c r="BE3" s="153"/>
      <c r="BF3" s="153">
        <v>2011</v>
      </c>
      <c r="BG3" s="153"/>
      <c r="BH3" s="153">
        <v>2013</v>
      </c>
      <c r="BI3" s="153"/>
      <c r="BJ3" s="153">
        <v>2015</v>
      </c>
      <c r="BK3" s="153"/>
      <c r="BL3" s="153">
        <v>2017</v>
      </c>
      <c r="BM3" s="153"/>
      <c r="BN3" s="153">
        <v>2019</v>
      </c>
      <c r="BO3" s="153">
        <v>2004</v>
      </c>
      <c r="BP3" s="153">
        <v>2005</v>
      </c>
      <c r="BQ3" s="153">
        <v>2006</v>
      </c>
      <c r="BR3" s="153">
        <v>2007</v>
      </c>
      <c r="BS3" s="153">
        <v>2008</v>
      </c>
      <c r="BT3" s="153">
        <v>2009</v>
      </c>
      <c r="BU3" s="153">
        <v>2010</v>
      </c>
      <c r="BV3" s="153">
        <v>2011</v>
      </c>
      <c r="BW3" s="153">
        <v>2012</v>
      </c>
      <c r="BX3" s="153">
        <v>2013</v>
      </c>
      <c r="BY3" s="153"/>
      <c r="BZ3" s="153">
        <v>2015</v>
      </c>
      <c r="CA3" s="153"/>
      <c r="CB3" s="153">
        <v>2017</v>
      </c>
      <c r="CC3" s="153"/>
      <c r="CD3" s="153">
        <v>2019</v>
      </c>
    </row>
    <row r="4" spans="1:82" x14ac:dyDescent="0.25">
      <c r="B4" s="153"/>
      <c r="C4" s="153" t="s">
        <v>101</v>
      </c>
      <c r="D4" s="153"/>
      <c r="E4" s="153"/>
      <c r="F4" s="153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 t="s">
        <v>102</v>
      </c>
      <c r="T4" s="153"/>
      <c r="U4" s="153"/>
      <c r="V4" s="153"/>
      <c r="W4" s="153"/>
      <c r="X4" s="153"/>
      <c r="Y4" s="153"/>
      <c r="Z4" s="153"/>
      <c r="AA4" s="153"/>
      <c r="AB4" s="153"/>
      <c r="AC4" s="153"/>
      <c r="AD4" s="153"/>
      <c r="AE4" s="153"/>
      <c r="AF4" s="153"/>
      <c r="AG4" s="153"/>
      <c r="AH4" s="153"/>
      <c r="AI4" s="153" t="s">
        <v>103</v>
      </c>
      <c r="AJ4" s="153"/>
      <c r="AK4" s="153"/>
      <c r="AL4" s="153"/>
      <c r="AM4" s="153"/>
      <c r="AN4" s="153"/>
      <c r="AO4" s="153"/>
      <c r="AP4" s="153"/>
      <c r="AQ4" s="153"/>
      <c r="AR4" s="153"/>
      <c r="AS4" s="153"/>
      <c r="AT4" s="153"/>
      <c r="AU4" s="153"/>
      <c r="AV4" s="153"/>
      <c r="AW4" s="153"/>
      <c r="AX4" s="153"/>
      <c r="AY4" s="153" t="s">
        <v>104</v>
      </c>
      <c r="AZ4" s="153"/>
      <c r="BA4" s="153"/>
      <c r="BB4" s="153"/>
      <c r="BC4" s="153"/>
      <c r="BD4" s="153"/>
      <c r="BE4" s="153"/>
      <c r="BF4" s="153"/>
      <c r="BG4" s="153"/>
      <c r="BH4" s="153"/>
      <c r="BI4" s="153"/>
      <c r="BJ4" s="153"/>
      <c r="BK4" s="153"/>
      <c r="BL4" s="153"/>
      <c r="BM4" s="153"/>
      <c r="BN4" s="153"/>
      <c r="BO4" s="153"/>
      <c r="BP4" s="153"/>
      <c r="BQ4" s="153"/>
      <c r="BR4" s="153"/>
      <c r="BS4" s="153"/>
      <c r="BT4" s="153"/>
      <c r="BU4" s="153"/>
      <c r="BV4" s="153"/>
      <c r="BW4" s="153"/>
      <c r="BX4" s="153" t="s">
        <v>165</v>
      </c>
      <c r="BY4" s="153"/>
      <c r="BZ4" s="153"/>
      <c r="CA4" s="153"/>
      <c r="CB4" s="153"/>
      <c r="CC4" s="153"/>
      <c r="CD4" s="153"/>
    </row>
    <row r="5" spans="1:82" x14ac:dyDescent="0.25">
      <c r="B5" s="153"/>
      <c r="C5" s="153"/>
      <c r="D5" s="153">
        <v>2005</v>
      </c>
      <c r="E5" s="153"/>
      <c r="F5" s="153">
        <v>2007</v>
      </c>
      <c r="G5" s="153"/>
      <c r="H5" s="153">
        <v>2009</v>
      </c>
      <c r="I5" s="153"/>
      <c r="J5" s="153">
        <v>2011</v>
      </c>
      <c r="K5" s="153"/>
      <c r="L5" s="153">
        <v>2013</v>
      </c>
      <c r="M5" s="153"/>
      <c r="N5" s="153">
        <v>2015</v>
      </c>
      <c r="O5" s="153"/>
      <c r="P5" s="153">
        <v>2017</v>
      </c>
      <c r="Q5" s="153"/>
      <c r="R5" s="153" t="s">
        <v>334</v>
      </c>
      <c r="S5" s="153"/>
      <c r="T5" s="153">
        <v>2005</v>
      </c>
      <c r="U5" s="153"/>
      <c r="V5" s="153">
        <v>2007</v>
      </c>
      <c r="W5" s="153"/>
      <c r="X5" s="153">
        <v>2009</v>
      </c>
      <c r="Y5" s="153"/>
      <c r="Z5" s="153">
        <v>2011</v>
      </c>
      <c r="AA5" s="153"/>
      <c r="AB5" s="153">
        <v>2013</v>
      </c>
      <c r="AC5" s="153"/>
      <c r="AD5" s="153">
        <v>2015</v>
      </c>
      <c r="AE5" s="153"/>
      <c r="AF5" s="153">
        <v>2017</v>
      </c>
      <c r="AG5" s="153"/>
      <c r="AH5" s="153">
        <v>2019</v>
      </c>
      <c r="AI5" s="153"/>
      <c r="AJ5" s="153">
        <v>2005</v>
      </c>
      <c r="AK5" s="153"/>
      <c r="AL5" s="153">
        <v>2007</v>
      </c>
      <c r="AM5" s="153"/>
      <c r="AN5" s="153">
        <v>2009</v>
      </c>
      <c r="AO5" s="153"/>
      <c r="AP5" s="153">
        <v>2011</v>
      </c>
      <c r="AQ5" s="153"/>
      <c r="AR5" s="153">
        <v>2013</v>
      </c>
      <c r="AS5" s="153"/>
      <c r="AT5" s="153">
        <v>2015</v>
      </c>
      <c r="AU5" s="153"/>
      <c r="AV5" s="153">
        <v>2017</v>
      </c>
      <c r="AW5" s="153"/>
      <c r="AX5" s="153">
        <v>2019</v>
      </c>
      <c r="AY5" s="153"/>
      <c r="AZ5" s="153">
        <v>2005</v>
      </c>
      <c r="BA5" s="153"/>
      <c r="BB5" s="153">
        <v>2007</v>
      </c>
      <c r="BC5" s="153"/>
      <c r="BD5" s="153">
        <v>2009</v>
      </c>
      <c r="BE5" s="153"/>
      <c r="BF5" s="153">
        <v>2011</v>
      </c>
      <c r="BG5" s="153"/>
      <c r="BH5" s="153">
        <v>2013</v>
      </c>
      <c r="BI5" s="153"/>
      <c r="BJ5" s="153">
        <v>2015</v>
      </c>
      <c r="BK5" s="153"/>
      <c r="BL5" s="153">
        <v>2017</v>
      </c>
      <c r="BM5" s="153"/>
      <c r="BN5" s="153">
        <v>2019</v>
      </c>
      <c r="BO5" s="153">
        <v>2004</v>
      </c>
      <c r="BP5" s="153">
        <v>2005</v>
      </c>
      <c r="BQ5" s="153">
        <v>2006</v>
      </c>
      <c r="BR5" s="153">
        <v>2007</v>
      </c>
      <c r="BS5" s="153">
        <v>2008</v>
      </c>
      <c r="BT5" s="153">
        <v>2009</v>
      </c>
      <c r="BU5" s="153">
        <v>2010</v>
      </c>
      <c r="BV5" s="153">
        <v>2011</v>
      </c>
      <c r="BW5" s="153">
        <v>2012</v>
      </c>
      <c r="BX5" s="153">
        <v>2013</v>
      </c>
      <c r="BY5" s="153"/>
      <c r="BZ5" s="153">
        <v>2015</v>
      </c>
      <c r="CA5" s="153"/>
      <c r="CB5" s="153">
        <v>2017</v>
      </c>
      <c r="CC5" s="153"/>
      <c r="CD5" s="153">
        <v>2019</v>
      </c>
    </row>
    <row r="6" spans="1:82" x14ac:dyDescent="0.25">
      <c r="A6" s="136" t="s">
        <v>275</v>
      </c>
      <c r="B6" s="153" t="s">
        <v>272</v>
      </c>
      <c r="C6" s="154">
        <v>5.0968019420117763</v>
      </c>
      <c r="D6" s="154">
        <v>5.6703980339302262</v>
      </c>
      <c r="E6" s="154">
        <v>8.2373317540298281</v>
      </c>
      <c r="F6" s="154">
        <v>7.6337345600917512</v>
      </c>
      <c r="G6" s="154">
        <v>6.8993901726250151</v>
      </c>
      <c r="H6" s="154">
        <v>6.4978916024272042</v>
      </c>
      <c r="I6" s="154">
        <v>6.9554397875699534</v>
      </c>
      <c r="J6" s="154">
        <v>5.8558137954919598</v>
      </c>
      <c r="K6" s="154">
        <v>5.3580349691618103</v>
      </c>
      <c r="L6" s="154">
        <v>4.5551263492941523</v>
      </c>
      <c r="M6" s="154">
        <v>3.9710258409311159</v>
      </c>
      <c r="N6" s="154">
        <v>4.2195736329164069</v>
      </c>
      <c r="O6" s="154">
        <v>3.6312168788591705</v>
      </c>
      <c r="P6" s="154">
        <v>3.8740664933687174</v>
      </c>
      <c r="Q6" s="154">
        <v>4.0251447816961514</v>
      </c>
      <c r="R6" s="154">
        <v>3.9919512292926287</v>
      </c>
      <c r="S6" s="154">
        <v>6.3057362892801683</v>
      </c>
      <c r="T6" s="154">
        <v>5.3996227645715997</v>
      </c>
      <c r="U6" s="154">
        <v>7.2040820072316123</v>
      </c>
      <c r="V6" s="154">
        <v>8.2897218548789233</v>
      </c>
      <c r="W6" s="154">
        <v>10.161030529249905</v>
      </c>
      <c r="X6" s="154">
        <v>8.5614989768271386</v>
      </c>
      <c r="Y6" s="154">
        <v>9.1860585020451673</v>
      </c>
      <c r="Z6" s="154">
        <v>10.647514656541414</v>
      </c>
      <c r="AA6" s="154">
        <v>8.7159996779128743</v>
      </c>
      <c r="AB6" s="154">
        <v>8.590875582307012</v>
      </c>
      <c r="AC6" s="154">
        <v>9.8106793928460334</v>
      </c>
      <c r="AD6" s="154">
        <v>9.7840191470342255</v>
      </c>
      <c r="AE6" s="154">
        <v>9.5724432564739796</v>
      </c>
      <c r="AF6" s="154">
        <v>8.2104405517080838</v>
      </c>
      <c r="AG6" s="154">
        <v>8.8767577690151711</v>
      </c>
      <c r="AH6" s="154">
        <v>7.9684687122319033</v>
      </c>
      <c r="AI6" s="154">
        <v>4.3018320390971674</v>
      </c>
      <c r="AJ6" s="154">
        <v>6.7162113380784403</v>
      </c>
      <c r="AK6" s="154">
        <v>6.8367428693515633</v>
      </c>
      <c r="AL6" s="154">
        <v>6.2324350958735169</v>
      </c>
      <c r="AM6" s="154">
        <v>9.1970907243016633</v>
      </c>
      <c r="AN6" s="154">
        <v>5.5516251409822637</v>
      </c>
      <c r="AO6" s="154">
        <v>5.8829865273186748</v>
      </c>
      <c r="AP6" s="154">
        <v>6.4664789043516686</v>
      </c>
      <c r="AQ6" s="154">
        <v>5.6950628961451555</v>
      </c>
      <c r="AR6" s="154">
        <v>6.3881217533729053</v>
      </c>
      <c r="AS6" s="154">
        <v>5.3432175682724887</v>
      </c>
      <c r="AT6" s="154">
        <v>5.7411393268741708</v>
      </c>
      <c r="AU6" s="154">
        <v>6.156597036069007</v>
      </c>
      <c r="AV6" s="154">
        <v>5.0458960297169462</v>
      </c>
      <c r="AW6" s="154">
        <v>6.206283437106892</v>
      </c>
      <c r="AX6" s="154">
        <v>5.1048268370251462</v>
      </c>
      <c r="AY6" s="154">
        <v>4.8472120351852936</v>
      </c>
      <c r="AZ6" s="154">
        <v>8.3085106860934772</v>
      </c>
      <c r="BA6" s="154">
        <v>9.5139895217924426</v>
      </c>
      <c r="BB6" s="154">
        <v>10.333571844824917</v>
      </c>
      <c r="BC6" s="154">
        <v>8.4347178497681199</v>
      </c>
      <c r="BD6" s="154">
        <v>7.1921686806314691</v>
      </c>
      <c r="BE6" s="154">
        <v>7.4046814747714933</v>
      </c>
      <c r="BF6" s="154">
        <v>7.1983046214350166</v>
      </c>
      <c r="BG6" s="154">
        <v>7.0231105485825456</v>
      </c>
      <c r="BH6" s="154">
        <v>6.6553757904322595</v>
      </c>
      <c r="BI6" s="154">
        <v>8.6725653314840017</v>
      </c>
      <c r="BJ6" s="154">
        <v>8.3479500414836085</v>
      </c>
      <c r="BK6" s="154">
        <v>7.2776327327806118</v>
      </c>
      <c r="BL6" s="154">
        <v>7.0565088875480404</v>
      </c>
      <c r="BM6" s="154">
        <v>8.4313693559981289</v>
      </c>
      <c r="BN6" s="154">
        <v>4.7531551555052776</v>
      </c>
      <c r="BO6" s="154" t="e">
        <v>#VALUE!</v>
      </c>
      <c r="BP6" s="154">
        <v>6.3458908225222164</v>
      </c>
      <c r="BQ6" s="154">
        <v>2.1652588349003992</v>
      </c>
      <c r="BR6" s="154">
        <v>8.8396054931494259</v>
      </c>
      <c r="BS6" s="154">
        <v>7.8047072981635983</v>
      </c>
      <c r="BT6" s="154">
        <v>4.5389815435013876</v>
      </c>
      <c r="BU6" s="154">
        <v>5.4888205208598695</v>
      </c>
      <c r="BV6" s="154">
        <v>5.6355094434542252</v>
      </c>
      <c r="BW6" s="154">
        <v>5.6476036403505407</v>
      </c>
      <c r="BX6" s="154">
        <v>5.589605835698352</v>
      </c>
      <c r="BY6" s="154">
        <v>5.0317751305566034</v>
      </c>
      <c r="BZ6" s="154">
        <v>5.3207738743152557</v>
      </c>
      <c r="CA6" s="154">
        <v>6.0292460686817213</v>
      </c>
      <c r="CB6" s="154">
        <v>6.6998605024942766</v>
      </c>
      <c r="CC6" s="154">
        <v>6.1777210292664595</v>
      </c>
      <c r="CD6" s="154">
        <v>5.7011846596826175</v>
      </c>
    </row>
    <row r="7" spans="1:82" x14ac:dyDescent="0.25">
      <c r="A7" s="136" t="s">
        <v>335</v>
      </c>
      <c r="B7" s="153" t="s">
        <v>273</v>
      </c>
      <c r="C7" s="154">
        <v>6.2181154669952665</v>
      </c>
      <c r="D7" s="154">
        <v>4.5803131929527563</v>
      </c>
      <c r="E7" s="154">
        <v>2.9127382741810637</v>
      </c>
      <c r="F7" s="154">
        <v>4.1310734063867525</v>
      </c>
      <c r="G7" s="154">
        <v>1.5195343444713632</v>
      </c>
      <c r="H7" s="154">
        <v>-0.35378652918465364</v>
      </c>
      <c r="I7" s="154">
        <v>-0.31875697173983591</v>
      </c>
      <c r="J7" s="154">
        <v>2.2013485796689984</v>
      </c>
      <c r="K7" s="154">
        <v>2.5116806167505445</v>
      </c>
      <c r="L7" s="165">
        <v>2.445244750966197</v>
      </c>
      <c r="M7" s="154">
        <v>5.5730214589005929</v>
      </c>
      <c r="N7" s="154">
        <v>5.0554911922108863</v>
      </c>
      <c r="O7" s="154">
        <v>5.138304094788106</v>
      </c>
      <c r="P7" s="154">
        <v>8.0652995480806702</v>
      </c>
      <c r="Q7" s="154">
        <v>6.9265412883835848</v>
      </c>
      <c r="R7" s="154">
        <v>5.2946378511604726</v>
      </c>
      <c r="S7" s="154">
        <v>6.4518318977222124</v>
      </c>
      <c r="T7" s="154">
        <v>5.7830279312867425</v>
      </c>
      <c r="U7" s="154">
        <v>5.6470825762164338</v>
      </c>
      <c r="V7" s="154">
        <v>7.3174785555820518</v>
      </c>
      <c r="W7" s="154">
        <v>2.2766385169814387</v>
      </c>
      <c r="X7" s="154">
        <v>3.2538294356226745</v>
      </c>
      <c r="Y7" s="154">
        <v>3.4402318999988544</v>
      </c>
      <c r="Z7" s="154">
        <v>1.8459481080822915</v>
      </c>
      <c r="AA7" s="154">
        <v>3.3305955927745123</v>
      </c>
      <c r="AB7" s="154">
        <v>3.7159468197700551</v>
      </c>
      <c r="AC7" s="154">
        <v>3.0240067016922429</v>
      </c>
      <c r="AD7" s="154">
        <v>2.7676493077893705</v>
      </c>
      <c r="AE7" s="154">
        <v>2.9644409739689306</v>
      </c>
      <c r="AF7" s="154">
        <v>5.5775226344975515</v>
      </c>
      <c r="AG7" s="154">
        <v>3.3477805196487678</v>
      </c>
      <c r="AH7" s="154">
        <v>5.0310803254144343</v>
      </c>
      <c r="AI7" s="154">
        <v>9.8237749113354589</v>
      </c>
      <c r="AJ7" s="154">
        <v>4.4384622482230123</v>
      </c>
      <c r="AK7" s="154">
        <v>6.0841523341523347</v>
      </c>
      <c r="AL7" s="154">
        <v>7.1235634206636282</v>
      </c>
      <c r="AM7" s="154">
        <v>-0.81035034267474604</v>
      </c>
      <c r="AN7" s="154">
        <v>3.6703578386137594</v>
      </c>
      <c r="AO7" s="154">
        <v>4.5940611186952118</v>
      </c>
      <c r="AP7" s="154">
        <v>4.7109012591119948</v>
      </c>
      <c r="AQ7" s="154">
        <v>3.4447541503913923</v>
      </c>
      <c r="AR7" s="154">
        <v>2.5959566976908222</v>
      </c>
      <c r="AS7" s="154">
        <v>5.0686582077599569</v>
      </c>
      <c r="AT7" s="154">
        <v>5.4486006525325958</v>
      </c>
      <c r="AU7" s="154">
        <v>6.4980453755593377</v>
      </c>
      <c r="AV7" s="154">
        <v>5.918408503939057</v>
      </c>
      <c r="AW7" s="154">
        <v>5.7844792424288425</v>
      </c>
      <c r="AX7" s="154">
        <v>7.7127656357172159</v>
      </c>
      <c r="AY7" s="154">
        <v>9.1118721340713726</v>
      </c>
      <c r="AZ7" s="154">
        <v>4.0399139182043227</v>
      </c>
      <c r="BA7" s="154">
        <v>4.3477395416978517</v>
      </c>
      <c r="BB7" s="154">
        <v>2.5242876005989836</v>
      </c>
      <c r="BC7" s="154">
        <v>0.68514945330219024</v>
      </c>
      <c r="BD7" s="154">
        <v>0.16906143002990581</v>
      </c>
      <c r="BE7" s="154">
        <v>3.731592091440362</v>
      </c>
      <c r="BF7" s="154">
        <v>4.9365261787260559</v>
      </c>
      <c r="BG7" s="154">
        <v>1.4543707297636208</v>
      </c>
      <c r="BH7" s="154">
        <v>-0.56397643100508665</v>
      </c>
      <c r="BI7" s="154">
        <v>-0.8724577802722866</v>
      </c>
      <c r="BJ7" s="154">
        <v>1.975065287963071</v>
      </c>
      <c r="BK7" s="154">
        <v>2.1003567442602038</v>
      </c>
      <c r="BL7" s="154">
        <v>1.5497742602709816</v>
      </c>
      <c r="BM7" s="154">
        <v>0.64137310141232351</v>
      </c>
      <c r="BN7" s="154">
        <v>4.1018681885500126</v>
      </c>
      <c r="BO7" s="154" t="e">
        <v>#VALUE!</v>
      </c>
      <c r="BP7" s="154">
        <v>6.6629278426031373</v>
      </c>
      <c r="BQ7" s="154">
        <v>9.9264174909364282</v>
      </c>
      <c r="BR7" s="154">
        <v>4.2143965180868506</v>
      </c>
      <c r="BS7" s="154">
        <v>-1.0292875409342852</v>
      </c>
      <c r="BT7" s="154">
        <v>-3.9113817889125921</v>
      </c>
      <c r="BU7" s="154">
        <v>-6.2748973313140191</v>
      </c>
      <c r="BV7" s="154">
        <v>-6.7557954923497618</v>
      </c>
      <c r="BW7" s="154">
        <v>-4.7837743207566934</v>
      </c>
      <c r="BX7" s="154">
        <v>-0.83083771851423771</v>
      </c>
      <c r="BY7" s="154">
        <v>-3.1953136016977566</v>
      </c>
      <c r="BZ7" s="154">
        <v>1.133942684351591</v>
      </c>
      <c r="CA7" s="154">
        <v>2.329397932689953</v>
      </c>
      <c r="CB7" s="154">
        <v>3.3045367014905001</v>
      </c>
      <c r="CC7" s="154">
        <v>4.4769472702729036</v>
      </c>
      <c r="CD7" s="154">
        <v>3.7614654101949738</v>
      </c>
    </row>
    <row r="8" spans="1:82" x14ac:dyDescent="0.25">
      <c r="A8" s="136" t="s">
        <v>274</v>
      </c>
      <c r="B8" s="153" t="s">
        <v>274</v>
      </c>
      <c r="C8" s="154">
        <v>11.314917409007043</v>
      </c>
      <c r="D8" s="154">
        <v>10.250711226882983</v>
      </c>
      <c r="E8" s="154">
        <v>11.150070028210893</v>
      </c>
      <c r="F8" s="154">
        <v>11.764807966478504</v>
      </c>
      <c r="G8" s="154">
        <v>8.4189245170963787</v>
      </c>
      <c r="H8" s="154">
        <v>6.1441050732425504</v>
      </c>
      <c r="I8" s="154">
        <v>6.6366828158301177</v>
      </c>
      <c r="J8" s="154">
        <v>8.0571623751609582</v>
      </c>
      <c r="K8" s="154">
        <v>7.8697155859123553</v>
      </c>
      <c r="L8" s="154">
        <v>7.0003711002603497</v>
      </c>
      <c r="M8" s="154">
        <v>9.5440472998317087</v>
      </c>
      <c r="N8" s="154">
        <v>9.2750648251272931</v>
      </c>
      <c r="O8" s="154">
        <v>8.7695209736472766</v>
      </c>
      <c r="P8" s="154">
        <v>11.939366041449388</v>
      </c>
      <c r="Q8" s="154">
        <v>10.951686070079736</v>
      </c>
      <c r="R8" s="154">
        <v>9.2865890804531013</v>
      </c>
      <c r="S8" s="154">
        <v>12.757568187002381</v>
      </c>
      <c r="T8" s="154">
        <v>11.182650695858342</v>
      </c>
      <c r="U8" s="154">
        <v>12.851164583448046</v>
      </c>
      <c r="V8" s="154">
        <v>15.607200410460976</v>
      </c>
      <c r="W8" s="154">
        <v>12.437669046231344</v>
      </c>
      <c r="X8" s="154">
        <v>11.815328412449812</v>
      </c>
      <c r="Y8" s="154">
        <v>12.626290402044022</v>
      </c>
      <c r="Z8" s="154">
        <v>12.493462764623706</v>
      </c>
      <c r="AA8" s="154">
        <v>12.046595270687387</v>
      </c>
      <c r="AB8" s="154">
        <v>12.306822402077067</v>
      </c>
      <c r="AC8" s="154">
        <v>12.834686094538275</v>
      </c>
      <c r="AD8" s="154">
        <v>12.551668454823597</v>
      </c>
      <c r="AE8" s="154">
        <v>12.53688423044291</v>
      </c>
      <c r="AF8" s="154">
        <v>13.787963186205635</v>
      </c>
      <c r="AG8" s="154">
        <v>12.224538288663938</v>
      </c>
      <c r="AH8" s="154">
        <v>12.999549037646338</v>
      </c>
      <c r="AI8" s="154">
        <v>14.125606950432626</v>
      </c>
      <c r="AJ8" s="154">
        <v>11.154673586301453</v>
      </c>
      <c r="AK8" s="154">
        <v>12.920895203503898</v>
      </c>
      <c r="AL8" s="154">
        <v>13.355998516537145</v>
      </c>
      <c r="AM8" s="154">
        <v>8.3867403816269164</v>
      </c>
      <c r="AN8" s="154">
        <v>9.2219829795960226</v>
      </c>
      <c r="AO8" s="154">
        <v>10.477047646013887</v>
      </c>
      <c r="AP8" s="154">
        <v>11.177380163463663</v>
      </c>
      <c r="AQ8" s="154">
        <v>9.1398170465365478</v>
      </c>
      <c r="AR8" s="154">
        <v>8.984078451063727</v>
      </c>
      <c r="AS8" s="154">
        <v>10.411875776032446</v>
      </c>
      <c r="AT8" s="154">
        <v>11.189739979406767</v>
      </c>
      <c r="AU8" s="154">
        <v>12.654642411628345</v>
      </c>
      <c r="AV8" s="154">
        <v>10.964304533656003</v>
      </c>
      <c r="AW8" s="154">
        <v>11.990762679535734</v>
      </c>
      <c r="AX8" s="154">
        <v>12.817592472742362</v>
      </c>
      <c r="AY8" s="154">
        <v>13.959084169256666</v>
      </c>
      <c r="AZ8" s="154">
        <v>12.348424604297799</v>
      </c>
      <c r="BA8" s="154">
        <v>13.861729063490294</v>
      </c>
      <c r="BB8" s="154">
        <v>12.8578594454239</v>
      </c>
      <c r="BC8" s="154">
        <v>9.1198673030703095</v>
      </c>
      <c r="BD8" s="154">
        <v>7.3612301106613751</v>
      </c>
      <c r="BE8" s="154">
        <v>11.136273566211855</v>
      </c>
      <c r="BF8" s="154">
        <v>12.134830800161073</v>
      </c>
      <c r="BG8" s="154">
        <v>8.4774812783461666</v>
      </c>
      <c r="BH8" s="154">
        <v>6.0913993594271725</v>
      </c>
      <c r="BI8" s="154">
        <v>7.8001075512117142</v>
      </c>
      <c r="BJ8" s="154">
        <v>10.32301532944668</v>
      </c>
      <c r="BK8" s="154">
        <v>9.3779894770408152</v>
      </c>
      <c r="BL8" s="154">
        <v>8.6062831478190223</v>
      </c>
      <c r="BM8" s="154">
        <v>9.0727424574104525</v>
      </c>
      <c r="BN8" s="154">
        <v>8.8550233440552901</v>
      </c>
      <c r="BO8" s="154" t="e">
        <v>#VALUE!</v>
      </c>
      <c r="BP8" s="154">
        <v>13.008818665125354</v>
      </c>
      <c r="BQ8" s="154">
        <v>12.091676325836827</v>
      </c>
      <c r="BR8" s="154">
        <v>13.054002011236276</v>
      </c>
      <c r="BS8" s="154">
        <v>6.7754197572293133</v>
      </c>
      <c r="BT8" s="154">
        <v>0.62759975458879558</v>
      </c>
      <c r="BU8" s="154">
        <v>-0.78607681045414979</v>
      </c>
      <c r="BV8" s="154">
        <v>-1.1202860488955364</v>
      </c>
      <c r="BW8" s="154">
        <v>0.8638293195938469</v>
      </c>
      <c r="BX8" s="154">
        <v>4.7587681171841139</v>
      </c>
      <c r="BY8" s="154">
        <v>1.8364615288588464</v>
      </c>
      <c r="BZ8" s="154">
        <v>6.4547165586668465</v>
      </c>
      <c r="CA8" s="154">
        <v>8.3586440013716743</v>
      </c>
      <c r="CB8" s="154">
        <v>10.004397203984777</v>
      </c>
      <c r="CC8" s="154">
        <v>10.654668299539363</v>
      </c>
      <c r="CD8" s="154">
        <v>9.4626500698775917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6EE87-D93B-4386-81FD-A91F662227CF}">
  <dimension ref="A3:R8"/>
  <sheetViews>
    <sheetView topLeftCell="A2" workbookViewId="0">
      <selection activeCell="Q18" sqref="Q18"/>
    </sheetView>
  </sheetViews>
  <sheetFormatPr defaultRowHeight="15" x14ac:dyDescent="0.25"/>
  <cols>
    <col min="1" max="1" width="9.140625" style="136"/>
    <col min="2" max="2" width="13.85546875" style="136" customWidth="1"/>
    <col min="3" max="16384" width="9.140625" style="136"/>
  </cols>
  <sheetData>
    <row r="3" spans="1:18" s="155" customFormat="1" ht="12" x14ac:dyDescent="0.2">
      <c r="B3" s="156"/>
      <c r="C3" s="157" t="s">
        <v>336</v>
      </c>
      <c r="D3" s="157">
        <v>2005</v>
      </c>
      <c r="E3" s="157">
        <v>2006</v>
      </c>
      <c r="F3" s="157">
        <v>2007</v>
      </c>
      <c r="G3" s="157">
        <v>2008</v>
      </c>
      <c r="H3" s="157">
        <v>2009</v>
      </c>
      <c r="I3" s="157">
        <v>2010</v>
      </c>
      <c r="J3" s="157">
        <v>2011</v>
      </c>
      <c r="K3" s="157">
        <v>2012</v>
      </c>
      <c r="L3" s="157">
        <v>2013</v>
      </c>
      <c r="M3" s="157">
        <v>2014</v>
      </c>
      <c r="N3" s="157">
        <v>2015</v>
      </c>
      <c r="O3" s="157">
        <v>2016</v>
      </c>
      <c r="P3" s="157">
        <v>2017</v>
      </c>
      <c r="Q3" s="157">
        <v>2018</v>
      </c>
      <c r="R3" s="157" t="s">
        <v>334</v>
      </c>
    </row>
    <row r="4" spans="1:18" s="155" customFormat="1" ht="12" x14ac:dyDescent="0.2">
      <c r="A4" s="155" t="s">
        <v>98</v>
      </c>
      <c r="B4" s="156" t="s">
        <v>101</v>
      </c>
      <c r="C4" s="158">
        <v>45.044976978396292</v>
      </c>
      <c r="D4" s="158">
        <v>55.317118085029406</v>
      </c>
      <c r="E4" s="158">
        <v>73.876950845945188</v>
      </c>
      <c r="F4" s="158">
        <v>64.886180733613074</v>
      </c>
      <c r="G4" s="158">
        <v>81.950968423750169</v>
      </c>
      <c r="H4" s="158">
        <v>105.75814581565974</v>
      </c>
      <c r="I4" s="158">
        <v>104.8029562446396</v>
      </c>
      <c r="J4" s="158">
        <v>72.678363955337048</v>
      </c>
      <c r="K4" s="158">
        <v>68.084226306135818</v>
      </c>
      <c r="L4" s="158">
        <v>65.069783930808228</v>
      </c>
      <c r="M4" s="158">
        <v>41.607357090541008</v>
      </c>
      <c r="N4" s="158">
        <v>45.493737375129307</v>
      </c>
      <c r="O4" s="158">
        <v>41.407243220822515</v>
      </c>
      <c r="P4" s="158">
        <v>32.447840864575944</v>
      </c>
      <c r="Q4" s="158">
        <v>36.753653783894897</v>
      </c>
      <c r="R4" s="158">
        <v>42.986194335820201</v>
      </c>
    </row>
    <row r="5" spans="1:18" s="155" customFormat="1" ht="12" x14ac:dyDescent="0.2">
      <c r="A5" s="155" t="s">
        <v>167</v>
      </c>
      <c r="B5" s="156" t="s">
        <v>102</v>
      </c>
      <c r="C5" s="158">
        <v>49.427415921668796</v>
      </c>
      <c r="D5" s="158">
        <v>48.285714285714285</v>
      </c>
      <c r="E5" s="158">
        <v>56.057814530756808</v>
      </c>
      <c r="F5" s="158">
        <v>53.114726772667083</v>
      </c>
      <c r="G5" s="158">
        <v>81.695617494571721</v>
      </c>
      <c r="H5" s="158">
        <v>72.460947998752928</v>
      </c>
      <c r="I5" s="158">
        <v>72.753423290169778</v>
      </c>
      <c r="J5" s="158">
        <v>85.224687959936546</v>
      </c>
      <c r="K5" s="158">
        <v>72.352390713426303</v>
      </c>
      <c r="L5" s="158">
        <v>69.805797968264329</v>
      </c>
      <c r="M5" s="158">
        <v>76.43879500115635</v>
      </c>
      <c r="N5" s="158">
        <v>77.94994890320126</v>
      </c>
      <c r="O5" s="158">
        <v>76.354244647402311</v>
      </c>
      <c r="P5" s="158">
        <v>59.547885650886677</v>
      </c>
      <c r="Q5" s="158">
        <v>72.614257973626437</v>
      </c>
      <c r="R5" s="158">
        <v>61.298039563952841</v>
      </c>
    </row>
    <row r="6" spans="1:18" s="155" customFormat="1" ht="12" x14ac:dyDescent="0.2">
      <c r="A6" s="155" t="s">
        <v>99</v>
      </c>
      <c r="B6" s="156" t="s">
        <v>103</v>
      </c>
      <c r="C6" s="158">
        <v>30.454139451794777</v>
      </c>
      <c r="D6" s="158">
        <v>60.209841965490718</v>
      </c>
      <c r="E6" s="158">
        <v>52.912300283169003</v>
      </c>
      <c r="F6" s="158">
        <v>46.663939713355262</v>
      </c>
      <c r="G6" s="158">
        <v>109.66228004923111</v>
      </c>
      <c r="H6" s="158">
        <v>60.19990660647975</v>
      </c>
      <c r="I6" s="158">
        <v>56.151186155547592</v>
      </c>
      <c r="J6" s="158">
        <v>57.853260869565219</v>
      </c>
      <c r="K6" s="158">
        <v>62.31046931407942</v>
      </c>
      <c r="L6" s="158">
        <v>71.104919532582031</v>
      </c>
      <c r="M6" s="158">
        <v>51.318491338249302</v>
      </c>
      <c r="N6" s="158">
        <v>51.30717369161372</v>
      </c>
      <c r="O6" s="158">
        <v>48.650896926267258</v>
      </c>
      <c r="P6" s="158">
        <v>46.021122582176332</v>
      </c>
      <c r="Q6" s="158">
        <v>51.758871416069006</v>
      </c>
      <c r="R6" s="158">
        <v>39.826721343192723</v>
      </c>
    </row>
    <row r="7" spans="1:18" s="155" customFormat="1" ht="12" x14ac:dyDescent="0.2">
      <c r="A7" s="155" t="s">
        <v>100</v>
      </c>
      <c r="B7" s="156" t="s">
        <v>104</v>
      </c>
      <c r="C7" s="158">
        <v>34.72442730777955</v>
      </c>
      <c r="D7" s="158">
        <v>67.283973076223404</v>
      </c>
      <c r="E7" s="158">
        <v>68.63494069329964</v>
      </c>
      <c r="F7" s="158">
        <v>80.367746192019737</v>
      </c>
      <c r="G7" s="158">
        <v>92.487287034631237</v>
      </c>
      <c r="H7" s="158">
        <v>97.703353549768096</v>
      </c>
      <c r="I7" s="158">
        <v>66.491555103654747</v>
      </c>
      <c r="J7" s="158">
        <v>59.319365386944412</v>
      </c>
      <c r="K7" s="158">
        <v>82.844306203559697</v>
      </c>
      <c r="L7" s="164">
        <v>109.2585692995529</v>
      </c>
      <c r="M7" s="158">
        <v>111.18520192887283</v>
      </c>
      <c r="N7" s="158">
        <v>80.867360699066836</v>
      </c>
      <c r="O7" s="158">
        <v>77.603336521092345</v>
      </c>
      <c r="P7" s="158">
        <v>81.992525302125102</v>
      </c>
      <c r="Q7" s="158">
        <v>92.930769230769229</v>
      </c>
      <c r="R7" s="158">
        <v>53.677499999999988</v>
      </c>
    </row>
    <row r="8" spans="1:18" s="155" customFormat="1" ht="12" x14ac:dyDescent="0.2">
      <c r="A8" s="155" t="s">
        <v>166</v>
      </c>
      <c r="B8" s="156" t="s">
        <v>165</v>
      </c>
      <c r="C8" s="158"/>
      <c r="D8" s="158"/>
      <c r="E8" s="158"/>
      <c r="F8" s="158"/>
      <c r="G8" s="158"/>
      <c r="H8" s="158"/>
      <c r="I8" s="158"/>
      <c r="J8" s="158"/>
      <c r="K8" s="158"/>
      <c r="L8" s="158"/>
      <c r="M8" s="158"/>
      <c r="N8" s="158">
        <v>82.432339607088892</v>
      </c>
      <c r="O8" s="158">
        <v>72.131868131868131</v>
      </c>
      <c r="P8" s="158">
        <v>66.969157320400129</v>
      </c>
      <c r="Q8" s="158">
        <v>57.981354797629351</v>
      </c>
      <c r="R8" s="158">
        <v>60.249344714026478</v>
      </c>
    </row>
  </sheetData>
  <pageMargins left="0.7" right="0.7" top="0.75" bottom="0.75" header="0.3" footer="0.3"/>
  <pageSetup paperSize="9" scale="95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B9F6-56CC-4C40-977A-AD7EB3623697}">
  <dimension ref="A1:BO9"/>
  <sheetViews>
    <sheetView zoomScaleNormal="100" workbookViewId="0">
      <selection activeCell="Q18" sqref="Q18"/>
    </sheetView>
  </sheetViews>
  <sheetFormatPr defaultRowHeight="15" x14ac:dyDescent="0.25"/>
  <cols>
    <col min="1" max="1" width="9.140625" style="136"/>
    <col min="2" max="2" width="14.140625" style="136" customWidth="1"/>
    <col min="3" max="16384" width="9.140625" style="136"/>
  </cols>
  <sheetData>
    <row r="1" spans="1:67" s="155" customFormat="1" ht="12" x14ac:dyDescent="0.2">
      <c r="C1" s="159" t="s">
        <v>98</v>
      </c>
      <c r="P1" s="159" t="s">
        <v>167</v>
      </c>
      <c r="AC1" s="159" t="s">
        <v>99</v>
      </c>
      <c r="AP1" s="159" t="s">
        <v>100</v>
      </c>
      <c r="BC1" s="159" t="s">
        <v>166</v>
      </c>
    </row>
    <row r="2" spans="1:67" s="159" customFormat="1" ht="12" x14ac:dyDescent="0.2">
      <c r="C2" s="159">
        <v>2007</v>
      </c>
      <c r="E2" s="159">
        <v>2009</v>
      </c>
      <c r="G2" s="159">
        <v>2011</v>
      </c>
      <c r="I2" s="159">
        <v>2013</v>
      </c>
      <c r="K2" s="159">
        <v>2015</v>
      </c>
      <c r="M2" s="159">
        <v>2017</v>
      </c>
      <c r="O2" s="159">
        <v>2019</v>
      </c>
      <c r="P2" s="159">
        <v>2007</v>
      </c>
      <c r="R2" s="159">
        <v>2009</v>
      </c>
      <c r="T2" s="159">
        <v>2011</v>
      </c>
      <c r="V2" s="159">
        <v>2013</v>
      </c>
      <c r="X2" s="159">
        <v>2015</v>
      </c>
      <c r="Z2" s="159">
        <v>2017</v>
      </c>
      <c r="AB2" s="159">
        <v>2019</v>
      </c>
      <c r="AC2" s="159">
        <v>2007</v>
      </c>
      <c r="AE2" s="159">
        <v>2009</v>
      </c>
      <c r="AG2" s="159">
        <v>2011</v>
      </c>
      <c r="AI2" s="159">
        <v>2013</v>
      </c>
      <c r="AK2" s="159">
        <v>2015</v>
      </c>
      <c r="AM2" s="159">
        <v>2017</v>
      </c>
      <c r="AO2" s="159">
        <v>2019</v>
      </c>
      <c r="AP2" s="159">
        <v>2007</v>
      </c>
      <c r="AR2" s="159">
        <v>2009</v>
      </c>
      <c r="AT2" s="159">
        <v>2011</v>
      </c>
      <c r="AV2" s="159">
        <v>2013</v>
      </c>
      <c r="AX2" s="159">
        <v>2015</v>
      </c>
      <c r="AZ2" s="159">
        <v>2017</v>
      </c>
      <c r="BB2" s="159">
        <v>2019</v>
      </c>
      <c r="BC2" s="159">
        <v>2007</v>
      </c>
      <c r="BE2" s="159">
        <v>2009</v>
      </c>
      <c r="BG2" s="159">
        <v>2011</v>
      </c>
      <c r="BI2" s="159">
        <v>2013</v>
      </c>
      <c r="BK2" s="159">
        <v>2015</v>
      </c>
      <c r="BM2" s="159">
        <v>2017</v>
      </c>
      <c r="BO2" s="159">
        <v>2019</v>
      </c>
    </row>
    <row r="3" spans="1:67" s="159" customFormat="1" ht="12" x14ac:dyDescent="0.2">
      <c r="C3" s="159" t="s">
        <v>101</v>
      </c>
      <c r="P3" s="159" t="s">
        <v>102</v>
      </c>
      <c r="AC3" s="159" t="s">
        <v>103</v>
      </c>
      <c r="AP3" s="159" t="s">
        <v>104</v>
      </c>
      <c r="BC3" s="159" t="s">
        <v>165</v>
      </c>
    </row>
    <row r="4" spans="1:67" s="159" customFormat="1" ht="12" x14ac:dyDescent="0.2">
      <c r="C4" s="159">
        <v>2007</v>
      </c>
      <c r="E4" s="159">
        <v>2009</v>
      </c>
      <c r="G4" s="159">
        <v>2011</v>
      </c>
      <c r="I4" s="159">
        <v>2013</v>
      </c>
      <c r="K4" s="159">
        <v>2015</v>
      </c>
      <c r="M4" s="159">
        <v>2017</v>
      </c>
      <c r="O4" s="159">
        <v>2019</v>
      </c>
      <c r="P4" s="159">
        <v>2007</v>
      </c>
      <c r="R4" s="159">
        <v>2009</v>
      </c>
      <c r="T4" s="159">
        <v>2011</v>
      </c>
      <c r="V4" s="159">
        <v>2013</v>
      </c>
      <c r="X4" s="159">
        <v>2015</v>
      </c>
      <c r="Z4" s="159">
        <v>2017</v>
      </c>
      <c r="AB4" s="159">
        <v>2019</v>
      </c>
      <c r="AC4" s="159">
        <v>2007</v>
      </c>
      <c r="AE4" s="159">
        <v>2009</v>
      </c>
      <c r="AG4" s="159">
        <v>2011</v>
      </c>
      <c r="AI4" s="159">
        <v>2013</v>
      </c>
      <c r="AK4" s="159">
        <v>2015</v>
      </c>
      <c r="AM4" s="159">
        <v>2017</v>
      </c>
      <c r="AO4" s="159">
        <v>2019</v>
      </c>
      <c r="AP4" s="159">
        <v>2007</v>
      </c>
      <c r="AR4" s="159">
        <v>2009</v>
      </c>
      <c r="AT4" s="159">
        <v>2011</v>
      </c>
      <c r="AV4" s="159">
        <v>2013</v>
      </c>
      <c r="AX4" s="159">
        <v>2015</v>
      </c>
      <c r="AZ4" s="159">
        <v>2017</v>
      </c>
      <c r="BB4" s="159">
        <v>2019</v>
      </c>
      <c r="BC4" s="159">
        <v>2007</v>
      </c>
      <c r="BE4" s="159">
        <v>2009</v>
      </c>
      <c r="BG4" s="159">
        <v>2011</v>
      </c>
      <c r="BI4" s="159">
        <v>2013</v>
      </c>
      <c r="BK4" s="159">
        <v>2015</v>
      </c>
      <c r="BM4" s="159">
        <v>2017</v>
      </c>
      <c r="BO4" s="159">
        <v>2019</v>
      </c>
    </row>
    <row r="5" spans="1:67" s="159" customFormat="1" ht="12" x14ac:dyDescent="0.2">
      <c r="A5" s="159" t="s">
        <v>337</v>
      </c>
      <c r="B5" s="159" t="s">
        <v>338</v>
      </c>
      <c r="C5" s="160">
        <v>-5.6692057712213764</v>
      </c>
      <c r="D5" s="160">
        <v>-4.3695618969744014</v>
      </c>
      <c r="E5" s="160">
        <v>-2.8977632424902184</v>
      </c>
      <c r="F5" s="160">
        <v>-3.2206976462628525</v>
      </c>
      <c r="G5" s="160">
        <v>-3.61409525932083</v>
      </c>
      <c r="H5" s="160">
        <v>-3.5343337540863669</v>
      </c>
      <c r="I5" s="160">
        <v>-3.467072572754716</v>
      </c>
      <c r="J5" s="160">
        <v>-5.1465750096624259</v>
      </c>
      <c r="K5" s="160">
        <v>-5.9544890599869884</v>
      </c>
      <c r="L5" s="160">
        <v>-4.7698847945916345</v>
      </c>
      <c r="M5" s="160">
        <v>-5.6983323288215972</v>
      </c>
      <c r="N5" s="160">
        <v>-5.3408818918979231</v>
      </c>
      <c r="O5" s="160">
        <v>-4.551512316029994</v>
      </c>
      <c r="P5" s="161">
        <v>-7.0895838048226034</v>
      </c>
      <c r="Q5" s="161">
        <v>-3.9204503540010078</v>
      </c>
      <c r="R5" s="161">
        <v>-5.8598216327463977</v>
      </c>
      <c r="S5" s="161">
        <v>-6.5054984041419557</v>
      </c>
      <c r="T5" s="161">
        <v>-5.8626375803536321</v>
      </c>
      <c r="U5" s="161">
        <v>-5.8683935198405797</v>
      </c>
      <c r="V5" s="161">
        <v>-6.3877886366056904</v>
      </c>
      <c r="W5" s="161">
        <v>-6.6565793083696558</v>
      </c>
      <c r="X5" s="161">
        <v>-6.4579595678651929</v>
      </c>
      <c r="Y5" s="161">
        <v>-6.5268811447346549</v>
      </c>
      <c r="Z5" s="161">
        <v>-6.4210136458065588</v>
      </c>
      <c r="AA5" s="161">
        <v>-5.82684938833824</v>
      </c>
      <c r="AB5" s="161">
        <v>-6.243854517850365</v>
      </c>
      <c r="AC5" s="161">
        <v>-4.0354091132110339</v>
      </c>
      <c r="AD5" s="161">
        <v>-1.8633341917400157</v>
      </c>
      <c r="AE5" s="161">
        <v>-3.0733287730117262</v>
      </c>
      <c r="AF5" s="161">
        <v>-3.4101898846308729</v>
      </c>
      <c r="AG5" s="161">
        <v>-3.0859582207843066</v>
      </c>
      <c r="AH5" s="161">
        <v>-2.7718651958719676</v>
      </c>
      <c r="AI5" s="161">
        <v>-2.9771202770069354</v>
      </c>
      <c r="AJ5" s="161">
        <v>-3.1317491448651049</v>
      </c>
      <c r="AK5" s="161">
        <v>-3.172003037246713</v>
      </c>
      <c r="AL5" s="161">
        <v>-3.7580320694343081</v>
      </c>
      <c r="AM5" s="161">
        <v>-3.231924477154386</v>
      </c>
      <c r="AN5" s="161">
        <v>-3.2897961595297018</v>
      </c>
      <c r="AO5" s="161">
        <v>-3.8089390906966956</v>
      </c>
      <c r="AP5" s="161">
        <v>-5.9712028107308477</v>
      </c>
      <c r="AQ5" s="161">
        <v>-3.6678746962250082</v>
      </c>
      <c r="AR5" s="161">
        <v>-3.0014166761684455</v>
      </c>
      <c r="AS5" s="161">
        <v>-4.7955452496622382</v>
      </c>
      <c r="AT5" s="161">
        <v>-5.5017047256581035</v>
      </c>
      <c r="AU5" s="161">
        <v>-3.8049062287235138</v>
      </c>
      <c r="AV5" s="161">
        <v>-2.6084705520703144</v>
      </c>
      <c r="AW5" s="161">
        <v>-2.6922506979787797</v>
      </c>
      <c r="AX5" s="161">
        <v>-4.2700311692089343</v>
      </c>
      <c r="AY5" s="161">
        <v>-4.4423439287349309</v>
      </c>
      <c r="AZ5" s="161">
        <v>-3.9688267558908299</v>
      </c>
      <c r="BA5" s="161">
        <v>-4.0287525709802594</v>
      </c>
      <c r="BB5" s="161">
        <v>-3.9183954329986239</v>
      </c>
      <c r="BC5" s="161">
        <v>-3.2106368308888058</v>
      </c>
      <c r="BD5" s="161">
        <v>-1.6192034141343306</v>
      </c>
      <c r="BE5" s="161">
        <v>-0.30316123050236438</v>
      </c>
      <c r="BF5" s="161">
        <v>9.3853062942951371E-2</v>
      </c>
      <c r="BG5" s="161">
        <v>0.29440880982737211</v>
      </c>
      <c r="BH5" s="161">
        <v>-0.25265289292819743</v>
      </c>
      <c r="BI5" s="161">
        <v>-1.0190429035560107</v>
      </c>
      <c r="BJ5" s="161">
        <v>-0.6296773850509777</v>
      </c>
      <c r="BK5" s="161">
        <v>-1.8859897016677709</v>
      </c>
      <c r="BL5" s="161">
        <v>-2.4324270395132208</v>
      </c>
      <c r="BM5" s="161">
        <v>-2.8044545346581264</v>
      </c>
      <c r="BN5" s="161">
        <v>-2.9719923475558354</v>
      </c>
      <c r="BO5" s="161">
        <v>-2.6648469983083891</v>
      </c>
    </row>
    <row r="6" spans="1:67" s="159" customFormat="1" ht="12" x14ac:dyDescent="0.2">
      <c r="A6" s="159" t="s">
        <v>339</v>
      </c>
      <c r="B6" s="159" t="s">
        <v>340</v>
      </c>
      <c r="C6" s="160">
        <v>-2.103394601723334</v>
      </c>
      <c r="D6" s="160">
        <v>-3.1553396288329281</v>
      </c>
      <c r="E6" s="160">
        <v>-3.0893498526097116</v>
      </c>
      <c r="F6" s="160">
        <v>-3.1017936268416668</v>
      </c>
      <c r="G6" s="160">
        <v>-3.4486857085523384</v>
      </c>
      <c r="H6" s="160">
        <v>-3.6152974901671451</v>
      </c>
      <c r="I6" s="160">
        <v>-2.9469782424159532</v>
      </c>
      <c r="J6" s="160">
        <v>-2.7011758144280416</v>
      </c>
      <c r="K6" s="160">
        <v>-2.3856178265784602</v>
      </c>
      <c r="L6" s="160">
        <v>-1.5364966387997057</v>
      </c>
      <c r="M6" s="160">
        <v>-1.2088077443948433</v>
      </c>
      <c r="N6" s="160">
        <v>-0.99064001040497285</v>
      </c>
      <c r="O6" s="160">
        <v>-0.84198728467096506</v>
      </c>
      <c r="P6" s="161">
        <v>0.72167684119421871</v>
      </c>
      <c r="Q6" s="161">
        <v>0.60664632940536167</v>
      </c>
      <c r="R6" s="161">
        <v>0.2551082175381012</v>
      </c>
      <c r="S6" s="161">
        <v>-0.25389520808687127</v>
      </c>
      <c r="T6" s="161">
        <v>-0.17641984753765083</v>
      </c>
      <c r="U6" s="161">
        <v>-0.62000454674130534</v>
      </c>
      <c r="V6" s="161">
        <v>-0.64662714211089334</v>
      </c>
      <c r="W6" s="161">
        <v>-0.43080370013426705</v>
      </c>
      <c r="X6" s="161">
        <v>-0.22529137487894957</v>
      </c>
      <c r="Y6" s="161">
        <v>4.5649619445615741E-3</v>
      </c>
      <c r="Z6" s="161">
        <v>0.22726699080887336</v>
      </c>
      <c r="AA6" s="161">
        <v>3.622695332745085E-2</v>
      </c>
      <c r="AB6" s="161">
        <v>-0.11654647346446634</v>
      </c>
      <c r="AC6" s="161">
        <v>-0.92549876702116141</v>
      </c>
      <c r="AD6" s="161">
        <v>-1.2459914091970041</v>
      </c>
      <c r="AE6" s="161">
        <v>-1.3467455987062058</v>
      </c>
      <c r="AF6" s="161">
        <v>-1.2926892164512325</v>
      </c>
      <c r="AG6" s="161">
        <v>-1.6409036673252821</v>
      </c>
      <c r="AH6" s="161">
        <v>-1.9343730802656964</v>
      </c>
      <c r="AI6" s="161">
        <v>-1.6206364897052137</v>
      </c>
      <c r="AJ6" s="161">
        <v>-1.6971849620783179</v>
      </c>
      <c r="AK6" s="161">
        <v>-1.4461087426361063</v>
      </c>
      <c r="AL6" s="161">
        <v>-1.2867721612910112</v>
      </c>
      <c r="AM6" s="161">
        <v>-1.143923054552956</v>
      </c>
      <c r="AN6" s="161">
        <v>-1.0055063394549042</v>
      </c>
      <c r="AO6" s="161">
        <v>-0.76396539170238587</v>
      </c>
      <c r="AP6" s="161">
        <v>-0.57661944183664682</v>
      </c>
      <c r="AQ6" s="161">
        <v>-1.033137988085354</v>
      </c>
      <c r="AR6" s="161">
        <v>-5.9665964316004683E-2</v>
      </c>
      <c r="AS6" s="161">
        <v>9.3078592959469741E-2</v>
      </c>
      <c r="AT6" s="161">
        <v>-0.22979815142041637</v>
      </c>
      <c r="AU6" s="161">
        <v>-0.28705633153837185</v>
      </c>
      <c r="AV6" s="161">
        <v>-0.5832554715592172</v>
      </c>
      <c r="AW6" s="161">
        <v>-0.80872430854530608</v>
      </c>
      <c r="AX6" s="161">
        <v>-0.6484599702601106</v>
      </c>
      <c r="AY6" s="161">
        <v>-0.53579603718241886</v>
      </c>
      <c r="AZ6" s="161">
        <v>-0.53028116022962291</v>
      </c>
      <c r="BA6" s="161">
        <v>-0.20244202669690292</v>
      </c>
      <c r="BB6" s="161">
        <v>-0.21917528926041063</v>
      </c>
      <c r="BC6" s="161">
        <v>-1.3075874388867985</v>
      </c>
      <c r="BD6" s="161">
        <v>-1.6320282473773897</v>
      </c>
      <c r="BE6" s="161">
        <v>-1.5730681657547607</v>
      </c>
      <c r="BF6" s="161">
        <v>-1.9494644713927569</v>
      </c>
      <c r="BG6" s="161">
        <v>-2.283487486109574</v>
      </c>
      <c r="BH6" s="161">
        <v>-2.3905890552629385</v>
      </c>
      <c r="BI6" s="161">
        <v>-2.1628410254127908</v>
      </c>
      <c r="BJ6" s="161">
        <v>-1.8483563519387469</v>
      </c>
      <c r="BK6" s="161">
        <v>-1.6245388271080454</v>
      </c>
      <c r="BL6" s="161">
        <v>-1.3279841496394231</v>
      </c>
      <c r="BM6" s="161">
        <v>-0.99881399159728756</v>
      </c>
      <c r="BN6" s="161">
        <v>-1.0110413139139127</v>
      </c>
      <c r="BO6" s="161">
        <v>-0.8727154520469923</v>
      </c>
    </row>
    <row r="7" spans="1:67" s="159" customFormat="1" ht="12" x14ac:dyDescent="0.2">
      <c r="A7" s="159" t="s">
        <v>341</v>
      </c>
      <c r="B7" s="159" t="s">
        <v>342</v>
      </c>
      <c r="C7" s="160">
        <v>0.71028613702362442</v>
      </c>
      <c r="D7" s="160">
        <v>0.66366277690768027</v>
      </c>
      <c r="E7" s="160">
        <v>0.32878827625950419</v>
      </c>
      <c r="F7" s="160">
        <v>0.62893855663402054</v>
      </c>
      <c r="G7" s="160">
        <v>1.0900324176650731</v>
      </c>
      <c r="H7" s="160">
        <v>1.8157494107931522</v>
      </c>
      <c r="I7" s="160">
        <v>2.3808827192727113</v>
      </c>
      <c r="J7" s="160">
        <v>2.3730931408559148</v>
      </c>
      <c r="K7" s="160">
        <v>2.6928908145574542</v>
      </c>
      <c r="L7" s="163">
        <v>2.6686588382887773</v>
      </c>
      <c r="M7" s="160">
        <v>2.2028874114964849</v>
      </c>
      <c r="N7" s="160">
        <v>1.7352084208512044</v>
      </c>
      <c r="O7" s="160">
        <v>1.7569097189389433</v>
      </c>
      <c r="P7" s="161">
        <v>-0.24265579391321515</v>
      </c>
      <c r="Q7" s="161">
        <v>-0.61749479738471336</v>
      </c>
      <c r="R7" s="161">
        <v>-0.4136344681938634</v>
      </c>
      <c r="S7" s="161">
        <v>-0.12927662517818606</v>
      </c>
      <c r="T7" s="161">
        <v>-5.6083711034774948E-2</v>
      </c>
      <c r="U7" s="161">
        <v>3.6547375619679343E-2</v>
      </c>
      <c r="V7" s="161">
        <v>0.31380434837734622</v>
      </c>
      <c r="W7" s="161">
        <v>0.51171800004181944</v>
      </c>
      <c r="X7" s="161">
        <v>0.63588785443582196</v>
      </c>
      <c r="Y7" s="161">
        <v>0.73011212335541609</v>
      </c>
      <c r="Z7" s="161">
        <v>0.72769736608271962</v>
      </c>
      <c r="AA7" s="161">
        <v>0.56365156309345932</v>
      </c>
      <c r="AB7" s="161">
        <v>0.28270334233852062</v>
      </c>
      <c r="AC7" s="161">
        <v>1.2145000860217794</v>
      </c>
      <c r="AD7" s="161">
        <v>0.79550540809864378</v>
      </c>
      <c r="AE7" s="161">
        <v>0.75153847779240068</v>
      </c>
      <c r="AF7" s="161">
        <v>0.57779918900818927</v>
      </c>
      <c r="AG7" s="161">
        <v>0.47438247830261643</v>
      </c>
      <c r="AH7" s="161">
        <v>0.43171550025579336</v>
      </c>
      <c r="AI7" s="161">
        <v>0.44153806945338864</v>
      </c>
      <c r="AJ7" s="161">
        <v>0.33072025901150681</v>
      </c>
      <c r="AK7" s="161">
        <v>0.20185558389255193</v>
      </c>
      <c r="AL7" s="161">
        <v>-2.0771027089779834E-2</v>
      </c>
      <c r="AM7" s="161">
        <v>-0.4001387507171319</v>
      </c>
      <c r="AN7" s="161">
        <v>-0.51427872057743917</v>
      </c>
      <c r="AO7" s="161">
        <v>-0.5750911291853078</v>
      </c>
      <c r="AP7" s="161">
        <v>2.048839293334471</v>
      </c>
      <c r="AQ7" s="161">
        <v>1.9561291339155307</v>
      </c>
      <c r="AR7" s="161">
        <v>1.7176612816311614</v>
      </c>
      <c r="AS7" s="161">
        <v>1.6984993481538917</v>
      </c>
      <c r="AT7" s="161">
        <v>1.7129377916723303</v>
      </c>
      <c r="AU7" s="161">
        <v>1.89812044812148</v>
      </c>
      <c r="AV7" s="161">
        <v>1.9253093235935332</v>
      </c>
      <c r="AW7" s="161">
        <v>1.9041149602850405</v>
      </c>
      <c r="AX7" s="161">
        <v>1.8656388935557724</v>
      </c>
      <c r="AY7" s="161">
        <v>1.8879961697123457</v>
      </c>
      <c r="AZ7" s="161">
        <v>1.7813282348097284</v>
      </c>
      <c r="BA7" s="161">
        <v>1.5840474790164489</v>
      </c>
      <c r="BB7" s="161">
        <v>1.4963173454304499</v>
      </c>
      <c r="BC7" s="161">
        <v>0.89805064560611758</v>
      </c>
      <c r="BD7" s="161">
        <v>0.71027746663155755</v>
      </c>
      <c r="BE7" s="161">
        <v>0.35579117014963996</v>
      </c>
      <c r="BF7" s="161">
        <v>0.33267202939506635</v>
      </c>
      <c r="BG7" s="161">
        <v>0.30858348733450874</v>
      </c>
      <c r="BH7" s="161">
        <v>0.36057863821292391</v>
      </c>
      <c r="BI7" s="161">
        <v>1.04226934888068</v>
      </c>
      <c r="BJ7" s="161">
        <v>1.1998697310877453</v>
      </c>
      <c r="BK7" s="161">
        <v>1.6530482639187813</v>
      </c>
      <c r="BL7" s="161">
        <v>1.6691354604867787</v>
      </c>
      <c r="BM7" s="161">
        <v>1.5294555598337776</v>
      </c>
      <c r="BN7" s="161">
        <v>1.3884837067931324</v>
      </c>
      <c r="BO7" s="161">
        <v>1.4447199618156206</v>
      </c>
    </row>
    <row r="8" spans="1:67" s="159" customFormat="1" ht="12" x14ac:dyDescent="0.2">
      <c r="A8" s="159" t="s">
        <v>343</v>
      </c>
      <c r="B8" s="159" t="s">
        <v>344</v>
      </c>
      <c r="C8" s="160">
        <v>0.63866290210821453</v>
      </c>
      <c r="D8" s="160">
        <v>0.6572826062574213</v>
      </c>
      <c r="E8" s="160">
        <v>1.1050648100535396</v>
      </c>
      <c r="F8" s="160">
        <v>1.01719037257445</v>
      </c>
      <c r="G8" s="160">
        <v>1.2770916509338406</v>
      </c>
      <c r="H8" s="160">
        <v>1.2932808877392441</v>
      </c>
      <c r="I8" s="160">
        <v>1.3844245788225331</v>
      </c>
      <c r="J8" s="160">
        <v>1.2544046936258142</v>
      </c>
      <c r="K8" s="160">
        <v>1.162135950062414</v>
      </c>
      <c r="L8" s="160">
        <v>1.0674127941935017</v>
      </c>
      <c r="M8" s="160">
        <v>0.98506027162218124</v>
      </c>
      <c r="N8" s="160">
        <v>0.89698031576697035</v>
      </c>
      <c r="O8" s="160">
        <v>0.88579009138795106</v>
      </c>
      <c r="P8" s="161">
        <v>0.37056345167021082</v>
      </c>
      <c r="Q8" s="161">
        <v>0.23159929354776518</v>
      </c>
      <c r="R8" s="161">
        <v>0.47961421019356748</v>
      </c>
      <c r="S8" s="161">
        <v>0.54365096076907471</v>
      </c>
      <c r="T8" s="161">
        <v>0.54260990426144762</v>
      </c>
      <c r="U8" s="161">
        <v>0.60154502481814587</v>
      </c>
      <c r="V8" s="161">
        <v>0.64897275037149371</v>
      </c>
      <c r="W8" s="161">
        <v>0.57514416621837494</v>
      </c>
      <c r="X8" s="161">
        <v>0.53102710455760904</v>
      </c>
      <c r="Y8" s="161">
        <v>0.51324825221132964</v>
      </c>
      <c r="Z8" s="161">
        <v>0.4345991843731794</v>
      </c>
      <c r="AA8" s="161">
        <v>0.42097237125799042</v>
      </c>
      <c r="AB8" s="161">
        <v>0.4359552568711067</v>
      </c>
      <c r="AC8" s="161">
        <v>0.70611136953044862</v>
      </c>
      <c r="AD8" s="161">
        <v>0.43745970244875299</v>
      </c>
      <c r="AE8" s="161">
        <v>0.83776198590337103</v>
      </c>
      <c r="AF8" s="161">
        <v>0.86458437844368174</v>
      </c>
      <c r="AG8" s="161">
        <v>1.0236120867332541</v>
      </c>
      <c r="AH8" s="161">
        <v>1.1399497864279537</v>
      </c>
      <c r="AI8" s="161">
        <v>1.1384127733677734</v>
      </c>
      <c r="AJ8" s="161">
        <v>1.1095594158232061</v>
      </c>
      <c r="AK8" s="161">
        <v>1.0094638543702026</v>
      </c>
      <c r="AL8" s="161">
        <v>0.91371419957581146</v>
      </c>
      <c r="AM8" s="161">
        <v>0.71879034368621109</v>
      </c>
      <c r="AN8" s="161">
        <v>0.69040762667906785</v>
      </c>
      <c r="AO8" s="161">
        <v>0.68773141444744457</v>
      </c>
      <c r="AP8" s="161">
        <v>0.2297231942192256</v>
      </c>
      <c r="AQ8" s="161">
        <v>-0.20696091680958989</v>
      </c>
      <c r="AR8" s="161">
        <v>0.46701893535302103</v>
      </c>
      <c r="AS8" s="161">
        <v>0.21279334924597459</v>
      </c>
      <c r="AT8" s="161">
        <v>0.6126534819446332</v>
      </c>
      <c r="AU8" s="161">
        <v>0.52982318595390876</v>
      </c>
      <c r="AV8" s="161">
        <v>0.59579425076749459</v>
      </c>
      <c r="AW8" s="161">
        <v>0.61306731675844106</v>
      </c>
      <c r="AX8" s="161">
        <v>1.3397995441221091</v>
      </c>
      <c r="AY8" s="161">
        <v>1.2956836458810215E-2</v>
      </c>
      <c r="AZ8" s="161">
        <v>0.57240077045758941</v>
      </c>
      <c r="BA8" s="161">
        <v>0.59951409449600979</v>
      </c>
      <c r="BB8" s="161">
        <v>0.5460268107446864</v>
      </c>
      <c r="BC8" s="161">
        <v>0.35931427855083364</v>
      </c>
      <c r="BD8" s="161">
        <v>0.31284407049292384</v>
      </c>
      <c r="BE8" s="161">
        <v>0.24749648401655089</v>
      </c>
      <c r="BF8" s="161">
        <v>0.34335708498925116</v>
      </c>
      <c r="BG8" s="161">
        <v>0.40105999299604167</v>
      </c>
      <c r="BH8" s="161">
        <v>0.54037977545136162</v>
      </c>
      <c r="BI8" s="161">
        <v>0.67593128310116157</v>
      </c>
      <c r="BJ8" s="161">
        <v>0.81384838293743111</v>
      </c>
      <c r="BK8" s="161">
        <v>0.80706035890698447</v>
      </c>
      <c r="BL8" s="161">
        <v>0.76704758864182687</v>
      </c>
      <c r="BM8" s="161">
        <v>0.84021798695976568</v>
      </c>
      <c r="BN8" s="161">
        <v>0.75278353991511948</v>
      </c>
      <c r="BO8" s="161">
        <v>0.72025554161551086</v>
      </c>
    </row>
    <row r="9" spans="1:67" s="159" customFormat="1" ht="12" x14ac:dyDescent="0.2">
      <c r="A9" s="159" t="s">
        <v>345</v>
      </c>
      <c r="B9" s="159" t="s">
        <v>345</v>
      </c>
      <c r="C9" s="160">
        <v>-6.5627217904025255</v>
      </c>
      <c r="D9" s="160">
        <v>-6.0924451792570542</v>
      </c>
      <c r="E9" s="160">
        <v>-4.5169078030459797</v>
      </c>
      <c r="F9" s="160">
        <v>-4.6196933883213482</v>
      </c>
      <c r="G9" s="160">
        <v>-4.6278144117468125</v>
      </c>
      <c r="H9" s="160">
        <v>-3.9781712031216081</v>
      </c>
      <c r="I9" s="160">
        <v>-2.6110812746594969</v>
      </c>
      <c r="J9" s="160">
        <v>-4.1703597510194141</v>
      </c>
      <c r="K9" s="160">
        <v>-4.4092204585213697</v>
      </c>
      <c r="L9" s="160">
        <v>-2.4388917620266186</v>
      </c>
      <c r="M9" s="160">
        <v>-3.9928807409389857</v>
      </c>
      <c r="N9" s="160">
        <v>-3.6993331656847208</v>
      </c>
      <c r="O9" s="160">
        <v>-2.7507997903740646</v>
      </c>
      <c r="P9" s="161">
        <v>-6.2399993058713887</v>
      </c>
      <c r="Q9" s="161">
        <v>-3.6996995284325949</v>
      </c>
      <c r="R9" s="161">
        <v>-5.5387336732085926</v>
      </c>
      <c r="S9" s="161">
        <v>-6.345019276637939</v>
      </c>
      <c r="T9" s="161">
        <v>-5.5525312346646105</v>
      </c>
      <c r="U9" s="161">
        <v>-5.8503056661440604</v>
      </c>
      <c r="V9" s="161">
        <v>-6.0716386799677444</v>
      </c>
      <c r="W9" s="161">
        <v>-6.0005208422437288</v>
      </c>
      <c r="X9" s="161">
        <v>-5.5163359837507118</v>
      </c>
      <c r="Y9" s="161">
        <v>-5.2789558072233476</v>
      </c>
      <c r="Z9" s="161">
        <v>-5.0314501045417863</v>
      </c>
      <c r="AA9" s="161">
        <v>-4.8059985006593395</v>
      </c>
      <c r="AB9" s="161">
        <v>-5.6417423921052041</v>
      </c>
      <c r="AC9" s="161">
        <v>-3.0402964246799673</v>
      </c>
      <c r="AD9" s="161">
        <v>-1.8763604903896229</v>
      </c>
      <c r="AE9" s="161">
        <v>-2.8307739080221603</v>
      </c>
      <c r="AF9" s="161">
        <v>-3.2604955336302344</v>
      </c>
      <c r="AG9" s="161">
        <v>-3.2288673230737182</v>
      </c>
      <c r="AH9" s="161">
        <v>-3.1345729894539169</v>
      </c>
      <c r="AI9" s="161">
        <v>-3.0178059238909869</v>
      </c>
      <c r="AJ9" s="161">
        <v>-3.38865443210871</v>
      </c>
      <c r="AK9" s="161">
        <v>-3.4067923416200649</v>
      </c>
      <c r="AL9" s="161">
        <v>-4.1518610582392874</v>
      </c>
      <c r="AM9" s="161">
        <v>-4.0571959387382623</v>
      </c>
      <c r="AN9" s="161">
        <v>-4.1191735928829774</v>
      </c>
      <c r="AO9" s="161">
        <v>-4.4602641971369446</v>
      </c>
      <c r="AP9" s="161">
        <v>-4.269259765013798</v>
      </c>
      <c r="AQ9" s="161">
        <v>-2.9518444672044213</v>
      </c>
      <c r="AR9" s="161">
        <v>-0.87640242350026787</v>
      </c>
      <c r="AS9" s="161">
        <v>-2.7911739593029021</v>
      </c>
      <c r="AT9" s="161">
        <v>-3.405911603461556</v>
      </c>
      <c r="AU9" s="161">
        <v>-1.664018926186497</v>
      </c>
      <c r="AV9" s="161">
        <v>-0.67062244926850378</v>
      </c>
      <c r="AW9" s="161">
        <v>-0.98379272948060426</v>
      </c>
      <c r="AX9" s="161">
        <v>-1.7130527017911636</v>
      </c>
      <c r="AY9" s="161">
        <v>-3.0771869597461938</v>
      </c>
      <c r="AZ9" s="161">
        <v>-2.1453789108531351</v>
      </c>
      <c r="BA9" s="161">
        <v>-2.0476330241647038</v>
      </c>
      <c r="BB9" s="161">
        <v>-2.0952265660838982</v>
      </c>
      <c r="BC9" s="161">
        <v>-3.2608593456186532</v>
      </c>
      <c r="BD9" s="161">
        <v>-2.2281101243872388</v>
      </c>
      <c r="BE9" s="161">
        <v>-1.2729417420909341</v>
      </c>
      <c r="BF9" s="161">
        <v>-1.1795822940654881</v>
      </c>
      <c r="BG9" s="161">
        <v>-1.2794351959516514</v>
      </c>
      <c r="BH9" s="161">
        <v>-1.7422835345268506</v>
      </c>
      <c r="BI9" s="161">
        <v>-1.4636832969869598</v>
      </c>
      <c r="BJ9" s="161">
        <v>-0.46431562296454831</v>
      </c>
      <c r="BK9" s="161">
        <v>-1.0504199059500505</v>
      </c>
      <c r="BL9" s="161">
        <v>-1.3242281400240383</v>
      </c>
      <c r="BM9" s="161">
        <v>-1.4335949794618708</v>
      </c>
      <c r="BN9" s="161">
        <v>-1.8417664147614963</v>
      </c>
      <c r="BO9" s="161">
        <v>-1.37258694692425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Munka6"/>
  <dimension ref="A1:AZ8"/>
  <sheetViews>
    <sheetView showGridLines="0" zoomScaleNormal="100" workbookViewId="0">
      <pane xSplit="2" ySplit="2" topLeftCell="AX10" activePane="bottomRight" state="frozen"/>
      <selection activeCell="BC4" sqref="BC4"/>
      <selection pane="topRight" activeCell="BC4" sqref="BC4"/>
      <selection pane="bottomLeft" activeCell="BC4" sqref="BC4"/>
      <selection pane="bottomRight" activeCell="BC4" sqref="BC4"/>
    </sheetView>
  </sheetViews>
  <sheetFormatPr defaultRowHeight="12" x14ac:dyDescent="0.2"/>
  <cols>
    <col min="1" max="1" width="33.42578125" style="1" customWidth="1"/>
    <col min="2" max="2" width="44" style="1" bestFit="1" customWidth="1"/>
    <col min="3" max="16384" width="9.140625" style="1"/>
  </cols>
  <sheetData>
    <row r="1" spans="1:52" x14ac:dyDescent="0.2">
      <c r="A1" s="13"/>
      <c r="B1" s="13"/>
      <c r="C1" s="13" t="s">
        <v>7</v>
      </c>
      <c r="D1" s="13" t="s">
        <v>4</v>
      </c>
      <c r="E1" s="13" t="s">
        <v>5</v>
      </c>
      <c r="F1" s="13" t="s">
        <v>6</v>
      </c>
      <c r="G1" s="13" t="s">
        <v>8</v>
      </c>
      <c r="H1" s="13" t="s">
        <v>4</v>
      </c>
      <c r="I1" s="13" t="s">
        <v>5</v>
      </c>
      <c r="J1" s="13" t="s">
        <v>6</v>
      </c>
      <c r="K1" s="13" t="s">
        <v>9</v>
      </c>
      <c r="L1" s="13" t="s">
        <v>4</v>
      </c>
      <c r="M1" s="13" t="s">
        <v>5</v>
      </c>
      <c r="N1" s="13" t="s">
        <v>6</v>
      </c>
      <c r="O1" s="13" t="s">
        <v>10</v>
      </c>
      <c r="P1" s="13" t="s">
        <v>4</v>
      </c>
      <c r="Q1" s="13" t="s">
        <v>5</v>
      </c>
      <c r="R1" s="13" t="s">
        <v>6</v>
      </c>
      <c r="S1" s="13" t="s">
        <v>11</v>
      </c>
      <c r="T1" s="13" t="s">
        <v>4</v>
      </c>
      <c r="U1" s="13" t="s">
        <v>5</v>
      </c>
      <c r="V1" s="13" t="s">
        <v>6</v>
      </c>
      <c r="W1" s="13" t="s">
        <v>12</v>
      </c>
      <c r="X1" s="13" t="s">
        <v>13</v>
      </c>
      <c r="Y1" s="13" t="s">
        <v>5</v>
      </c>
      <c r="Z1" s="13" t="s">
        <v>18</v>
      </c>
      <c r="AA1" s="13" t="s">
        <v>44</v>
      </c>
      <c r="AB1" s="13" t="s">
        <v>13</v>
      </c>
      <c r="AC1" s="13" t="s">
        <v>5</v>
      </c>
      <c r="AD1" s="13" t="s">
        <v>18</v>
      </c>
      <c r="AE1" s="13" t="s">
        <v>78</v>
      </c>
      <c r="AF1" s="13" t="s">
        <v>13</v>
      </c>
      <c r="AG1" s="13" t="s">
        <v>5</v>
      </c>
      <c r="AH1" s="13" t="s">
        <v>18</v>
      </c>
      <c r="AI1" s="13" t="s">
        <v>83</v>
      </c>
      <c r="AJ1" s="13" t="s">
        <v>13</v>
      </c>
      <c r="AK1" s="13" t="s">
        <v>5</v>
      </c>
      <c r="AL1" s="13" t="s">
        <v>18</v>
      </c>
      <c r="AM1" s="13" t="s">
        <v>95</v>
      </c>
      <c r="AN1" s="13" t="s">
        <v>13</v>
      </c>
      <c r="AO1" s="13" t="s">
        <v>5</v>
      </c>
      <c r="AP1" s="13" t="s">
        <v>18</v>
      </c>
      <c r="AQ1" s="13" t="s">
        <v>168</v>
      </c>
      <c r="AR1" s="13" t="s">
        <v>13</v>
      </c>
      <c r="AS1" s="13" t="s">
        <v>5</v>
      </c>
      <c r="AT1" s="13" t="s">
        <v>18</v>
      </c>
      <c r="AU1" s="13" t="s">
        <v>214</v>
      </c>
      <c r="AV1" s="13" t="s">
        <v>13</v>
      </c>
      <c r="AW1" s="13" t="s">
        <v>5</v>
      </c>
      <c r="AX1" s="1" t="s">
        <v>193</v>
      </c>
      <c r="AY1" s="18" t="s">
        <v>218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8" t="s">
        <v>219</v>
      </c>
      <c r="AZ2" s="54" t="s">
        <v>220</v>
      </c>
    </row>
    <row r="3" spans="1:52" x14ac:dyDescent="0.2">
      <c r="A3" s="13" t="s">
        <v>64</v>
      </c>
      <c r="B3" s="1" t="s">
        <v>122</v>
      </c>
      <c r="C3" s="14">
        <v>1.0997755557416156</v>
      </c>
      <c r="D3" s="14">
        <v>3.7523700940300415</v>
      </c>
      <c r="E3" s="14">
        <v>1.7372429853077449</v>
      </c>
      <c r="F3" s="14">
        <v>-4.1734126243390222</v>
      </c>
      <c r="G3" s="14">
        <v>-9.6149641424576089</v>
      </c>
      <c r="H3" s="14">
        <v>-13.097080079375388</v>
      </c>
      <c r="I3" s="14">
        <v>-10.777576690164807</v>
      </c>
      <c r="J3" s="14">
        <v>-5.3597606363095593</v>
      </c>
      <c r="K3" s="14">
        <v>-2.4411182865268017</v>
      </c>
      <c r="L3" s="14">
        <v>-0.56441315172233431</v>
      </c>
      <c r="M3" s="14">
        <v>0.74533935735281887</v>
      </c>
      <c r="N3" s="14">
        <v>-0.56127754118290341</v>
      </c>
      <c r="O3" s="14">
        <v>1.427602819871268</v>
      </c>
      <c r="P3" s="14">
        <v>0.55441425500966091</v>
      </c>
      <c r="Q3" s="14">
        <v>-1.2681962158854532</v>
      </c>
      <c r="R3" s="14">
        <v>-1.0680651780653534</v>
      </c>
      <c r="S3" s="14">
        <v>-1.6638889295449815</v>
      </c>
      <c r="T3" s="14">
        <v>-4.3824679152983066</v>
      </c>
      <c r="U3" s="14">
        <v>-3.8418562477112772</v>
      </c>
      <c r="V3" s="14">
        <v>-1.9659531703351405</v>
      </c>
      <c r="W3" s="14">
        <v>-1.2312918543664466</v>
      </c>
      <c r="X3" s="14">
        <v>3.7685805134767918</v>
      </c>
      <c r="Y3" s="14">
        <v>1.4068134847368583</v>
      </c>
      <c r="Z3" s="14">
        <v>3.5838410837933878</v>
      </c>
      <c r="AA3" s="14">
        <v>3.9281879263724448</v>
      </c>
      <c r="AB3" s="14">
        <v>6.5605115378489955</v>
      </c>
      <c r="AC3" s="14">
        <v>6.3388557802606158</v>
      </c>
      <c r="AD3" s="14">
        <v>4.3684760608607007</v>
      </c>
      <c r="AE3" s="14">
        <v>2.4188416027490547</v>
      </c>
      <c r="AF3" s="14">
        <v>1.6024072674420751</v>
      </c>
      <c r="AG3" s="14">
        <v>2.854584355924743</v>
      </c>
      <c r="AH3" s="14">
        <v>2.8174420868668903</v>
      </c>
      <c r="AI3" s="14">
        <v>2.9796775876516364</v>
      </c>
      <c r="AJ3" s="14">
        <v>0.65623835312587175</v>
      </c>
      <c r="AK3" s="14">
        <v>1.4811844532103464</v>
      </c>
      <c r="AL3" s="14">
        <v>1.8194752147091293</v>
      </c>
      <c r="AM3" s="14">
        <v>5.7842964707669466</v>
      </c>
      <c r="AN3" s="14">
        <v>4.7781068651723899</v>
      </c>
      <c r="AO3" s="14">
        <v>5.7478285635323942</v>
      </c>
      <c r="AP3" s="14">
        <v>4.7128221789016038</v>
      </c>
      <c r="AQ3" s="14">
        <v>5.644781911622033</v>
      </c>
      <c r="AR3" s="14">
        <v>6.4074525526736466</v>
      </c>
      <c r="AS3" s="14">
        <v>9.7743729052276223</v>
      </c>
      <c r="AT3" s="14">
        <v>7.0616262365202687</v>
      </c>
      <c r="AU3" s="14">
        <v>5.1816307567399207</v>
      </c>
      <c r="AV3" s="14">
        <v>5.7718078135570607</v>
      </c>
      <c r="AW3" s="14">
        <v>4.8155742706935456</v>
      </c>
      <c r="AX3" s="14">
        <v>6.6339938467559136</v>
      </c>
      <c r="AY3" s="14">
        <v>4.0327064076392247</v>
      </c>
      <c r="AZ3" s="14">
        <v>-6.1373888889594355</v>
      </c>
    </row>
    <row r="4" spans="1:52" x14ac:dyDescent="0.2">
      <c r="A4" s="13" t="s">
        <v>65</v>
      </c>
      <c r="B4" s="13" t="s">
        <v>354</v>
      </c>
      <c r="C4" s="14">
        <v>0.8696601464926611</v>
      </c>
      <c r="D4" s="14">
        <v>-0.95775664815905914</v>
      </c>
      <c r="E4" s="14">
        <v>0.13247871252271565</v>
      </c>
      <c r="F4" s="14">
        <v>1.7884983680541169</v>
      </c>
      <c r="G4" s="14">
        <v>2.3181309099563103</v>
      </c>
      <c r="H4" s="14">
        <v>4.7074690174708529</v>
      </c>
      <c r="I4" s="14">
        <v>2.9346065529146252</v>
      </c>
      <c r="J4" s="14">
        <v>0.77436347025051777</v>
      </c>
      <c r="K4" s="14">
        <v>1.6522607065284771</v>
      </c>
      <c r="L4" s="14">
        <v>0.91413454466940247</v>
      </c>
      <c r="M4" s="14">
        <v>0.39273081107407093</v>
      </c>
      <c r="N4" s="14">
        <v>1.7661043566949746</v>
      </c>
      <c r="O4" s="14">
        <v>1.3455995220936248</v>
      </c>
      <c r="P4" s="14">
        <v>0.87760243965516183</v>
      </c>
      <c r="Q4" s="14">
        <v>2.5254166662547513</v>
      </c>
      <c r="R4" s="14">
        <v>2.4177382061224413</v>
      </c>
      <c r="S4" s="14">
        <v>1.214786146865662</v>
      </c>
      <c r="T4" s="14">
        <v>2.4935484920995923</v>
      </c>
      <c r="U4" s="14">
        <v>1.896188084912112</v>
      </c>
      <c r="V4" s="14">
        <v>-0.71392644662655702</v>
      </c>
      <c r="W4" s="14">
        <v>0.72310067805322975</v>
      </c>
      <c r="X4" s="14">
        <v>-1.6793965776596249</v>
      </c>
      <c r="Y4" s="14">
        <v>1.2982513711974035</v>
      </c>
      <c r="Z4" s="14">
        <v>0.38789543035801916</v>
      </c>
      <c r="AA4" s="14">
        <v>0.7246835034117951</v>
      </c>
      <c r="AB4" s="14">
        <v>-1.2914873249209502</v>
      </c>
      <c r="AC4" s="14">
        <v>-1.4743877219170354</v>
      </c>
      <c r="AD4" s="14">
        <v>-0.22562832202235394</v>
      </c>
      <c r="AE4" s="14">
        <v>2.2799116909346147</v>
      </c>
      <c r="AF4" s="14">
        <v>2.0579794132237916</v>
      </c>
      <c r="AG4" s="14">
        <v>0.6755894176523628</v>
      </c>
      <c r="AH4" s="14">
        <v>1.3362277254003492</v>
      </c>
      <c r="AI4" s="14">
        <v>-1.371554658933303</v>
      </c>
      <c r="AJ4" s="14">
        <v>2.4345642117167543</v>
      </c>
      <c r="AK4" s="14">
        <v>1.1444954511515366</v>
      </c>
      <c r="AL4" s="14">
        <v>0.18752317227646773</v>
      </c>
      <c r="AM4" s="14">
        <v>-0.71822049539772304</v>
      </c>
      <c r="AN4" s="14">
        <v>-0.61485156773059779</v>
      </c>
      <c r="AO4" s="14">
        <v>-0.9590117815478284</v>
      </c>
      <c r="AP4" s="14">
        <v>0.19963652326678055</v>
      </c>
      <c r="AQ4" s="14">
        <v>-0.50499234737516074</v>
      </c>
      <c r="AR4" s="14">
        <v>-0.83741662920000537</v>
      </c>
      <c r="AS4" s="14">
        <v>-3.9304238547383261</v>
      </c>
      <c r="AT4" s="14">
        <v>-1.5084831883493275</v>
      </c>
      <c r="AU4" s="14">
        <v>0.62390975952433025</v>
      </c>
      <c r="AV4" s="14">
        <v>-0.45261232642550803</v>
      </c>
      <c r="AW4" s="14">
        <v>0.38272525609084868</v>
      </c>
      <c r="AX4" s="14">
        <v>-2.0327981895620995</v>
      </c>
      <c r="AY4" s="14">
        <v>-1.7528155654093887</v>
      </c>
      <c r="AZ4" s="14">
        <v>-8.6643442239678112</v>
      </c>
    </row>
    <row r="7" spans="1:52" x14ac:dyDescent="0.2">
      <c r="A7" s="13"/>
      <c r="B7" s="13"/>
    </row>
    <row r="8" spans="1:52" x14ac:dyDescent="0.2">
      <c r="A8" s="13"/>
      <c r="B8" s="13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Munka4"/>
  <dimension ref="A1:AZ5"/>
  <sheetViews>
    <sheetView showGridLines="0" zoomScaleNormal="100" workbookViewId="0">
      <pane xSplit="2" ySplit="2" topLeftCell="AY21" activePane="bottomRight" state="frozen"/>
      <selection activeCell="BC4" sqref="BC4"/>
      <selection pane="topRight" activeCell="BC4" sqref="BC4"/>
      <selection pane="bottomLeft" activeCell="BC4" sqref="BC4"/>
      <selection pane="bottomRight" activeCell="BC4" sqref="BC4"/>
    </sheetView>
  </sheetViews>
  <sheetFormatPr defaultRowHeight="12" x14ac:dyDescent="0.2"/>
  <cols>
    <col min="1" max="1" width="35.7109375" style="1" bestFit="1" customWidth="1"/>
    <col min="2" max="2" width="26.140625" style="1" customWidth="1"/>
    <col min="3" max="25" width="9.85546875" style="1" bestFit="1" customWidth="1"/>
    <col min="26" max="16384" width="9.140625" style="1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83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163</v>
      </c>
      <c r="AR1" s="1" t="s">
        <v>13</v>
      </c>
      <c r="AS1" s="1" t="s">
        <v>5</v>
      </c>
      <c r="AT1" s="1" t="s">
        <v>18</v>
      </c>
      <c r="AU1" s="1" t="s">
        <v>186</v>
      </c>
      <c r="AV1" s="1" t="s">
        <v>13</v>
      </c>
      <c r="AW1" s="1" t="s">
        <v>190</v>
      </c>
      <c r="AX1" s="1" t="s">
        <v>193</v>
      </c>
      <c r="AY1" s="18" t="s">
        <v>218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8" t="s">
        <v>219</v>
      </c>
      <c r="AZ2" s="54" t="s">
        <v>220</v>
      </c>
    </row>
    <row r="3" spans="1:52" x14ac:dyDescent="0.2">
      <c r="A3" s="1" t="s">
        <v>62</v>
      </c>
      <c r="B3" s="1" t="s">
        <v>119</v>
      </c>
      <c r="C3" s="7">
        <v>57.945140548587005</v>
      </c>
      <c r="D3" s="7">
        <v>-59.64999999889551</v>
      </c>
      <c r="E3" s="7">
        <v>7.6010133170802874</v>
      </c>
      <c r="F3" s="7">
        <v>151.2135975918718</v>
      </c>
      <c r="G3" s="7">
        <v>190.20134393634726</v>
      </c>
      <c r="H3" s="7">
        <v>367.27256197874067</v>
      </c>
      <c r="I3" s="7">
        <v>215.673702104943</v>
      </c>
      <c r="J3" s="7">
        <v>58.242039737877349</v>
      </c>
      <c r="K3" s="7">
        <v>107.6787018854593</v>
      </c>
      <c r="L3" s="7">
        <v>64.306949487005113</v>
      </c>
      <c r="M3" s="7">
        <v>33.136275144634055</v>
      </c>
      <c r="N3" s="7">
        <v>142.23184990317168</v>
      </c>
      <c r="O3" s="7">
        <v>93.043918123203184</v>
      </c>
      <c r="P3" s="7">
        <v>62.565239599457527</v>
      </c>
      <c r="Q3" s="7">
        <v>193.45896063354576</v>
      </c>
      <c r="R3" s="7">
        <v>207.64501860794735</v>
      </c>
      <c r="S3" s="7">
        <v>92.836894065650085</v>
      </c>
      <c r="T3" s="7">
        <v>202.61864624444752</v>
      </c>
      <c r="U3" s="7">
        <v>155.90464458176484</v>
      </c>
      <c r="V3" s="7">
        <v>-54.666259426007855</v>
      </c>
      <c r="W3" s="7">
        <v>54.237079253801312</v>
      </c>
      <c r="X3" s="7">
        <v>-134.06306538779154</v>
      </c>
      <c r="Y3" s="7">
        <v>100.18995005343459</v>
      </c>
      <c r="Z3" s="7">
        <v>24.058914414084029</v>
      </c>
      <c r="AA3" s="7">
        <v>46.779965629472827</v>
      </c>
      <c r="AB3" s="7">
        <v>-108.10665864656676</v>
      </c>
      <c r="AC3" s="7">
        <v>-127.06103374417762</v>
      </c>
      <c r="AD3" s="7">
        <v>-22.667942920731548</v>
      </c>
      <c r="AE3" s="7">
        <v>170.68450539579317</v>
      </c>
      <c r="AF3" s="7">
        <v>168.96416189002957</v>
      </c>
      <c r="AG3" s="7">
        <v>58.883339152302142</v>
      </c>
      <c r="AH3" s="7">
        <v>124.21093589228622</v>
      </c>
      <c r="AI3" s="7">
        <v>-104.53543690705646</v>
      </c>
      <c r="AJ3" s="7">
        <v>209.69081170133086</v>
      </c>
      <c r="AK3" s="7">
        <v>102.92398148996836</v>
      </c>
      <c r="AL3" s="7">
        <v>17.209734259477955</v>
      </c>
      <c r="AM3" s="7">
        <v>-60.222512684436879</v>
      </c>
      <c r="AN3" s="7">
        <v>-49.701414580589699</v>
      </c>
      <c r="AO3" s="7">
        <v>-86.653092534360439</v>
      </c>
      <c r="AP3" s="7">
        <v>14.827450142996895</v>
      </c>
      <c r="AQ3" s="7">
        <v>-44.659767803267641</v>
      </c>
      <c r="AR3" s="7">
        <v>-83.027095425045445</v>
      </c>
      <c r="AS3" s="7">
        <v>-396.40078093373995</v>
      </c>
      <c r="AT3" s="7">
        <v>-164.22928980782672</v>
      </c>
      <c r="AU3" s="7">
        <v>46.228541245169254</v>
      </c>
      <c r="AV3" s="7">
        <v>-49.229021569171891</v>
      </c>
      <c r="AW3" s="7">
        <v>35.265381047449409</v>
      </c>
      <c r="AX3" s="7">
        <v>-227.79174373458045</v>
      </c>
      <c r="AY3" s="7">
        <v>-174.71755422172464</v>
      </c>
      <c r="AZ3" s="7">
        <v>-983.00559797289588</v>
      </c>
    </row>
    <row r="4" spans="1:52" x14ac:dyDescent="0.2">
      <c r="A4" s="1" t="s">
        <v>63</v>
      </c>
      <c r="B4" s="1" t="s">
        <v>120</v>
      </c>
      <c r="C4" s="7">
        <v>-45.997140548587595</v>
      </c>
      <c r="D4" s="7">
        <v>71.478999998895233</v>
      </c>
      <c r="E4" s="7">
        <v>-93.780013317079465</v>
      </c>
      <c r="F4" s="7">
        <v>-130.08059759187108</v>
      </c>
      <c r="G4" s="7">
        <v>-74.138343936346246</v>
      </c>
      <c r="H4" s="7">
        <v>-87.792561978740196</v>
      </c>
      <c r="I4" s="7">
        <v>114.74029789505676</v>
      </c>
      <c r="J4" s="7">
        <v>185.45196026212216</v>
      </c>
      <c r="K4" s="7">
        <v>80.694298114539379</v>
      </c>
      <c r="L4" s="7">
        <v>-19.878949487005229</v>
      </c>
      <c r="M4" s="7">
        <v>-8.5092751446345574</v>
      </c>
      <c r="N4" s="7">
        <v>-21.934849903171198</v>
      </c>
      <c r="O4" s="7">
        <v>6.7720818767975288</v>
      </c>
      <c r="P4" s="7">
        <v>-8.4892395994584149</v>
      </c>
      <c r="Q4" s="7">
        <v>-84.267960633545044</v>
      </c>
      <c r="R4" s="7">
        <v>-179.50701860794743</v>
      </c>
      <c r="S4" s="7">
        <v>-117.46089406565079</v>
      </c>
      <c r="T4" s="7">
        <v>-70.753646244446827</v>
      </c>
      <c r="U4" s="7">
        <v>-2.2596445817644053</v>
      </c>
      <c r="V4" s="7">
        <v>12.421259426007964</v>
      </c>
      <c r="W4" s="7">
        <v>49.194920746199386</v>
      </c>
      <c r="X4" s="7">
        <v>63.742065387791627</v>
      </c>
      <c r="Y4" s="7">
        <v>-11.688950053435292</v>
      </c>
      <c r="Z4" s="7">
        <v>17.954085585914981</v>
      </c>
      <c r="AA4" s="7">
        <v>12.445034370527537</v>
      </c>
      <c r="AB4" s="7">
        <v>16.357658646566961</v>
      </c>
      <c r="AC4" s="7">
        <v>76.161033744177075</v>
      </c>
      <c r="AD4" s="7">
        <v>63.129942920732901</v>
      </c>
      <c r="AE4" s="7">
        <v>28.707494604205749</v>
      </c>
      <c r="AF4" s="7">
        <v>19.984838109970042</v>
      </c>
      <c r="AG4" s="7">
        <v>33.255660847697982</v>
      </c>
      <c r="AH4" s="7">
        <v>98.956064107712336</v>
      </c>
      <c r="AI4" s="7">
        <v>64.399436907056952</v>
      </c>
      <c r="AJ4" s="7">
        <v>89.185188298669345</v>
      </c>
      <c r="AK4" s="7">
        <v>54.828018510032052</v>
      </c>
      <c r="AL4" s="7">
        <v>-71.961734259477453</v>
      </c>
      <c r="AM4" s="7">
        <v>-61.529487315562619</v>
      </c>
      <c r="AN4" s="7">
        <v>56.184414580589873</v>
      </c>
      <c r="AO4" s="7">
        <v>-81.108907465640186</v>
      </c>
      <c r="AP4" s="7">
        <v>-41.350450142997033</v>
      </c>
      <c r="AQ4" s="7">
        <v>-19.462232196732657</v>
      </c>
      <c r="AR4" s="7">
        <v>-150.98190457495457</v>
      </c>
      <c r="AS4" s="7">
        <v>-61.939219066259284</v>
      </c>
      <c r="AT4" s="7">
        <v>-44.000710192173756</v>
      </c>
      <c r="AU4" s="7">
        <v>-76.834541245168111</v>
      </c>
      <c r="AV4" s="7">
        <v>-20.339978430827614</v>
      </c>
      <c r="AW4" s="7">
        <v>70.540618952551085</v>
      </c>
      <c r="AX4" s="7">
        <v>75.883743734581003</v>
      </c>
      <c r="AY4" s="7">
        <v>98.595554221723432</v>
      </c>
      <c r="AZ4" s="7">
        <v>314.98759797289495</v>
      </c>
    </row>
    <row r="5" spans="1:52" x14ac:dyDescent="0.2">
      <c r="A5" s="1" t="s">
        <v>73</v>
      </c>
      <c r="B5" s="1" t="s">
        <v>121</v>
      </c>
      <c r="C5" s="7">
        <v>11.947999999999411</v>
      </c>
      <c r="D5" s="7">
        <v>11.828999999999724</v>
      </c>
      <c r="E5" s="7">
        <v>-86.178999999999178</v>
      </c>
      <c r="F5" s="7">
        <v>21.13300000000072</v>
      </c>
      <c r="G5" s="7">
        <v>116.06300000000101</v>
      </c>
      <c r="H5" s="7">
        <v>279.48000000000047</v>
      </c>
      <c r="I5" s="7">
        <v>330.41399999999976</v>
      </c>
      <c r="J5" s="7">
        <v>243.69399999999951</v>
      </c>
      <c r="K5" s="7">
        <v>188.37299999999868</v>
      </c>
      <c r="L5" s="7">
        <v>44.427999999999884</v>
      </c>
      <c r="M5" s="7">
        <v>24.626999999999498</v>
      </c>
      <c r="N5" s="7">
        <v>120.29700000000048</v>
      </c>
      <c r="O5" s="7">
        <v>99.816000000000713</v>
      </c>
      <c r="P5" s="7">
        <v>54.075999999999112</v>
      </c>
      <c r="Q5" s="7">
        <v>109.19100000000071</v>
      </c>
      <c r="R5" s="7">
        <v>28.13799999999992</v>
      </c>
      <c r="S5" s="7">
        <v>-24.624000000000706</v>
      </c>
      <c r="T5" s="7">
        <v>131.86500000000069</v>
      </c>
      <c r="U5" s="7">
        <v>153.64500000000044</v>
      </c>
      <c r="V5" s="7">
        <v>-42.244999999999891</v>
      </c>
      <c r="W5" s="7">
        <v>103.4320000000007</v>
      </c>
      <c r="X5" s="7">
        <v>-70.320999999999913</v>
      </c>
      <c r="Y5" s="7">
        <v>88.500999999999294</v>
      </c>
      <c r="Z5" s="7">
        <v>42.01299999999901</v>
      </c>
      <c r="AA5" s="7">
        <v>59.225000000000364</v>
      </c>
      <c r="AB5" s="7">
        <v>-91.748999999999796</v>
      </c>
      <c r="AC5" s="7">
        <v>-50.900000000000546</v>
      </c>
      <c r="AD5" s="7">
        <v>40.462000000001353</v>
      </c>
      <c r="AE5" s="7">
        <v>199.39199999999892</v>
      </c>
      <c r="AF5" s="7">
        <v>188.94899999999961</v>
      </c>
      <c r="AG5" s="7">
        <v>92.139000000000124</v>
      </c>
      <c r="AH5" s="7">
        <v>223.16699999999855</v>
      </c>
      <c r="AI5" s="7">
        <v>-40.135999999999513</v>
      </c>
      <c r="AJ5" s="7">
        <v>298.8760000000002</v>
      </c>
      <c r="AK5" s="7">
        <v>157.75200000000041</v>
      </c>
      <c r="AL5" s="7">
        <v>-54.751999999999498</v>
      </c>
      <c r="AM5" s="7">
        <v>-121.7519999999995</v>
      </c>
      <c r="AN5" s="7">
        <v>6.4830000000001746</v>
      </c>
      <c r="AO5" s="7">
        <v>-167.76200000000063</v>
      </c>
      <c r="AP5" s="7">
        <v>-26.523000000000138</v>
      </c>
      <c r="AQ5" s="7">
        <v>-64.122000000000298</v>
      </c>
      <c r="AR5" s="7">
        <v>-234.00900000000001</v>
      </c>
      <c r="AS5" s="7">
        <v>-458.33999999999924</v>
      </c>
      <c r="AT5" s="7">
        <v>-208.23000000000047</v>
      </c>
      <c r="AU5" s="7">
        <v>-30.605999999998858</v>
      </c>
      <c r="AV5" s="7">
        <v>-69.568999999999505</v>
      </c>
      <c r="AW5" s="7">
        <v>105.80600000000049</v>
      </c>
      <c r="AX5" s="7">
        <v>-151.90799999999945</v>
      </c>
      <c r="AY5" s="7">
        <v>-76.122000000001208</v>
      </c>
      <c r="AZ5" s="7">
        <v>-668.01800000000094</v>
      </c>
    </row>
  </sheetData>
  <phoneticPr fontId="30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8"/>
  <dimension ref="A1:BC19"/>
  <sheetViews>
    <sheetView showGridLines="0" zoomScaleNormal="100" workbookViewId="0">
      <pane xSplit="2" ySplit="2" topLeftCell="BA11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1" width="34.7109375" style="1" customWidth="1"/>
    <col min="2" max="2" width="33.5703125" style="1" bestFit="1" customWidth="1"/>
    <col min="3" max="28" width="9.85546875" style="1" bestFit="1" customWidth="1"/>
    <col min="29" max="30" width="9.140625" style="1"/>
    <col min="31" max="31" width="11.5703125" style="1" bestFit="1" customWidth="1"/>
    <col min="32" max="16384" width="9.140625" style="1"/>
  </cols>
  <sheetData>
    <row r="1" spans="1:55" x14ac:dyDescent="0.2">
      <c r="C1" s="1" t="s">
        <v>4</v>
      </c>
      <c r="D1" s="1" t="s">
        <v>5</v>
      </c>
      <c r="E1" s="1" t="s">
        <v>6</v>
      </c>
      <c r="F1" s="1" t="s">
        <v>7</v>
      </c>
      <c r="G1" s="1" t="s">
        <v>4</v>
      </c>
      <c r="H1" s="1" t="s">
        <v>5</v>
      </c>
      <c r="I1" s="1" t="s">
        <v>6</v>
      </c>
      <c r="J1" s="1" t="s">
        <v>8</v>
      </c>
      <c r="K1" s="1" t="s">
        <v>4</v>
      </c>
      <c r="L1" s="1" t="s">
        <v>5</v>
      </c>
      <c r="M1" s="1" t="s">
        <v>6</v>
      </c>
      <c r="N1" s="1" t="s">
        <v>9</v>
      </c>
      <c r="O1" s="1" t="s">
        <v>4</v>
      </c>
      <c r="P1" s="1" t="s">
        <v>5</v>
      </c>
      <c r="Q1" s="1" t="s">
        <v>6</v>
      </c>
      <c r="R1" s="1" t="s">
        <v>10</v>
      </c>
      <c r="S1" s="1" t="s">
        <v>4</v>
      </c>
      <c r="T1" s="1" t="s">
        <v>5</v>
      </c>
      <c r="U1" s="1" t="s">
        <v>6</v>
      </c>
      <c r="V1" s="1" t="s">
        <v>11</v>
      </c>
      <c r="W1" s="1" t="s">
        <v>4</v>
      </c>
      <c r="X1" s="1" t="s">
        <v>5</v>
      </c>
      <c r="Y1" s="1" t="s">
        <v>6</v>
      </c>
      <c r="Z1" s="1" t="s">
        <v>12</v>
      </c>
      <c r="AA1" s="1" t="s">
        <v>13</v>
      </c>
      <c r="AB1" s="1" t="s">
        <v>5</v>
      </c>
      <c r="AC1" s="1" t="s">
        <v>18</v>
      </c>
      <c r="AD1" s="1" t="s">
        <v>44</v>
      </c>
      <c r="AE1" s="1" t="s">
        <v>13</v>
      </c>
      <c r="AF1" s="1" t="s">
        <v>5</v>
      </c>
      <c r="AG1" s="1" t="s">
        <v>18</v>
      </c>
      <c r="AH1" s="1" t="s">
        <v>78</v>
      </c>
      <c r="AI1" s="1" t="s">
        <v>13</v>
      </c>
      <c r="AJ1" s="1" t="s">
        <v>17</v>
      </c>
      <c r="AK1" s="1" t="s">
        <v>18</v>
      </c>
      <c r="AL1" s="1" t="s">
        <v>83</v>
      </c>
      <c r="AM1" s="1" t="s">
        <v>13</v>
      </c>
      <c r="AN1" s="1" t="s">
        <v>5</v>
      </c>
      <c r="AO1" s="1" t="s">
        <v>18</v>
      </c>
      <c r="AP1" s="1" t="s">
        <v>95</v>
      </c>
      <c r="AQ1" s="1" t="s">
        <v>13</v>
      </c>
      <c r="AR1" s="1" t="s">
        <v>5</v>
      </c>
      <c r="AS1" s="1" t="s">
        <v>18</v>
      </c>
      <c r="AT1" s="1" t="s">
        <v>163</v>
      </c>
      <c r="AU1" s="1" t="s">
        <v>13</v>
      </c>
      <c r="AV1" s="1" t="s">
        <v>5</v>
      </c>
      <c r="AW1" s="1" t="s">
        <v>18</v>
      </c>
      <c r="AX1" s="1" t="s">
        <v>186</v>
      </c>
      <c r="AY1" s="1" t="s">
        <v>13</v>
      </c>
      <c r="AZ1" s="1" t="s">
        <v>5</v>
      </c>
      <c r="BA1" s="1" t="s">
        <v>193</v>
      </c>
      <c r="BB1" s="18" t="s">
        <v>218</v>
      </c>
      <c r="BC1" s="13" t="s">
        <v>13</v>
      </c>
    </row>
    <row r="2" spans="1:55" x14ac:dyDescent="0.2">
      <c r="C2" s="1" t="s">
        <v>47</v>
      </c>
      <c r="D2" s="1" t="s">
        <v>48</v>
      </c>
      <c r="E2" s="1" t="s">
        <v>49</v>
      </c>
      <c r="F2" s="1" t="s">
        <v>52</v>
      </c>
      <c r="G2" s="1" t="s">
        <v>47</v>
      </c>
      <c r="H2" s="1" t="s">
        <v>48</v>
      </c>
      <c r="I2" s="1" t="s">
        <v>49</v>
      </c>
      <c r="J2" s="1" t="s">
        <v>53</v>
      </c>
      <c r="K2" s="1" t="s">
        <v>47</v>
      </c>
      <c r="L2" s="1" t="s">
        <v>48</v>
      </c>
      <c r="M2" s="1" t="s">
        <v>49</v>
      </c>
      <c r="N2" s="1" t="s">
        <v>54</v>
      </c>
      <c r="O2" s="1" t="s">
        <v>47</v>
      </c>
      <c r="P2" s="1" t="s">
        <v>48</v>
      </c>
      <c r="Q2" s="1" t="s">
        <v>49</v>
      </c>
      <c r="R2" s="1" t="s">
        <v>55</v>
      </c>
      <c r="S2" s="1" t="s">
        <v>47</v>
      </c>
      <c r="T2" s="1" t="s">
        <v>48</v>
      </c>
      <c r="U2" s="1" t="s">
        <v>49</v>
      </c>
      <c r="V2" s="1" t="s">
        <v>56</v>
      </c>
      <c r="W2" s="1" t="s">
        <v>47</v>
      </c>
      <c r="X2" s="1" t="s">
        <v>48</v>
      </c>
      <c r="Y2" s="1" t="s">
        <v>49</v>
      </c>
      <c r="Z2" s="1" t="s">
        <v>57</v>
      </c>
      <c r="AA2" s="1" t="s">
        <v>47</v>
      </c>
      <c r="AB2" s="1" t="s">
        <v>48</v>
      </c>
      <c r="AC2" s="1" t="s">
        <v>49</v>
      </c>
      <c r="AD2" s="1" t="s">
        <v>58</v>
      </c>
      <c r="AE2" s="1" t="s">
        <v>47</v>
      </c>
      <c r="AF2" s="1" t="s">
        <v>48</v>
      </c>
      <c r="AG2" s="1" t="s">
        <v>49</v>
      </c>
      <c r="AH2" s="1" t="s">
        <v>72</v>
      </c>
      <c r="AI2" s="1" t="s">
        <v>47</v>
      </c>
      <c r="AJ2" s="1" t="s">
        <v>48</v>
      </c>
      <c r="AK2" s="1" t="s">
        <v>49</v>
      </c>
      <c r="AL2" s="1" t="s">
        <v>88</v>
      </c>
      <c r="AM2" s="1" t="s">
        <v>47</v>
      </c>
      <c r="AN2" s="11" t="s">
        <v>48</v>
      </c>
      <c r="AO2" s="1" t="s">
        <v>49</v>
      </c>
      <c r="AP2" s="1" t="s">
        <v>115</v>
      </c>
      <c r="AQ2" s="1" t="s">
        <v>47</v>
      </c>
      <c r="AR2" s="11" t="s">
        <v>48</v>
      </c>
      <c r="AS2" s="1" t="s">
        <v>49</v>
      </c>
      <c r="AT2" s="1" t="s">
        <v>164</v>
      </c>
      <c r="AU2" s="1" t="s">
        <v>47</v>
      </c>
      <c r="AV2" s="11" t="s">
        <v>48</v>
      </c>
      <c r="AW2" s="1" t="s">
        <v>49</v>
      </c>
      <c r="AX2" s="1" t="s">
        <v>187</v>
      </c>
      <c r="AY2" s="1" t="s">
        <v>47</v>
      </c>
      <c r="AZ2" s="11" t="s">
        <v>48</v>
      </c>
      <c r="BA2" s="1" t="s">
        <v>49</v>
      </c>
      <c r="BB2" s="18" t="s">
        <v>219</v>
      </c>
      <c r="BC2" s="13" t="s">
        <v>47</v>
      </c>
    </row>
    <row r="3" spans="1:55" x14ac:dyDescent="0.2">
      <c r="A3" s="1" t="s">
        <v>67</v>
      </c>
      <c r="B3" s="1" t="s">
        <v>123</v>
      </c>
      <c r="C3" s="12">
        <v>0</v>
      </c>
      <c r="D3" s="12">
        <v>0</v>
      </c>
      <c r="E3" s="12">
        <v>0</v>
      </c>
      <c r="F3" s="12">
        <v>1.2060487072215994E-2</v>
      </c>
      <c r="G3" s="12">
        <v>3.1464068215934178E-2</v>
      </c>
      <c r="H3" s="12">
        <v>9.4695968912593784E-2</v>
      </c>
      <c r="I3" s="12">
        <v>0.15943492168588466</v>
      </c>
      <c r="J3" s="12">
        <v>0.23240454155127871</v>
      </c>
      <c r="K3" s="12">
        <v>0.33172127157586173</v>
      </c>
      <c r="L3" s="12">
        <v>0.38923288903183528</v>
      </c>
      <c r="M3" s="12">
        <v>0.48242328732771594</v>
      </c>
      <c r="N3" s="12">
        <v>0.55092283641286111</v>
      </c>
      <c r="O3" s="12">
        <v>0.62517089412447224</v>
      </c>
      <c r="P3" s="12">
        <v>0.69974592612908482</v>
      </c>
      <c r="Q3" s="12">
        <v>0.72439436578999061</v>
      </c>
      <c r="R3" s="12">
        <v>0.76227344113361495</v>
      </c>
      <c r="S3" s="12">
        <v>0.8270265429794138</v>
      </c>
      <c r="T3" s="12">
        <v>0.90587271390341095</v>
      </c>
      <c r="U3" s="12">
        <v>0.99600540606445498</v>
      </c>
      <c r="V3" s="12">
        <v>1.174109789514123</v>
      </c>
      <c r="W3" s="12">
        <v>1.311362328904679</v>
      </c>
      <c r="X3" s="12">
        <v>1.4984755561171152</v>
      </c>
      <c r="Y3" s="12">
        <v>1.6966755370984261</v>
      </c>
      <c r="Z3" s="12">
        <v>1.8531901119145191</v>
      </c>
      <c r="AA3" s="12">
        <v>2.0444738804533786</v>
      </c>
      <c r="AB3" s="12">
        <v>2.1797366794462243</v>
      </c>
      <c r="AC3" s="12">
        <v>2.2457303809385718</v>
      </c>
      <c r="AD3" s="12">
        <v>2.2275513842185712</v>
      </c>
      <c r="AE3" s="12">
        <v>2.1612978339066604</v>
      </c>
      <c r="AF3" s="12">
        <v>2.1218007744717169</v>
      </c>
      <c r="AG3" s="12">
        <v>2.2018474152601182</v>
      </c>
      <c r="AH3" s="12">
        <v>2.2713388533537113</v>
      </c>
      <c r="AI3" s="12">
        <v>2.3538843569765899</v>
      </c>
      <c r="AJ3" s="12">
        <v>2.4442722629260851</v>
      </c>
      <c r="AK3" s="12">
        <v>2.4576631041923007</v>
      </c>
      <c r="AL3" s="12">
        <v>2.5181075513380913</v>
      </c>
      <c r="AM3" s="12">
        <v>2.5272842960117603</v>
      </c>
      <c r="AN3" s="12">
        <v>2.4831773457495903</v>
      </c>
      <c r="AO3" s="12">
        <v>2.4492345432938412</v>
      </c>
      <c r="AP3" s="12">
        <v>2.354206753215943</v>
      </c>
      <c r="AQ3" s="12">
        <v>2.2860409495858627</v>
      </c>
      <c r="AR3" s="12">
        <v>2.2235719228481545</v>
      </c>
      <c r="AS3" s="12">
        <v>2.0924562507702542</v>
      </c>
      <c r="AT3" s="12">
        <v>1.9631905300276347</v>
      </c>
      <c r="AU3" s="12">
        <v>1.8836952422161275</v>
      </c>
      <c r="AV3" s="12">
        <v>1.8060612914014909</v>
      </c>
      <c r="AW3" s="12">
        <v>1.8099919482359981</v>
      </c>
      <c r="AX3" s="12">
        <v>1.8154604288656377</v>
      </c>
      <c r="AY3" s="12">
        <v>1.7874846270260214</v>
      </c>
      <c r="AZ3" s="12">
        <v>1.799933239587622</v>
      </c>
      <c r="BA3" s="12">
        <v>1.7888626028162817</v>
      </c>
      <c r="BB3" s="12">
        <v>1.7380729908395369</v>
      </c>
      <c r="BC3" s="12">
        <v>1.6106397782777937</v>
      </c>
    </row>
    <row r="4" spans="1:55" x14ac:dyDescent="0.2">
      <c r="A4" s="1" t="s">
        <v>14</v>
      </c>
      <c r="B4" s="1" t="s">
        <v>126</v>
      </c>
      <c r="C4" s="12">
        <v>0</v>
      </c>
      <c r="D4" s="12">
        <v>0</v>
      </c>
      <c r="E4" s="12">
        <v>0</v>
      </c>
      <c r="F4" s="12">
        <v>-0.3650061348371107</v>
      </c>
      <c r="G4" s="12">
        <v>-0.41266307099969562</v>
      </c>
      <c r="H4" s="12">
        <v>-0.45738551881789313</v>
      </c>
      <c r="I4" s="12">
        <v>-0.53117636831288073</v>
      </c>
      <c r="J4" s="12">
        <v>-0.53492270288262322</v>
      </c>
      <c r="K4" s="12">
        <v>-0.56641976131661198</v>
      </c>
      <c r="L4" s="12">
        <v>-0.60171659839224134</v>
      </c>
      <c r="M4" s="12">
        <v>-0.72437148549131058</v>
      </c>
      <c r="N4" s="12">
        <v>-0.87653862606375599</v>
      </c>
      <c r="O4" s="12">
        <v>-1.000301830866918</v>
      </c>
      <c r="P4" s="12">
        <v>-1.1358017472161721</v>
      </c>
      <c r="Q4" s="12">
        <v>-1.0887027404013645</v>
      </c>
      <c r="R4" s="12">
        <v>-1.0511349966577936</v>
      </c>
      <c r="S4" s="12">
        <v>-1.0238148773876674</v>
      </c>
      <c r="T4" s="12">
        <v>-0.95751851853278047</v>
      </c>
      <c r="U4" s="12">
        <v>-0.97660900392658889</v>
      </c>
      <c r="V4" s="12">
        <v>-0.99374553533838195</v>
      </c>
      <c r="W4" s="12">
        <v>-0.99603342900109881</v>
      </c>
      <c r="X4" s="12">
        <v>-1.0306688329584228</v>
      </c>
      <c r="Y4" s="12">
        <v>-1.0483376377600766</v>
      </c>
      <c r="Z4" s="12">
        <v>-0.95219339071147968</v>
      </c>
      <c r="AA4" s="12">
        <v>-0.84364070320769291</v>
      </c>
      <c r="AB4" s="12">
        <v>-0.72848874073305592</v>
      </c>
      <c r="AC4" s="12">
        <v>-0.608146572973573</v>
      </c>
      <c r="AD4" s="12">
        <v>-0.58623746871020499</v>
      </c>
      <c r="AE4" s="12">
        <v>-0.57386114645208253</v>
      </c>
      <c r="AF4" s="12">
        <v>-0.57012184669617805</v>
      </c>
      <c r="AG4" s="12">
        <v>-0.56315086870358089</v>
      </c>
      <c r="AH4" s="12">
        <v>-0.56521284279748119</v>
      </c>
      <c r="AI4" s="12">
        <v>-0.56744965597568686</v>
      </c>
      <c r="AJ4" s="12">
        <v>-0.55532862534407257</v>
      </c>
      <c r="AK4" s="12">
        <v>-0.51872386049377428</v>
      </c>
      <c r="AL4" s="12">
        <v>-0.38280489347264224</v>
      </c>
      <c r="AM4" s="12">
        <v>-0.23667755331469686</v>
      </c>
      <c r="AN4" s="12">
        <v>-0.11856569720221898</v>
      </c>
      <c r="AO4" s="12">
        <v>-4.1264178248297062E-2</v>
      </c>
      <c r="AP4" s="12">
        <v>-9.2184930218598887E-2</v>
      </c>
      <c r="AQ4" s="12">
        <v>-0.15505122390160989</v>
      </c>
      <c r="AR4" s="12">
        <v>-0.17687432335225983</v>
      </c>
      <c r="AS4" s="12">
        <v>-0.18525046089334821</v>
      </c>
      <c r="AT4" s="12">
        <v>-0.15672834610193162</v>
      </c>
      <c r="AU4" s="12">
        <v>-0.12940613694376776</v>
      </c>
      <c r="AV4" s="12">
        <v>-0.12027694037412601</v>
      </c>
      <c r="AW4" s="12">
        <v>-0.10974748667194321</v>
      </c>
      <c r="AX4" s="12">
        <v>-9.6483343413110614E-2</v>
      </c>
      <c r="AY4" s="12">
        <v>-6.1789294652972164E-2</v>
      </c>
      <c r="AZ4" s="12">
        <v>-3.7072962396620439E-2</v>
      </c>
      <c r="BA4" s="12">
        <v>-2.6531584121893118E-2</v>
      </c>
      <c r="BB4" s="12">
        <v>-1.8874939979797483E-2</v>
      </c>
      <c r="BC4" s="12">
        <v>-4.3323757561437706E-2</v>
      </c>
    </row>
    <row r="5" spans="1:55" x14ac:dyDescent="0.2">
      <c r="A5" s="1" t="s">
        <v>71</v>
      </c>
      <c r="B5" s="1" t="s">
        <v>125</v>
      </c>
      <c r="C5" s="12">
        <v>0</v>
      </c>
      <c r="D5" s="12">
        <v>0</v>
      </c>
      <c r="E5" s="12">
        <v>0</v>
      </c>
      <c r="F5" s="12">
        <v>-5.1938395761941756</v>
      </c>
      <c r="G5" s="12">
        <v>-4.4201672419816456</v>
      </c>
      <c r="H5" s="12">
        <v>-4.4129039684336613</v>
      </c>
      <c r="I5" s="12">
        <v>-4.3790738763346893</v>
      </c>
      <c r="J5" s="12">
        <v>-4.307507189821985</v>
      </c>
      <c r="K5" s="12">
        <v>-4.1798418609509334</v>
      </c>
      <c r="L5" s="12">
        <v>-3.5678525607116978</v>
      </c>
      <c r="M5" s="12">
        <v>-2.8985034887300829</v>
      </c>
      <c r="N5" s="12">
        <v>-3.0231655927932128</v>
      </c>
      <c r="O5" s="12">
        <v>-3.1173820896149618</v>
      </c>
      <c r="P5" s="12">
        <v>-3.1660636355873351</v>
      </c>
      <c r="Q5" s="12">
        <v>-3.2149259625715327</v>
      </c>
      <c r="R5" s="12">
        <v>-3.3349394910417733</v>
      </c>
      <c r="S5" s="12">
        <v>-3.4244940244627076</v>
      </c>
      <c r="T5" s="12">
        <v>-3.508195065122627</v>
      </c>
      <c r="U5" s="12">
        <v>-3.6595210069772075</v>
      </c>
      <c r="V5" s="12">
        <v>-3.518027898584303</v>
      </c>
      <c r="W5" s="12">
        <v>-3.5214560771124566</v>
      </c>
      <c r="X5" s="12">
        <v>-3.4432085608993135</v>
      </c>
      <c r="Y5" s="12">
        <v>-3.5929192284483573</v>
      </c>
      <c r="Z5" s="12">
        <v>-3.5638573022736342</v>
      </c>
      <c r="AA5" s="12">
        <v>-3.5785919435345308</v>
      </c>
      <c r="AB5" s="12">
        <v>-3.6198306853152937</v>
      </c>
      <c r="AC5" s="12">
        <v>-3.5112330259016411</v>
      </c>
      <c r="AD5" s="12">
        <v>-3.9193444687226124</v>
      </c>
      <c r="AE5" s="12">
        <v>-4.3514234372558667</v>
      </c>
      <c r="AF5" s="12">
        <v>-4.7607772073111958</v>
      </c>
      <c r="AG5" s="12">
        <v>-5.1454616794294443</v>
      </c>
      <c r="AH5" s="12">
        <v>-4.9681366197902994</v>
      </c>
      <c r="AI5" s="12">
        <v>-5.0395790423364648</v>
      </c>
      <c r="AJ5" s="12">
        <v>-5.3146089958540426</v>
      </c>
      <c r="AK5" s="12">
        <v>-5.8951659327983643</v>
      </c>
      <c r="AL5" s="12">
        <v>-5.865597525735522</v>
      </c>
      <c r="AM5" s="12">
        <v>-5.6250151478476864</v>
      </c>
      <c r="AN5" s="12">
        <v>-5.256096813251018</v>
      </c>
      <c r="AO5" s="12">
        <v>-4.6830214560743126</v>
      </c>
      <c r="AP5" s="12">
        <v>-5.0430319432578825</v>
      </c>
      <c r="AQ5" s="12">
        <v>-5.4412742144177386</v>
      </c>
      <c r="AR5" s="12">
        <v>-5.66675990051142</v>
      </c>
      <c r="AS5" s="12">
        <v>-5.8340118050417189</v>
      </c>
      <c r="AT5" s="12">
        <v>-5.6800796623712504</v>
      </c>
      <c r="AU5" s="12">
        <v>-5.5680302991024018</v>
      </c>
      <c r="AV5" s="12">
        <v>-5.5123193488863427</v>
      </c>
      <c r="AW5" s="12">
        <v>-5.4989700434507318</v>
      </c>
      <c r="AX5" s="12">
        <v>-5.2617319989438123</v>
      </c>
      <c r="AY5" s="12">
        <v>-5.0794490703475317</v>
      </c>
      <c r="AZ5" s="12">
        <v>-4.8523729047802302</v>
      </c>
      <c r="BA5" s="12">
        <v>-4.6693482762734018</v>
      </c>
      <c r="BB5" s="12">
        <v>-4.5473715024667198</v>
      </c>
      <c r="BC5" s="12">
        <v>-3.9034514907566167</v>
      </c>
    </row>
    <row r="6" spans="1:55" x14ac:dyDescent="0.2">
      <c r="A6" s="1" t="s">
        <v>60</v>
      </c>
      <c r="B6" s="1" t="s">
        <v>124</v>
      </c>
      <c r="C6" s="12">
        <v>0</v>
      </c>
      <c r="D6" s="12">
        <v>0</v>
      </c>
      <c r="E6" s="12">
        <v>0</v>
      </c>
      <c r="F6" s="12">
        <v>-1.9642721394993992</v>
      </c>
      <c r="G6" s="12">
        <v>-2.1413540555535633</v>
      </c>
      <c r="H6" s="12">
        <v>-2.392255517446646</v>
      </c>
      <c r="I6" s="12">
        <v>-2.5879207254552674</v>
      </c>
      <c r="J6" s="12">
        <v>-2.6244455175524783</v>
      </c>
      <c r="K6" s="12">
        <v>-2.6417951894094993</v>
      </c>
      <c r="L6" s="12">
        <v>-2.5519573637517534</v>
      </c>
      <c r="M6" s="12">
        <v>-2.3442265534651878</v>
      </c>
      <c r="N6" s="12">
        <v>-2.2026301738721674</v>
      </c>
      <c r="O6" s="12">
        <v>-2.0678110541077608</v>
      </c>
      <c r="P6" s="12">
        <v>-1.9979038922367374</v>
      </c>
      <c r="Q6" s="12">
        <v>-2.0056419484207604</v>
      </c>
      <c r="R6" s="12">
        <v>-2.0721876973481375</v>
      </c>
      <c r="S6" s="12">
        <v>-2.1890890568794661</v>
      </c>
      <c r="T6" s="12">
        <v>-2.3368351972279795</v>
      </c>
      <c r="U6" s="12">
        <v>-2.4883266658897263</v>
      </c>
      <c r="V6" s="12">
        <v>-2.5796870407018968</v>
      </c>
      <c r="W6" s="12">
        <v>-2.6385917592826575</v>
      </c>
      <c r="X6" s="12">
        <v>-2.6228596090141334</v>
      </c>
      <c r="Y6" s="12">
        <v>-2.605541756515894</v>
      </c>
      <c r="Z6" s="12">
        <v>-2.5631765141492608</v>
      </c>
      <c r="AA6" s="12">
        <v>-2.5026092970643354</v>
      </c>
      <c r="AB6" s="12">
        <v>-2.4481050888914715</v>
      </c>
      <c r="AC6" s="12">
        <v>-2.3639789408400769</v>
      </c>
      <c r="AD6" s="12">
        <v>-2.2914233752545714</v>
      </c>
      <c r="AE6" s="12">
        <v>-2.2169896819079047</v>
      </c>
      <c r="AF6" s="12">
        <v>-2.1589180123934031</v>
      </c>
      <c r="AG6" s="12">
        <v>-2.1100355575566501</v>
      </c>
      <c r="AH6" s="12">
        <v>-2.0549555130004067</v>
      </c>
      <c r="AI6" s="12">
        <v>-1.9721719274482841</v>
      </c>
      <c r="AJ6" s="12">
        <v>-1.8699266040739397</v>
      </c>
      <c r="AK6" s="12">
        <v>-1.7647732141036643</v>
      </c>
      <c r="AL6" s="12">
        <v>-1.6739198067916998</v>
      </c>
      <c r="AM6" s="12">
        <v>-1.5676526091817296</v>
      </c>
      <c r="AN6" s="12">
        <v>-1.4683552254242549</v>
      </c>
      <c r="AO6" s="12">
        <v>-1.3982060301771146</v>
      </c>
      <c r="AP6" s="12">
        <v>-1.3119459778479776</v>
      </c>
      <c r="AQ6" s="12">
        <v>-1.2490345591595391</v>
      </c>
      <c r="AR6" s="12">
        <v>-1.171018873084364</v>
      </c>
      <c r="AS6" s="12">
        <v>-1.0783886500517457</v>
      </c>
      <c r="AT6" s="12">
        <v>-0.98974602889920515</v>
      </c>
      <c r="AU6" s="12">
        <v>-0.91338173325741101</v>
      </c>
      <c r="AV6" s="12">
        <v>-0.86355853555039919</v>
      </c>
      <c r="AW6" s="12">
        <v>-0.81888156222798392</v>
      </c>
      <c r="AX6" s="12">
        <v>-0.78830859272607956</v>
      </c>
      <c r="AY6" s="12">
        <v>-0.73911509846640633</v>
      </c>
      <c r="AZ6" s="12">
        <v>-0.71054954652822244</v>
      </c>
      <c r="BA6" s="12">
        <v>-0.68528410502769599</v>
      </c>
      <c r="BB6" s="12">
        <v>-0.66002367593623501</v>
      </c>
      <c r="BC6" s="12">
        <v>-0.64815714824536563</v>
      </c>
    </row>
    <row r="7" spans="1:55" x14ac:dyDescent="0.2">
      <c r="C7" s="12"/>
      <c r="D7" s="12"/>
      <c r="E7" s="12"/>
      <c r="F7" s="12"/>
      <c r="G7" s="12"/>
      <c r="H7" s="12"/>
      <c r="I7" s="12"/>
      <c r="J7" s="12"/>
      <c r="K7" s="12"/>
      <c r="L7" s="176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</row>
    <row r="8" spans="1:55" x14ac:dyDescent="0.2">
      <c r="A8" s="1" t="s">
        <v>0</v>
      </c>
      <c r="B8" s="1" t="s">
        <v>112</v>
      </c>
      <c r="C8" s="12">
        <v>0</v>
      </c>
      <c r="D8" s="12">
        <v>0</v>
      </c>
      <c r="E8" s="12">
        <v>0</v>
      </c>
      <c r="F8" s="12">
        <v>-7.5110573634584687</v>
      </c>
      <c r="G8" s="12">
        <v>-6.9427203003189701</v>
      </c>
      <c r="H8" s="12">
        <v>-7.1678490357856077</v>
      </c>
      <c r="I8" s="12">
        <v>-7.3387360484169522</v>
      </c>
      <c r="J8" s="12">
        <v>-7.2344708687058086</v>
      </c>
      <c r="K8" s="12">
        <v>-7.056335540101184</v>
      </c>
      <c r="L8" s="12">
        <v>-6.3322936338238573</v>
      </c>
      <c r="M8" s="12">
        <v>-5.4846782403588659</v>
      </c>
      <c r="N8" s="12">
        <v>-5.5514115563162747</v>
      </c>
      <c r="O8" s="12">
        <v>-5.5603240804651675</v>
      </c>
      <c r="P8" s="12">
        <v>-5.6000233489111606</v>
      </c>
      <c r="Q8" s="12">
        <v>-5.5848762856036664</v>
      </c>
      <c r="R8" s="12">
        <v>-5.6959887439140893</v>
      </c>
      <c r="S8" s="12">
        <v>-5.8103714157504278</v>
      </c>
      <c r="T8" s="12">
        <v>-5.8966760669799747</v>
      </c>
      <c r="U8" s="12">
        <v>-6.1284512707290677</v>
      </c>
      <c r="V8" s="12">
        <v>-5.917350685110458</v>
      </c>
      <c r="W8" s="12">
        <v>-5.8447189364915344</v>
      </c>
      <c r="X8" s="12">
        <v>-5.598261446754754</v>
      </c>
      <c r="Y8" s="12">
        <v>-5.5501230856259012</v>
      </c>
      <c r="Z8" s="12">
        <v>-5.2260370952198558</v>
      </c>
      <c r="AA8" s="12">
        <v>-4.8803680633531794</v>
      </c>
      <c r="AB8" s="12">
        <v>-4.6166878354935976</v>
      </c>
      <c r="AC8" s="12">
        <v>-4.2376281587767188</v>
      </c>
      <c r="AD8" s="12">
        <v>-4.5694539284688167</v>
      </c>
      <c r="AE8" s="12">
        <v>-4.980976431709192</v>
      </c>
      <c r="AF8" s="12">
        <v>-5.3680162919290604</v>
      </c>
      <c r="AG8" s="12">
        <v>-5.6168006904295593</v>
      </c>
      <c r="AH8" s="12">
        <v>-5.3169661222344748</v>
      </c>
      <c r="AI8" s="12">
        <v>-5.2253162687838444</v>
      </c>
      <c r="AJ8" s="12">
        <v>-5.2955919623459691</v>
      </c>
      <c r="AK8" s="12">
        <v>-5.7209999032035022</v>
      </c>
      <c r="AL8" s="12">
        <v>-5.4042146746617714</v>
      </c>
      <c r="AM8" s="12">
        <v>-4.9020610143323529</v>
      </c>
      <c r="AN8" s="12">
        <v>-4.3598403901279008</v>
      </c>
      <c r="AO8" s="12">
        <v>-3.6732571212058835</v>
      </c>
      <c r="AP8" s="12">
        <v>-4.0929560981085151</v>
      </c>
      <c r="AQ8" s="12">
        <v>-4.5593190478930241</v>
      </c>
      <c r="AR8" s="12">
        <v>-4.7910811740998902</v>
      </c>
      <c r="AS8" s="12">
        <v>-5.0051946652165595</v>
      </c>
      <c r="AT8" s="12">
        <v>-4.8633635073447516</v>
      </c>
      <c r="AU8" s="12">
        <v>-4.7271229270874526</v>
      </c>
      <c r="AV8" s="12">
        <v>-4.6900935334093763</v>
      </c>
      <c r="AW8" s="12">
        <v>-4.6176071441146611</v>
      </c>
      <c r="AX8" s="12">
        <v>-4.3310635062173652</v>
      </c>
      <c r="AY8" s="12">
        <v>-4.0928688364408892</v>
      </c>
      <c r="AZ8" s="12">
        <v>-3.8000621741174507</v>
      </c>
      <c r="BA8" s="12">
        <v>-3.5923013626067082</v>
      </c>
      <c r="BB8" s="12">
        <v>-3.4881971275432155</v>
      </c>
      <c r="BC8" s="12">
        <v>-2.9842926182856253</v>
      </c>
    </row>
    <row r="11" spans="1:55" x14ac:dyDescent="0.2">
      <c r="AV11" s="12"/>
    </row>
    <row r="12" spans="1:55" x14ac:dyDescent="0.2">
      <c r="AV12" s="12">
        <f t="shared" ref="AV12:AX12" si="0">+AV3-AU3</f>
        <v>-7.7633950814636643E-2</v>
      </c>
      <c r="AW12" s="12">
        <f t="shared" si="0"/>
        <v>3.9306568345072179E-3</v>
      </c>
      <c r="AX12" s="12">
        <f t="shared" si="0"/>
        <v>5.4684806296396715E-3</v>
      </c>
      <c r="AY12" s="6">
        <f>+AY3-AX3</f>
        <v>-2.7975801839616343E-2</v>
      </c>
    </row>
    <row r="13" spans="1:55" x14ac:dyDescent="0.2">
      <c r="AV13" s="12"/>
      <c r="AY13" s="12">
        <f>+AY4-AX4</f>
        <v>3.469404876013845E-2</v>
      </c>
    </row>
    <row r="14" spans="1:55" x14ac:dyDescent="0.2">
      <c r="AV14" s="12"/>
      <c r="AY14" s="12">
        <f t="shared" ref="AY14:AY15" si="1">+AY5-AX5</f>
        <v>0.18228292859628059</v>
      </c>
    </row>
    <row r="15" spans="1:55" x14ac:dyDescent="0.2">
      <c r="AV15" s="12"/>
      <c r="AY15" s="12">
        <f t="shared" si="1"/>
        <v>4.9193494259673232E-2</v>
      </c>
    </row>
    <row r="16" spans="1:55" x14ac:dyDescent="0.2">
      <c r="AV16" s="12"/>
      <c r="AY16" s="12"/>
    </row>
    <row r="17" spans="48:51" x14ac:dyDescent="0.2">
      <c r="AV17" s="12"/>
      <c r="AY17" s="12">
        <f>+AY8-AX8</f>
        <v>0.23819466977647608</v>
      </c>
    </row>
    <row r="18" spans="48:51" x14ac:dyDescent="0.2">
      <c r="AV18" s="12"/>
    </row>
    <row r="19" spans="48:51" x14ac:dyDescent="0.2">
      <c r="AV19" s="12"/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5EE3D-EC9D-4FDA-94FB-5F7DA3ED5250}">
  <dimension ref="A1:L48"/>
  <sheetViews>
    <sheetView topLeftCell="Q1" zoomScale="70" zoomScaleNormal="70" workbookViewId="0">
      <selection activeCell="Q18" sqref="Q18"/>
    </sheetView>
  </sheetViews>
  <sheetFormatPr defaultRowHeight="12.75" x14ac:dyDescent="0.2"/>
  <cols>
    <col min="1" max="1" width="38.140625" style="124" bestFit="1" customWidth="1"/>
    <col min="2" max="2" width="30.140625" style="124" bestFit="1" customWidth="1"/>
    <col min="3" max="16384" width="9.140625" style="124"/>
  </cols>
  <sheetData>
    <row r="1" spans="1:12" x14ac:dyDescent="0.2">
      <c r="C1" s="124">
        <v>2010</v>
      </c>
      <c r="D1" s="124">
        <v>2011</v>
      </c>
      <c r="E1" s="124">
        <v>2012</v>
      </c>
      <c r="F1" s="124">
        <v>2013</v>
      </c>
      <c r="G1" s="124">
        <v>2014</v>
      </c>
      <c r="H1" s="124">
        <v>2015</v>
      </c>
      <c r="I1" s="124">
        <v>2016</v>
      </c>
      <c r="J1" s="124">
        <v>2017</v>
      </c>
      <c r="K1" s="124">
        <v>2018</v>
      </c>
      <c r="L1" s="124">
        <v>2019</v>
      </c>
    </row>
    <row r="2" spans="1:12" x14ac:dyDescent="0.2">
      <c r="A2" s="124" t="s">
        <v>224</v>
      </c>
      <c r="B2" s="124" t="s">
        <v>225</v>
      </c>
      <c r="C2" s="125">
        <v>2.0994164729756912</v>
      </c>
      <c r="D2" s="125">
        <v>2.9248168536334931</v>
      </c>
      <c r="E2" s="125">
        <v>4.1519830822400356</v>
      </c>
      <c r="F2" s="125">
        <v>7.277393580251859</v>
      </c>
      <c r="G2" s="125">
        <v>4.878948197291324</v>
      </c>
      <c r="H2" s="125">
        <v>6.9556505768994388</v>
      </c>
      <c r="I2" s="125">
        <v>4.501732792563927</v>
      </c>
      <c r="J2" s="125">
        <v>3.1955243519972489</v>
      </c>
      <c r="K2" s="125">
        <v>2.2232465521819873</v>
      </c>
      <c r="L2" s="125">
        <v>0.97794587616535489</v>
      </c>
    </row>
    <row r="3" spans="1:12" x14ac:dyDescent="0.2">
      <c r="A3" s="124" t="s">
        <v>226</v>
      </c>
      <c r="B3" s="124" t="s">
        <v>227</v>
      </c>
      <c r="C3" s="125">
        <v>2.0994164729756912</v>
      </c>
      <c r="D3" s="125">
        <v>2.9248168536334931</v>
      </c>
      <c r="E3" s="125">
        <v>4.1519830822400356</v>
      </c>
      <c r="F3" s="125">
        <v>7.277393580251859</v>
      </c>
      <c r="G3" s="125">
        <v>4.878948197291324</v>
      </c>
      <c r="H3" s="125">
        <v>6.9556505768994388</v>
      </c>
      <c r="I3" s="125">
        <v>4.501732792563927</v>
      </c>
      <c r="J3" s="125">
        <v>2.8393697333350221</v>
      </c>
      <c r="K3" s="125">
        <v>2.5151096207106396</v>
      </c>
      <c r="L3" s="125">
        <v>1.569482306386067</v>
      </c>
    </row>
    <row r="4" spans="1:12" x14ac:dyDescent="0.2">
      <c r="C4" s="125"/>
      <c r="D4" s="125"/>
      <c r="E4" s="125"/>
      <c r="F4" s="125"/>
      <c r="G4" s="125"/>
      <c r="H4" s="125"/>
      <c r="I4" s="125"/>
      <c r="J4" s="125"/>
      <c r="K4" s="125"/>
    </row>
    <row r="5" spans="1:12" x14ac:dyDescent="0.2">
      <c r="A5" s="124" t="s">
        <v>228</v>
      </c>
      <c r="B5" s="124" t="s">
        <v>229</v>
      </c>
      <c r="C5" s="125">
        <v>0.27424559503656104</v>
      </c>
      <c r="D5" s="125">
        <v>0.56828954776066365</v>
      </c>
      <c r="E5" s="125">
        <v>1.5996589931175993</v>
      </c>
      <c r="F5" s="125">
        <v>3.5006983484401788</v>
      </c>
      <c r="G5" s="125">
        <v>1.1897185453376744</v>
      </c>
      <c r="H5" s="125">
        <v>2.3591526174090824</v>
      </c>
      <c r="I5" s="125">
        <v>4.5200668103823114</v>
      </c>
      <c r="J5" s="125">
        <v>2.339011366408045</v>
      </c>
      <c r="K5" s="125">
        <v>-1.5634498078108169E-2</v>
      </c>
      <c r="L5" s="125">
        <v>-0.84685751235862028</v>
      </c>
    </row>
    <row r="6" spans="1:12" x14ac:dyDescent="0.2">
      <c r="A6" s="124" t="s">
        <v>230</v>
      </c>
      <c r="B6" s="124" t="s">
        <v>231</v>
      </c>
      <c r="C6" s="125">
        <v>0.27424559503656104</v>
      </c>
      <c r="D6" s="125">
        <v>0.56828954776066365</v>
      </c>
      <c r="E6" s="125">
        <v>1.5996589931175993</v>
      </c>
      <c r="F6" s="125">
        <v>3.5006983484401788</v>
      </c>
      <c r="G6" s="125">
        <v>1.1897185453376744</v>
      </c>
      <c r="H6" s="125">
        <v>2.3591526174090824</v>
      </c>
      <c r="I6" s="125">
        <v>4.5200668103823114</v>
      </c>
      <c r="J6" s="125">
        <v>1.9828513813953164</v>
      </c>
      <c r="K6" s="125">
        <v>0.28186732176044355</v>
      </c>
      <c r="L6" s="125">
        <v>-0.2527263778269771</v>
      </c>
    </row>
    <row r="7" spans="1:12" x14ac:dyDescent="0.2">
      <c r="C7" s="125"/>
      <c r="D7" s="125"/>
      <c r="E7" s="125"/>
      <c r="F7" s="125"/>
      <c r="G7" s="125"/>
      <c r="H7" s="125"/>
      <c r="I7" s="125"/>
      <c r="J7" s="125"/>
      <c r="K7" s="125"/>
      <c r="L7" s="175"/>
    </row>
    <row r="8" spans="1:12" x14ac:dyDescent="0.2">
      <c r="C8" s="125"/>
      <c r="D8" s="125"/>
      <c r="E8" s="125"/>
      <c r="F8" s="125"/>
      <c r="G8" s="125"/>
      <c r="H8" s="125"/>
      <c r="I8" s="125"/>
      <c r="J8" s="125"/>
      <c r="K8" s="125"/>
    </row>
    <row r="9" spans="1:12" x14ac:dyDescent="0.2">
      <c r="C9" s="125"/>
      <c r="D9" s="125"/>
      <c r="E9" s="125"/>
      <c r="F9" s="125"/>
      <c r="G9" s="125"/>
      <c r="H9" s="125"/>
      <c r="I9" s="125"/>
      <c r="J9" s="125"/>
      <c r="K9" s="125"/>
    </row>
    <row r="10" spans="1:12" x14ac:dyDescent="0.2">
      <c r="C10" s="125"/>
      <c r="D10" s="125"/>
      <c r="E10" s="125"/>
      <c r="F10" s="125"/>
      <c r="G10" s="125"/>
      <c r="H10" s="125"/>
      <c r="I10" s="125"/>
      <c r="J10" s="125"/>
      <c r="K10" s="125"/>
    </row>
    <row r="11" spans="1:12" x14ac:dyDescent="0.2">
      <c r="A11" s="124" t="s">
        <v>243</v>
      </c>
      <c r="B11" s="124" t="s">
        <v>232</v>
      </c>
      <c r="C11" s="125"/>
      <c r="D11" s="125"/>
      <c r="E11" s="125"/>
      <c r="F11" s="125"/>
      <c r="G11" s="125"/>
      <c r="H11" s="125"/>
      <c r="I11" s="125"/>
      <c r="J11" s="125"/>
      <c r="K11" s="125"/>
      <c r="L11" s="125"/>
    </row>
    <row r="12" spans="1:12" x14ac:dyDescent="0.2">
      <c r="A12" s="124" t="s">
        <v>244</v>
      </c>
      <c r="B12" s="124" t="s">
        <v>233</v>
      </c>
      <c r="C12" s="125"/>
      <c r="D12" s="125"/>
      <c r="E12" s="125"/>
      <c r="F12" s="125"/>
      <c r="G12" s="125"/>
      <c r="H12" s="125"/>
      <c r="I12" s="125"/>
      <c r="J12" s="125"/>
      <c r="K12" s="125"/>
      <c r="L12" s="125"/>
    </row>
    <row r="13" spans="1:12" x14ac:dyDescent="0.2">
      <c r="A13" s="124" t="s">
        <v>234</v>
      </c>
      <c r="C13" s="125">
        <v>0</v>
      </c>
      <c r="D13" s="125">
        <v>0</v>
      </c>
      <c r="E13" s="125">
        <v>0</v>
      </c>
      <c r="F13" s="125">
        <v>0</v>
      </c>
      <c r="G13" s="125">
        <v>0</v>
      </c>
      <c r="H13" s="125">
        <v>0</v>
      </c>
      <c r="I13" s="125">
        <v>0</v>
      </c>
      <c r="J13" s="125">
        <v>2.0666149835042447E-3</v>
      </c>
      <c r="K13" s="125">
        <v>0.1619561978927635</v>
      </c>
      <c r="L13" s="125">
        <v>0.98117320157409837</v>
      </c>
    </row>
    <row r="14" spans="1:12" x14ac:dyDescent="0.2">
      <c r="C14" s="125"/>
      <c r="D14" s="125"/>
      <c r="E14" s="125"/>
      <c r="F14" s="125"/>
      <c r="G14" s="125"/>
      <c r="H14" s="125"/>
      <c r="I14" s="125"/>
      <c r="J14" s="125"/>
      <c r="K14" s="125"/>
      <c r="L14" s="125"/>
    </row>
    <row r="16" spans="1:12" x14ac:dyDescent="0.2">
      <c r="A16" s="124" t="s">
        <v>235</v>
      </c>
      <c r="B16" s="124" t="s">
        <v>236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</row>
    <row r="17" spans="1:12" x14ac:dyDescent="0.2">
      <c r="A17" s="124" t="s">
        <v>237</v>
      </c>
      <c r="C17" s="125"/>
      <c r="D17" s="125"/>
      <c r="E17" s="125"/>
      <c r="F17" s="125"/>
      <c r="G17" s="125"/>
      <c r="H17" s="125"/>
      <c r="I17" s="125"/>
      <c r="J17" s="125"/>
      <c r="K17" s="125"/>
      <c r="L17" s="125"/>
    </row>
    <row r="18" spans="1:12" x14ac:dyDescent="0.2">
      <c r="A18" s="124" t="s">
        <v>238</v>
      </c>
      <c r="B18" s="124" t="s">
        <v>360</v>
      </c>
      <c r="C18" s="126">
        <v>0</v>
      </c>
      <c r="D18" s="126">
        <v>0</v>
      </c>
      <c r="E18" s="126">
        <v>0</v>
      </c>
      <c r="F18" s="126">
        <v>0</v>
      </c>
      <c r="G18" s="126">
        <v>0</v>
      </c>
      <c r="H18" s="126">
        <v>0</v>
      </c>
      <c r="I18" s="126">
        <v>0</v>
      </c>
      <c r="J18" s="126">
        <v>-0.39396639395289057</v>
      </c>
      <c r="K18" s="126">
        <v>2.5484303576952527E-3</v>
      </c>
      <c r="L18" s="126">
        <v>-0.50861607919293661</v>
      </c>
    </row>
    <row r="20" spans="1:12" x14ac:dyDescent="0.2">
      <c r="A20" s="124" t="s">
        <v>43</v>
      </c>
      <c r="B20" s="124" t="s">
        <v>177</v>
      </c>
      <c r="C20" s="125"/>
      <c r="D20" s="125"/>
      <c r="E20" s="125"/>
      <c r="F20" s="125"/>
      <c r="G20" s="125"/>
      <c r="H20" s="125"/>
      <c r="I20" s="125"/>
      <c r="J20" s="125"/>
      <c r="K20" s="125"/>
      <c r="L20" s="125"/>
    </row>
    <row r="21" spans="1:12" x14ac:dyDescent="0.2">
      <c r="A21" s="124" t="s">
        <v>239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</row>
    <row r="22" spans="1:12" x14ac:dyDescent="0.2">
      <c r="A22" s="124" t="s">
        <v>240</v>
      </c>
      <c r="B22" s="124" t="s">
        <v>267</v>
      </c>
      <c r="C22" s="162">
        <v>0</v>
      </c>
      <c r="D22" s="162">
        <v>0</v>
      </c>
      <c r="E22" s="162">
        <v>0</v>
      </c>
      <c r="F22" s="162">
        <v>0</v>
      </c>
      <c r="G22" s="162">
        <v>0</v>
      </c>
      <c r="H22" s="162">
        <v>0</v>
      </c>
      <c r="I22" s="162">
        <v>0</v>
      </c>
      <c r="J22" s="162">
        <v>5.3663505015233426E-6</v>
      </c>
      <c r="K22" s="162">
        <v>-5.6387513098998809E-3</v>
      </c>
      <c r="L22" s="162">
        <v>-2.5947043109308954E-3</v>
      </c>
    </row>
    <row r="24" spans="1:12" x14ac:dyDescent="0.2">
      <c r="A24" s="124" t="s">
        <v>241</v>
      </c>
      <c r="C24" s="125"/>
      <c r="D24" s="125"/>
      <c r="E24" s="125"/>
      <c r="F24" s="125"/>
      <c r="G24" s="125"/>
      <c r="H24" s="125"/>
      <c r="I24" s="125"/>
      <c r="J24" s="125"/>
      <c r="K24" s="125"/>
      <c r="L24" s="125"/>
    </row>
    <row r="25" spans="1:12" x14ac:dyDescent="0.2">
      <c r="C25" s="125"/>
      <c r="D25" s="125"/>
      <c r="E25" s="125"/>
      <c r="F25" s="125"/>
      <c r="G25" s="125"/>
      <c r="H25" s="125"/>
      <c r="I25" s="125"/>
      <c r="J25" s="125"/>
      <c r="K25" s="125"/>
      <c r="L25" s="125"/>
    </row>
    <row r="26" spans="1:12" x14ac:dyDescent="0.2">
      <c r="A26" s="124" t="s">
        <v>242</v>
      </c>
      <c r="B26" s="124" t="s">
        <v>268</v>
      </c>
      <c r="C26" s="126">
        <v>0</v>
      </c>
      <c r="D26" s="126">
        <v>0</v>
      </c>
      <c r="E26" s="126">
        <v>0</v>
      </c>
      <c r="F26" s="126">
        <v>0</v>
      </c>
      <c r="G26" s="126">
        <v>0</v>
      </c>
      <c r="H26" s="126">
        <v>0</v>
      </c>
      <c r="I26" s="126">
        <v>0</v>
      </c>
      <c r="J26" s="126">
        <v>3.5739793956657051E-2</v>
      </c>
      <c r="K26" s="126">
        <v>0.13299719158809103</v>
      </c>
      <c r="L26" s="126">
        <v>0.12157401215048103</v>
      </c>
    </row>
    <row r="28" spans="1:12" x14ac:dyDescent="0.2">
      <c r="C28" s="126"/>
      <c r="D28" s="126"/>
      <c r="E28" s="126"/>
      <c r="F28" s="126"/>
      <c r="G28" s="126"/>
      <c r="H28" s="126"/>
      <c r="I28" s="126"/>
      <c r="J28" s="126"/>
      <c r="K28" s="126"/>
      <c r="L28" s="126"/>
    </row>
    <row r="30" spans="1:12" x14ac:dyDescent="0.2">
      <c r="C30" s="128"/>
      <c r="D30" s="128"/>
      <c r="E30" s="128"/>
      <c r="F30" s="128"/>
      <c r="G30" s="128"/>
      <c r="H30" s="128"/>
      <c r="I30" s="128"/>
      <c r="J30" s="128"/>
      <c r="K30" s="128"/>
      <c r="L30" s="128"/>
    </row>
    <row r="33" spans="3:12" x14ac:dyDescent="0.2">
      <c r="C33" s="126"/>
      <c r="D33" s="126"/>
      <c r="E33" s="126"/>
      <c r="F33" s="126"/>
      <c r="G33" s="126"/>
      <c r="H33" s="126"/>
      <c r="I33" s="126"/>
      <c r="J33" s="126"/>
      <c r="K33" s="126"/>
      <c r="L33" s="126"/>
    </row>
    <row r="34" spans="3:12" x14ac:dyDescent="0.2">
      <c r="C34" s="125"/>
      <c r="D34" s="125"/>
      <c r="E34" s="125"/>
      <c r="F34" s="125"/>
      <c r="G34" s="125"/>
      <c r="H34" s="125"/>
      <c r="I34" s="125"/>
      <c r="J34" s="125"/>
      <c r="K34" s="125"/>
      <c r="L34" s="125"/>
    </row>
    <row r="35" spans="3:12" x14ac:dyDescent="0.2">
      <c r="C35" s="125"/>
      <c r="D35" s="125"/>
      <c r="E35" s="125"/>
      <c r="F35" s="125"/>
      <c r="G35" s="125"/>
      <c r="H35" s="125"/>
      <c r="I35" s="125"/>
      <c r="J35" s="125"/>
      <c r="K35" s="125"/>
      <c r="L35" s="125"/>
    </row>
    <row r="37" spans="3:12" x14ac:dyDescent="0.2">
      <c r="C37" s="126"/>
      <c r="D37" s="126"/>
      <c r="E37" s="126"/>
      <c r="F37" s="126"/>
      <c r="G37" s="126"/>
      <c r="H37" s="126"/>
      <c r="I37" s="126"/>
      <c r="J37" s="126"/>
      <c r="K37" s="126"/>
      <c r="L37" s="126"/>
    </row>
    <row r="38" spans="3:12" x14ac:dyDescent="0.2">
      <c r="C38" s="125"/>
      <c r="D38" s="125"/>
      <c r="E38" s="125"/>
      <c r="F38" s="125"/>
      <c r="G38" s="125"/>
      <c r="H38" s="125"/>
      <c r="I38" s="125"/>
      <c r="J38" s="125"/>
      <c r="K38" s="125"/>
      <c r="L38" s="125"/>
    </row>
    <row r="39" spans="3:12" x14ac:dyDescent="0.2">
      <c r="C39" s="126"/>
      <c r="D39" s="126"/>
      <c r="E39" s="126"/>
      <c r="F39" s="126"/>
      <c r="G39" s="126"/>
      <c r="H39" s="126"/>
      <c r="I39" s="126"/>
      <c r="J39" s="126"/>
      <c r="K39" s="126"/>
      <c r="L39" s="126"/>
    </row>
    <row r="43" spans="3:12" x14ac:dyDescent="0.2">
      <c r="C43" s="126"/>
      <c r="D43" s="126"/>
      <c r="E43" s="126"/>
      <c r="F43" s="126"/>
      <c r="G43" s="126"/>
      <c r="H43" s="126"/>
      <c r="I43" s="126"/>
      <c r="J43" s="126"/>
      <c r="K43" s="126"/>
      <c r="L43" s="126"/>
    </row>
    <row r="44" spans="3:12" x14ac:dyDescent="0.2">
      <c r="C44" s="126"/>
      <c r="D44" s="126"/>
      <c r="E44" s="126"/>
      <c r="F44" s="126"/>
      <c r="G44" s="126"/>
      <c r="H44" s="126"/>
      <c r="I44" s="126"/>
      <c r="J44" s="126"/>
      <c r="K44" s="126"/>
      <c r="L44" s="126"/>
    </row>
    <row r="47" spans="3:12" x14ac:dyDescent="0.2">
      <c r="C47" s="126"/>
      <c r="D47" s="126"/>
      <c r="E47" s="126"/>
      <c r="F47" s="126"/>
      <c r="G47" s="126"/>
      <c r="H47" s="126"/>
      <c r="I47" s="126"/>
      <c r="J47" s="126"/>
      <c r="K47" s="126"/>
      <c r="L47" s="126"/>
    </row>
    <row r="48" spans="3:12" x14ac:dyDescent="0.2">
      <c r="C48" s="126"/>
      <c r="D48" s="126"/>
      <c r="E48" s="126"/>
      <c r="F48" s="126"/>
      <c r="G48" s="126"/>
      <c r="H48" s="126"/>
      <c r="I48" s="126"/>
      <c r="J48" s="126"/>
      <c r="K48" s="126"/>
      <c r="L48" s="126"/>
    </row>
  </sheetData>
  <pageMargins left="0.7" right="0.7" top="0.75" bottom="0.75" header="0.3" footer="0.3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1450-F4A1-4BB2-B75F-0DC33DC42E0A}">
  <dimension ref="B2:L37"/>
  <sheetViews>
    <sheetView topLeftCell="A19" workbookViewId="0">
      <selection activeCell="Q18" sqref="Q18"/>
    </sheetView>
  </sheetViews>
  <sheetFormatPr defaultRowHeight="12.75" x14ac:dyDescent="0.2"/>
  <cols>
    <col min="2" max="2" width="46.140625" customWidth="1"/>
    <col min="3" max="6" width="0" hidden="1" customWidth="1"/>
    <col min="7" max="7" width="9.140625" customWidth="1"/>
    <col min="8" max="8" width="10.42578125" bestFit="1" customWidth="1"/>
    <col min="9" max="9" width="10.5703125" customWidth="1"/>
    <col min="10" max="10" width="12.28515625" bestFit="1" customWidth="1"/>
  </cols>
  <sheetData>
    <row r="2" spans="2:12" ht="26.25" thickBot="1" x14ac:dyDescent="0.25">
      <c r="B2" s="99"/>
      <c r="C2" s="100">
        <v>2013</v>
      </c>
      <c r="D2" s="100">
        <v>2014</v>
      </c>
      <c r="E2" s="100">
        <v>2015</v>
      </c>
      <c r="F2" s="100">
        <v>2016</v>
      </c>
      <c r="G2" s="101">
        <v>2017</v>
      </c>
      <c r="H2" s="100">
        <v>2018</v>
      </c>
      <c r="I2" s="102">
        <v>2019</v>
      </c>
      <c r="J2" s="102" t="s">
        <v>245</v>
      </c>
    </row>
    <row r="3" spans="2:12" ht="25.5" x14ac:dyDescent="0.2">
      <c r="B3" s="103" t="s">
        <v>246</v>
      </c>
      <c r="C3" s="57">
        <v>0</v>
      </c>
      <c r="D3" s="57" t="e">
        <f>+#REF!/1000</f>
        <v>#REF!</v>
      </c>
      <c r="E3" s="57">
        <v>0</v>
      </c>
      <c r="F3" s="57">
        <v>0</v>
      </c>
      <c r="G3" s="57">
        <v>-0.44717672276339998</v>
      </c>
      <c r="H3" s="57">
        <v>0.39053726946340023</v>
      </c>
      <c r="I3" s="57">
        <v>0.84939049769659958</v>
      </c>
      <c r="J3" s="104">
        <v>0.31454771420429994</v>
      </c>
    </row>
    <row r="4" spans="2:12" x14ac:dyDescent="0.2">
      <c r="B4" s="105" t="s">
        <v>247</v>
      </c>
      <c r="C4" s="58">
        <v>0</v>
      </c>
      <c r="D4" s="58">
        <v>0</v>
      </c>
      <c r="E4" s="58">
        <v>0</v>
      </c>
      <c r="F4" s="58">
        <v>0</v>
      </c>
      <c r="G4" s="58">
        <v>-0.49465201823999994</v>
      </c>
      <c r="H4" s="58">
        <v>3.4100136009992637E-3</v>
      </c>
      <c r="I4" s="58">
        <v>-0.73032469780599962</v>
      </c>
      <c r="J4" s="65">
        <v>-3.0933388378600057E-2</v>
      </c>
    </row>
    <row r="5" spans="2:12" x14ac:dyDescent="0.2">
      <c r="B5" s="106" t="s">
        <v>248</v>
      </c>
      <c r="C5" s="59">
        <v>0</v>
      </c>
      <c r="D5" s="59">
        <v>0</v>
      </c>
      <c r="E5" s="59">
        <v>0</v>
      </c>
      <c r="F5" s="59">
        <v>0</v>
      </c>
      <c r="G5" s="59">
        <v>2.5947778496001775E-3</v>
      </c>
      <c r="H5" s="59">
        <v>0.21671097894149899</v>
      </c>
      <c r="I5" s="59">
        <v>1.4088721360755998</v>
      </c>
      <c r="J5" s="107">
        <v>0.33192757024670005</v>
      </c>
    </row>
    <row r="6" spans="2:12" x14ac:dyDescent="0.2">
      <c r="B6" s="108" t="s">
        <v>249</v>
      </c>
      <c r="C6" s="60">
        <v>0</v>
      </c>
      <c r="D6" s="60">
        <v>0</v>
      </c>
      <c r="E6" s="60">
        <v>0</v>
      </c>
      <c r="F6" s="60">
        <v>0</v>
      </c>
      <c r="G6" s="60">
        <v>4.4880517627000016E-2</v>
      </c>
      <c r="H6" s="60">
        <v>0.17041627692090014</v>
      </c>
      <c r="I6" s="60">
        <v>0.1708430594269994</v>
      </c>
      <c r="J6" s="109">
        <v>1.3553532336199966E-2</v>
      </c>
    </row>
    <row r="7" spans="2:12" ht="13.5" thickBot="1" x14ac:dyDescent="0.25">
      <c r="B7" s="110" t="s">
        <v>250</v>
      </c>
      <c r="C7" s="111">
        <v>0</v>
      </c>
      <c r="D7" s="111">
        <v>0</v>
      </c>
      <c r="E7" s="61">
        <v>0</v>
      </c>
      <c r="F7" s="61">
        <v>0</v>
      </c>
      <c r="G7" s="61">
        <v>-0.44718346058709996</v>
      </c>
      <c r="H7" s="61">
        <v>0.39808239173890014</v>
      </c>
      <c r="I7" s="61">
        <v>0.85311624825639976</v>
      </c>
      <c r="J7" s="112">
        <v>0.31416270169949995</v>
      </c>
      <c r="L7" s="175"/>
    </row>
    <row r="8" spans="2:12" ht="4.5" customHeight="1" thickBot="1" x14ac:dyDescent="0.25">
      <c r="B8" s="113"/>
      <c r="C8" s="114"/>
      <c r="D8" s="114"/>
      <c r="E8" s="62"/>
      <c r="F8" s="62"/>
      <c r="G8" s="62"/>
      <c r="H8" s="62"/>
      <c r="I8" s="62"/>
      <c r="J8" s="122"/>
    </row>
    <row r="9" spans="2:12" ht="26.25" thickBot="1" x14ac:dyDescent="0.25">
      <c r="B9" s="115" t="s">
        <v>251</v>
      </c>
      <c r="C9" s="63">
        <v>0</v>
      </c>
      <c r="D9" s="63">
        <v>0</v>
      </c>
      <c r="E9" s="63">
        <v>0</v>
      </c>
      <c r="F9" s="63">
        <v>0</v>
      </c>
      <c r="G9" s="63">
        <v>-1.5903547415999583E-2</v>
      </c>
      <c r="H9" s="63">
        <v>2.0332495922000361E-2</v>
      </c>
      <c r="I9" s="63">
        <v>1.4969363649760998</v>
      </c>
      <c r="J9" s="116">
        <v>0.52520787672829994</v>
      </c>
    </row>
    <row r="10" spans="2:12" x14ac:dyDescent="0.2">
      <c r="B10" s="117" t="s">
        <v>252</v>
      </c>
      <c r="C10" s="64">
        <v>0</v>
      </c>
      <c r="D10" s="64">
        <v>0</v>
      </c>
      <c r="E10" s="64">
        <v>0</v>
      </c>
      <c r="F10" s="64">
        <v>0</v>
      </c>
      <c r="G10" s="64">
        <v>-3.115035079399604E-3</v>
      </c>
      <c r="H10" s="64">
        <v>4.6366023447599672E-2</v>
      </c>
      <c r="I10" s="64">
        <v>1.6531989655760997</v>
      </c>
      <c r="J10" s="118">
        <v>0.68725805095670012</v>
      </c>
    </row>
    <row r="11" spans="2:12" x14ac:dyDescent="0.2">
      <c r="B11" s="106" t="s">
        <v>253</v>
      </c>
      <c r="C11" s="59">
        <v>0</v>
      </c>
      <c r="D11" s="59">
        <v>0</v>
      </c>
      <c r="E11" s="59">
        <v>0</v>
      </c>
      <c r="F11" s="59">
        <v>0</v>
      </c>
      <c r="G11" s="59">
        <v>-1.2135115088700021E-2</v>
      </c>
      <c r="H11" s="59">
        <v>1.0008660566995786E-13</v>
      </c>
      <c r="I11" s="59">
        <v>-3.5640826600014108E-5</v>
      </c>
      <c r="J11" s="107">
        <v>-2.2283263344000091E-3</v>
      </c>
    </row>
    <row r="12" spans="2:12" x14ac:dyDescent="0.2">
      <c r="B12" s="106" t="s">
        <v>254</v>
      </c>
      <c r="C12" s="59">
        <v>0</v>
      </c>
      <c r="D12" s="59">
        <v>0</v>
      </c>
      <c r="E12" s="59">
        <v>0</v>
      </c>
      <c r="F12" s="59">
        <v>0</v>
      </c>
      <c r="G12" s="59">
        <v>0</v>
      </c>
      <c r="H12" s="59">
        <v>0</v>
      </c>
      <c r="I12" s="59">
        <v>1.3092202448200752E-2</v>
      </c>
      <c r="J12" s="107">
        <v>-0.7714669986128001</v>
      </c>
    </row>
    <row r="13" spans="2:12" x14ac:dyDescent="0.2">
      <c r="B13" s="108" t="s">
        <v>255</v>
      </c>
      <c r="C13" s="60">
        <f t="shared" ref="C13:J13" si="0">+C9-C10-C11-C12</f>
        <v>0</v>
      </c>
      <c r="D13" s="60">
        <f t="shared" si="0"/>
        <v>0</v>
      </c>
      <c r="E13" s="60">
        <f>+E9-E10-E11-E12</f>
        <v>0</v>
      </c>
      <c r="F13" s="60">
        <f t="shared" si="0"/>
        <v>0</v>
      </c>
      <c r="G13" s="60">
        <f t="shared" si="0"/>
        <v>-6.5339724789995751E-4</v>
      </c>
      <c r="H13" s="60">
        <f t="shared" si="0"/>
        <v>-2.6033527525699398E-2</v>
      </c>
      <c r="I13" s="60">
        <f t="shared" si="0"/>
        <v>-0.16931916222160059</v>
      </c>
      <c r="J13" s="109">
        <f t="shared" si="0"/>
        <v>0.61164515071879988</v>
      </c>
    </row>
    <row r="14" spans="2:12" ht="4.5" customHeight="1" thickBot="1" x14ac:dyDescent="0.25">
      <c r="B14" s="105"/>
      <c r="C14" s="119"/>
      <c r="D14" s="119"/>
      <c r="E14" s="58"/>
      <c r="F14" s="58"/>
      <c r="G14" s="58"/>
      <c r="H14" s="65"/>
      <c r="I14" s="65"/>
      <c r="J14" s="65"/>
    </row>
    <row r="15" spans="2:12" ht="13.5" thickBot="1" x14ac:dyDescent="0.25">
      <c r="B15" s="120" t="s">
        <v>256</v>
      </c>
      <c r="C15" s="66">
        <f t="shared" ref="C15:D15" si="1">-C9+C3</f>
        <v>0</v>
      </c>
      <c r="D15" s="66" t="e">
        <f t="shared" si="1"/>
        <v>#REF!</v>
      </c>
      <c r="E15" s="66">
        <f>-E9+E3</f>
        <v>0</v>
      </c>
      <c r="F15" s="66">
        <f t="shared" ref="F15:J15" si="2">-F9+F3</f>
        <v>0</v>
      </c>
      <c r="G15" s="66">
        <f t="shared" si="2"/>
        <v>-0.43127317534740039</v>
      </c>
      <c r="H15" s="66">
        <f t="shared" si="2"/>
        <v>0.37020477354139986</v>
      </c>
      <c r="I15" s="66">
        <f t="shared" si="2"/>
        <v>-0.64754586727950025</v>
      </c>
      <c r="J15" s="121">
        <f t="shared" si="2"/>
        <v>-0.21066016252399999</v>
      </c>
    </row>
    <row r="20" spans="2:10" x14ac:dyDescent="0.2">
      <c r="B20" s="55"/>
      <c r="C20" s="55"/>
      <c r="D20" s="55"/>
      <c r="E20" s="56"/>
      <c r="F20" s="56"/>
      <c r="G20" s="56"/>
      <c r="H20" s="56"/>
      <c r="I20" s="55"/>
      <c r="J20" s="55"/>
    </row>
    <row r="21" spans="2:10" x14ac:dyDescent="0.2">
      <c r="B21" s="123"/>
      <c r="C21" s="55"/>
      <c r="D21" s="55"/>
      <c r="E21" s="55"/>
      <c r="F21" s="55"/>
      <c r="G21" s="55"/>
      <c r="H21" s="55"/>
      <c r="I21" s="55"/>
      <c r="J21" s="56"/>
    </row>
    <row r="22" spans="2:10" x14ac:dyDescent="0.2">
      <c r="B22" s="55"/>
      <c r="C22" s="55"/>
      <c r="D22" s="55"/>
      <c r="E22" s="56"/>
      <c r="F22" s="56"/>
      <c r="G22" s="56"/>
      <c r="H22" s="56"/>
      <c r="I22" s="55"/>
      <c r="J22" s="55"/>
    </row>
    <row r="23" spans="2:10" x14ac:dyDescent="0.2">
      <c r="B23" s="55"/>
      <c r="C23" s="55"/>
      <c r="D23" s="55"/>
      <c r="E23" s="55"/>
      <c r="F23" s="55"/>
      <c r="G23" s="55"/>
      <c r="H23" s="55"/>
      <c r="I23" s="55"/>
      <c r="J23" s="55"/>
    </row>
    <row r="24" spans="2:10" ht="13.5" thickBot="1" x14ac:dyDescent="0.25">
      <c r="B24" s="67"/>
      <c r="C24" s="68">
        <v>2013</v>
      </c>
      <c r="D24" s="68">
        <v>2014</v>
      </c>
      <c r="E24" s="68">
        <v>2015</v>
      </c>
      <c r="F24" s="68">
        <v>2016</v>
      </c>
      <c r="G24" s="69">
        <v>2017</v>
      </c>
      <c r="H24" s="68">
        <v>2018</v>
      </c>
      <c r="I24" s="70">
        <v>2019</v>
      </c>
      <c r="J24" s="70" t="s">
        <v>219</v>
      </c>
    </row>
    <row r="25" spans="2:10" ht="15" customHeight="1" x14ac:dyDescent="0.2">
      <c r="B25" s="71" t="s">
        <v>361</v>
      </c>
      <c r="C25" s="72">
        <v>0</v>
      </c>
      <c r="D25" s="72">
        <v>0</v>
      </c>
      <c r="E25" s="57">
        <v>7.8076393935130008</v>
      </c>
      <c r="F25" s="57">
        <v>5.1882044866792993</v>
      </c>
      <c r="G25" s="57">
        <v>-0.44717672276339998</v>
      </c>
      <c r="H25" s="57">
        <v>0.39053726946340023</v>
      </c>
      <c r="I25" s="57">
        <v>0.84939049769659958</v>
      </c>
      <c r="J25" s="73">
        <v>0.31454771420429994</v>
      </c>
    </row>
    <row r="26" spans="2:10" x14ac:dyDescent="0.2">
      <c r="B26" s="74" t="s">
        <v>257</v>
      </c>
      <c r="C26" s="75">
        <v>0</v>
      </c>
      <c r="D26" s="75">
        <v>0</v>
      </c>
      <c r="E26" s="58">
        <v>8.9590145204375986</v>
      </c>
      <c r="F26" s="58">
        <v>10.083787395410299</v>
      </c>
      <c r="G26" s="58">
        <v>-0.49465201823999994</v>
      </c>
      <c r="H26" s="58">
        <v>3.4100136009992637E-3</v>
      </c>
      <c r="I26" s="58">
        <v>-0.73032469780599962</v>
      </c>
      <c r="J26" s="76">
        <v>-3.0933388378600057E-2</v>
      </c>
    </row>
    <row r="27" spans="2:10" x14ac:dyDescent="0.2">
      <c r="B27" s="77" t="s">
        <v>258</v>
      </c>
      <c r="C27" s="78">
        <v>0</v>
      </c>
      <c r="D27" s="78">
        <v>0</v>
      </c>
      <c r="E27" s="59">
        <v>-6.5201705933375003</v>
      </c>
      <c r="F27" s="59">
        <v>-4.3523570726219996</v>
      </c>
      <c r="G27" s="59">
        <v>2.5947778496001775E-3</v>
      </c>
      <c r="H27" s="59">
        <v>0.21671097894149899</v>
      </c>
      <c r="I27" s="59">
        <v>1.4088721360755998</v>
      </c>
      <c r="J27" s="79">
        <v>0.33192757024670005</v>
      </c>
    </row>
    <row r="28" spans="2:10" x14ac:dyDescent="0.2">
      <c r="B28" s="80" t="s">
        <v>259</v>
      </c>
      <c r="C28" s="81">
        <v>0</v>
      </c>
      <c r="D28" s="81">
        <v>0</v>
      </c>
      <c r="E28" s="60">
        <v>-5.5295703940120005</v>
      </c>
      <c r="F28" s="60">
        <v>-3.1224829710339015</v>
      </c>
      <c r="G28" s="60">
        <v>4.4880517627000016E-2</v>
      </c>
      <c r="H28" s="60">
        <v>0.17041627692090014</v>
      </c>
      <c r="I28" s="60">
        <v>0.1708430594269994</v>
      </c>
      <c r="J28" s="82">
        <v>1.3553532336199966E-2</v>
      </c>
    </row>
    <row r="29" spans="2:10" ht="13.5" thickBot="1" x14ac:dyDescent="0.25">
      <c r="B29" s="83" t="s">
        <v>260</v>
      </c>
      <c r="C29" s="84">
        <v>0</v>
      </c>
      <c r="D29" s="84">
        <v>0</v>
      </c>
      <c r="E29" s="61">
        <v>2.6481222291651001</v>
      </c>
      <c r="F29" s="61">
        <v>5.2093342688958995</v>
      </c>
      <c r="G29" s="61">
        <v>-0.44718346058709996</v>
      </c>
      <c r="H29" s="61">
        <v>0.39808239173890014</v>
      </c>
      <c r="I29" s="61">
        <v>0.85311624825639976</v>
      </c>
      <c r="J29" s="85">
        <v>0.31416270169949995</v>
      </c>
    </row>
    <row r="30" spans="2:10" ht="6" customHeight="1" thickBot="1" x14ac:dyDescent="0.25">
      <c r="B30" s="86"/>
      <c r="C30" s="87"/>
      <c r="D30" s="87"/>
      <c r="E30" s="62"/>
      <c r="F30" s="62"/>
      <c r="G30" s="62"/>
      <c r="H30" s="62"/>
      <c r="I30" s="62"/>
      <c r="J30" s="88"/>
    </row>
    <row r="31" spans="2:10" ht="14.25" customHeight="1" thickBot="1" x14ac:dyDescent="0.25">
      <c r="B31" s="89" t="s">
        <v>261</v>
      </c>
      <c r="C31" s="90">
        <v>0</v>
      </c>
      <c r="D31" s="90">
        <v>0</v>
      </c>
      <c r="E31" s="63">
        <v>6.6575632980767017</v>
      </c>
      <c r="F31" s="63">
        <v>3.5486679456015997</v>
      </c>
      <c r="G31" s="63">
        <v>-1.5903547415999583E-2</v>
      </c>
      <c r="H31" s="63">
        <v>2.0332495922000361E-2</v>
      </c>
      <c r="I31" s="63">
        <v>1.4969363649760998</v>
      </c>
      <c r="J31" s="91">
        <v>0.52520787672829994</v>
      </c>
    </row>
    <row r="32" spans="2:10" x14ac:dyDescent="0.2">
      <c r="B32" s="92" t="s">
        <v>262</v>
      </c>
      <c r="C32" s="93">
        <v>0</v>
      </c>
      <c r="D32" s="93">
        <v>0</v>
      </c>
      <c r="E32" s="64">
        <v>-12.236024334242</v>
      </c>
      <c r="F32" s="64">
        <v>-10.559569312052499</v>
      </c>
      <c r="G32" s="64">
        <v>-3.115035079399604E-3</v>
      </c>
      <c r="H32" s="64">
        <v>4.6366023447599672E-2</v>
      </c>
      <c r="I32" s="64">
        <v>1.6531989655760997</v>
      </c>
      <c r="J32" s="94">
        <v>0.68725805095670012</v>
      </c>
    </row>
    <row r="33" spans="2:10" x14ac:dyDescent="0.2">
      <c r="B33" s="77" t="s">
        <v>263</v>
      </c>
      <c r="C33" s="78">
        <v>0</v>
      </c>
      <c r="D33" s="78">
        <v>0</v>
      </c>
      <c r="E33" s="59">
        <v>0</v>
      </c>
      <c r="F33" s="59">
        <v>0</v>
      </c>
      <c r="G33" s="59">
        <v>-1.2135115088700021E-2</v>
      </c>
      <c r="H33" s="59">
        <v>1.0008660566995786E-13</v>
      </c>
      <c r="I33" s="59">
        <v>-3.5640826600014108E-5</v>
      </c>
      <c r="J33" s="79">
        <v>-2.2283263344000091E-3</v>
      </c>
    </row>
    <row r="34" spans="2:10" x14ac:dyDescent="0.2">
      <c r="B34" s="77" t="s">
        <v>264</v>
      </c>
      <c r="C34" s="78">
        <v>0</v>
      </c>
      <c r="D34" s="78">
        <v>0</v>
      </c>
      <c r="E34" s="59">
        <v>0</v>
      </c>
      <c r="F34" s="59">
        <v>0</v>
      </c>
      <c r="G34" s="59">
        <v>0</v>
      </c>
      <c r="H34" s="59">
        <v>0</v>
      </c>
      <c r="I34" s="59">
        <v>1.3092202448200752E-2</v>
      </c>
      <c r="J34" s="79">
        <v>-0.7714669986128001</v>
      </c>
    </row>
    <row r="35" spans="2:10" x14ac:dyDescent="0.2">
      <c r="B35" s="80" t="s">
        <v>265</v>
      </c>
      <c r="C35" s="81">
        <v>0</v>
      </c>
      <c r="D35" s="81">
        <v>0</v>
      </c>
      <c r="E35" s="60">
        <f>+E31-E32-E33-E34</f>
        <v>18.893587632318702</v>
      </c>
      <c r="F35" s="60">
        <f t="shared" ref="F35" si="3">+F31-F32-F33-F34</f>
        <v>14.1082372576541</v>
      </c>
      <c r="G35" s="60">
        <v>-6.5339724789995751E-4</v>
      </c>
      <c r="H35" s="60">
        <v>-2.6033527525699398E-2</v>
      </c>
      <c r="I35" s="60">
        <v>-0.16931916222160059</v>
      </c>
      <c r="J35" s="82">
        <v>0.61164515071879988</v>
      </c>
    </row>
    <row r="36" spans="2:10" ht="4.5" customHeight="1" thickBot="1" x14ac:dyDescent="0.25">
      <c r="B36" s="74"/>
      <c r="C36" s="95"/>
      <c r="D36" s="95"/>
      <c r="E36" s="58"/>
      <c r="F36" s="58"/>
      <c r="G36" s="58"/>
      <c r="H36" s="65"/>
      <c r="I36" s="65"/>
      <c r="J36" s="76"/>
    </row>
    <row r="37" spans="2:10" ht="13.5" thickBot="1" x14ac:dyDescent="0.25">
      <c r="B37" s="96" t="s">
        <v>266</v>
      </c>
      <c r="C37" s="97">
        <v>0</v>
      </c>
      <c r="D37" s="97">
        <v>0</v>
      </c>
      <c r="E37" s="66">
        <f>-E31+E25</f>
        <v>1.1500760954362992</v>
      </c>
      <c r="F37" s="66">
        <f t="shared" ref="F37" si="4">-F31+F25</f>
        <v>1.6395365410776996</v>
      </c>
      <c r="G37" s="66">
        <v>-0.43127317534740039</v>
      </c>
      <c r="H37" s="66">
        <v>0.37020477354139986</v>
      </c>
      <c r="I37" s="66">
        <v>-0.64754586727950025</v>
      </c>
      <c r="J37" s="98">
        <v>-0.21066016252399999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Munka3"/>
  <dimension ref="A1:AZ19"/>
  <sheetViews>
    <sheetView showGridLines="0" zoomScaleNormal="100" workbookViewId="0">
      <pane xSplit="2" ySplit="2" topLeftCell="BB3" activePane="bottomRight" state="frozen"/>
      <selection activeCell="Q18" sqref="Q18"/>
      <selection pane="topRight" activeCell="Q18" sqref="Q18"/>
      <selection pane="bottomLeft" activeCell="Q18" sqref="Q18"/>
      <selection pane="bottomRight" activeCell="Q18" sqref="Q18"/>
    </sheetView>
  </sheetViews>
  <sheetFormatPr defaultRowHeight="12" x14ac:dyDescent="0.2"/>
  <cols>
    <col min="1" max="2" width="26.7109375" style="1" customWidth="1"/>
    <col min="3" max="25" width="9.85546875" style="1" customWidth="1"/>
    <col min="26" max="16384" width="9.140625" style="1"/>
  </cols>
  <sheetData>
    <row r="1" spans="1:52" x14ac:dyDescent="0.2">
      <c r="C1" s="1" t="s">
        <v>7</v>
      </c>
      <c r="D1" s="1" t="s">
        <v>4</v>
      </c>
      <c r="E1" s="1" t="s">
        <v>5</v>
      </c>
      <c r="F1" s="1" t="s">
        <v>6</v>
      </c>
      <c r="G1" s="1" t="s">
        <v>8</v>
      </c>
      <c r="H1" s="1" t="s">
        <v>4</v>
      </c>
      <c r="I1" s="1" t="s">
        <v>5</v>
      </c>
      <c r="J1" s="1" t="s">
        <v>6</v>
      </c>
      <c r="K1" s="1" t="s">
        <v>9</v>
      </c>
      <c r="L1" s="1" t="s">
        <v>4</v>
      </c>
      <c r="M1" s="1" t="s">
        <v>5</v>
      </c>
      <c r="N1" s="1" t="s">
        <v>6</v>
      </c>
      <c r="O1" s="1" t="s">
        <v>10</v>
      </c>
      <c r="P1" s="1" t="s">
        <v>4</v>
      </c>
      <c r="Q1" s="1" t="s">
        <v>5</v>
      </c>
      <c r="R1" s="1" t="s">
        <v>6</v>
      </c>
      <c r="S1" s="1" t="s">
        <v>11</v>
      </c>
      <c r="T1" s="1" t="s">
        <v>4</v>
      </c>
      <c r="U1" s="1" t="s">
        <v>5</v>
      </c>
      <c r="V1" s="1" t="s">
        <v>6</v>
      </c>
      <c r="W1" s="1" t="s">
        <v>12</v>
      </c>
      <c r="X1" s="1" t="s">
        <v>13</v>
      </c>
      <c r="Y1" s="1" t="s">
        <v>5</v>
      </c>
      <c r="Z1" s="1" t="s">
        <v>18</v>
      </c>
      <c r="AA1" s="1" t="s">
        <v>44</v>
      </c>
      <c r="AB1" s="1" t="s">
        <v>13</v>
      </c>
      <c r="AC1" s="1" t="s">
        <v>5</v>
      </c>
      <c r="AD1" s="1" t="s">
        <v>18</v>
      </c>
      <c r="AE1" s="1" t="s">
        <v>78</v>
      </c>
      <c r="AF1" s="1" t="s">
        <v>13</v>
      </c>
      <c r="AG1" s="1" t="s">
        <v>5</v>
      </c>
      <c r="AH1" s="1" t="s">
        <v>18</v>
      </c>
      <c r="AI1" s="1" t="s">
        <v>83</v>
      </c>
      <c r="AJ1" s="1" t="s">
        <v>13</v>
      </c>
      <c r="AK1" s="1" t="s">
        <v>5</v>
      </c>
      <c r="AL1" s="1" t="s">
        <v>18</v>
      </c>
      <c r="AM1" s="1" t="s">
        <v>95</v>
      </c>
      <c r="AN1" s="1" t="s">
        <v>13</v>
      </c>
      <c r="AO1" s="1" t="s">
        <v>5</v>
      </c>
      <c r="AP1" s="1" t="s">
        <v>18</v>
      </c>
      <c r="AQ1" s="1" t="s">
        <v>163</v>
      </c>
      <c r="AR1" s="1" t="s">
        <v>13</v>
      </c>
      <c r="AS1" s="1" t="s">
        <v>5</v>
      </c>
      <c r="AT1" s="1" t="s">
        <v>18</v>
      </c>
      <c r="AU1" s="1" t="s">
        <v>186</v>
      </c>
      <c r="AV1" s="1" t="s">
        <v>13</v>
      </c>
      <c r="AW1" s="1" t="s">
        <v>5</v>
      </c>
      <c r="AX1" s="1" t="s">
        <v>193</v>
      </c>
      <c r="AY1" s="18" t="s">
        <v>218</v>
      </c>
      <c r="AZ1" s="13" t="s">
        <v>13</v>
      </c>
    </row>
    <row r="2" spans="1:52" x14ac:dyDescent="0.2">
      <c r="C2" s="1" t="s">
        <v>52</v>
      </c>
      <c r="D2" s="1" t="s">
        <v>47</v>
      </c>
      <c r="E2" s="1" t="s">
        <v>48</v>
      </c>
      <c r="F2" s="1" t="s">
        <v>49</v>
      </c>
      <c r="G2" s="1" t="s">
        <v>53</v>
      </c>
      <c r="H2" s="1" t="s">
        <v>47</v>
      </c>
      <c r="I2" s="1" t="s">
        <v>48</v>
      </c>
      <c r="J2" s="1" t="s">
        <v>49</v>
      </c>
      <c r="K2" s="1" t="s">
        <v>54</v>
      </c>
      <c r="L2" s="1" t="s">
        <v>47</v>
      </c>
      <c r="M2" s="1" t="s">
        <v>48</v>
      </c>
      <c r="N2" s="1" t="s">
        <v>49</v>
      </c>
      <c r="O2" s="1" t="s">
        <v>55</v>
      </c>
      <c r="P2" s="1" t="s">
        <v>47</v>
      </c>
      <c r="Q2" s="1" t="s">
        <v>48</v>
      </c>
      <c r="R2" s="1" t="s">
        <v>49</v>
      </c>
      <c r="S2" s="1" t="s">
        <v>56</v>
      </c>
      <c r="T2" s="1" t="s">
        <v>47</v>
      </c>
      <c r="U2" s="1" t="s">
        <v>48</v>
      </c>
      <c r="V2" s="1" t="s">
        <v>49</v>
      </c>
      <c r="W2" s="1" t="s">
        <v>57</v>
      </c>
      <c r="X2" s="1" t="s">
        <v>47</v>
      </c>
      <c r="Y2" s="1" t="s">
        <v>48</v>
      </c>
      <c r="Z2" s="1" t="s">
        <v>49</v>
      </c>
      <c r="AA2" s="1" t="s">
        <v>58</v>
      </c>
      <c r="AB2" s="1" t="s">
        <v>47</v>
      </c>
      <c r="AC2" s="1" t="s">
        <v>48</v>
      </c>
      <c r="AD2" s="1" t="s">
        <v>49</v>
      </c>
      <c r="AE2" s="1" t="s">
        <v>72</v>
      </c>
      <c r="AF2" s="1" t="s">
        <v>47</v>
      </c>
      <c r="AG2" s="1" t="s">
        <v>48</v>
      </c>
      <c r="AH2" s="1" t="s">
        <v>49</v>
      </c>
      <c r="AI2" s="1" t="s">
        <v>88</v>
      </c>
      <c r="AJ2" s="1" t="s">
        <v>47</v>
      </c>
      <c r="AK2" s="11" t="s">
        <v>48</v>
      </c>
      <c r="AL2" s="1" t="s">
        <v>49</v>
      </c>
      <c r="AM2" s="1" t="s">
        <v>115</v>
      </c>
      <c r="AN2" s="1" t="s">
        <v>47</v>
      </c>
      <c r="AO2" s="11" t="s">
        <v>48</v>
      </c>
      <c r="AP2" s="1" t="s">
        <v>49</v>
      </c>
      <c r="AQ2" s="1" t="s">
        <v>164</v>
      </c>
      <c r="AR2" s="1" t="s">
        <v>47</v>
      </c>
      <c r="AS2" s="11" t="s">
        <v>48</v>
      </c>
      <c r="AT2" s="1" t="s">
        <v>49</v>
      </c>
      <c r="AU2" s="1" t="s">
        <v>187</v>
      </c>
      <c r="AV2" s="1" t="s">
        <v>47</v>
      </c>
      <c r="AW2" s="11" t="s">
        <v>48</v>
      </c>
      <c r="AX2" s="1" t="s">
        <v>49</v>
      </c>
      <c r="AY2" s="18" t="s">
        <v>219</v>
      </c>
      <c r="AZ2" s="13" t="s">
        <v>47</v>
      </c>
    </row>
    <row r="3" spans="1:52" x14ac:dyDescent="0.2">
      <c r="A3" s="1" t="s">
        <v>106</v>
      </c>
      <c r="B3" s="1" t="s">
        <v>127</v>
      </c>
      <c r="C3" s="6">
        <v>0.75045427894101735</v>
      </c>
      <c r="D3" s="6">
        <v>0.74341833781619127</v>
      </c>
      <c r="E3" s="6">
        <v>0.76727729353237795</v>
      </c>
      <c r="F3" s="6">
        <v>1.1839771358334674</v>
      </c>
      <c r="G3" s="6">
        <v>1.6581863092985274</v>
      </c>
      <c r="H3" s="6">
        <v>2.0792700908503052</v>
      </c>
      <c r="I3" s="6">
        <v>2.6220602940177486</v>
      </c>
      <c r="J3" s="6">
        <v>2.8104153830424821</v>
      </c>
      <c r="K3" s="6">
        <v>3.1115665007178746</v>
      </c>
      <c r="L3" s="6">
        <v>3.30774548175983</v>
      </c>
      <c r="M3" s="6">
        <v>3.4709852207950531</v>
      </c>
      <c r="N3" s="6">
        <v>3.2927549037336439</v>
      </c>
      <c r="O3" s="6">
        <v>3.1748191339970968</v>
      </c>
      <c r="P3" s="6">
        <v>2.9764667385353905</v>
      </c>
      <c r="Q3" s="6">
        <v>3.1836351105001182</v>
      </c>
      <c r="R3" s="6">
        <v>3.6049990548223767</v>
      </c>
      <c r="S3" s="6">
        <v>3.4159698068472832</v>
      </c>
      <c r="T3" s="6">
        <v>3.4723623147895637</v>
      </c>
      <c r="U3" s="6">
        <v>3.164208649191449</v>
      </c>
      <c r="V3" s="6">
        <v>3.8670300537976527</v>
      </c>
      <c r="W3" s="6">
        <v>4.2825759362845384</v>
      </c>
      <c r="X3" s="6">
        <v>4.8544003884680267</v>
      </c>
      <c r="Y3" s="6">
        <v>5.0669792950107402</v>
      </c>
      <c r="Z3" s="6">
        <v>5.5937133756601378</v>
      </c>
      <c r="AA3" s="6">
        <v>5.3237393594109781</v>
      </c>
      <c r="AB3" s="6">
        <v>4.9144654331997124</v>
      </c>
      <c r="AC3" s="6">
        <v>5.3063374266705496</v>
      </c>
      <c r="AD3" s="6">
        <v>5.2525618316466574</v>
      </c>
      <c r="AE3" s="6">
        <v>5.4792399268133831</v>
      </c>
      <c r="AF3" s="6">
        <v>6.1143538244442999</v>
      </c>
      <c r="AG3" s="6">
        <v>5.6076481561946139</v>
      </c>
      <c r="AH3" s="6">
        <v>5.9913522577033858</v>
      </c>
      <c r="AI3" s="6">
        <v>5.3302142277093294</v>
      </c>
      <c r="AJ3" s="6">
        <v>3.9118079077288268</v>
      </c>
      <c r="AK3" s="6">
        <v>3.2539919453973178</v>
      </c>
      <c r="AL3" s="6">
        <v>0.87910760279006106</v>
      </c>
      <c r="AM3" s="6">
        <v>1.1186469865899396</v>
      </c>
      <c r="AN3" s="6">
        <v>1.7232171694662797</v>
      </c>
      <c r="AO3" s="6">
        <v>1.7457531751686444</v>
      </c>
      <c r="AP3" s="6">
        <v>2.1331591856831973</v>
      </c>
      <c r="AQ3" s="6">
        <v>2.442302450813898</v>
      </c>
      <c r="AR3" s="6">
        <v>2.4951920176284257</v>
      </c>
      <c r="AS3" s="6">
        <v>3.0406519404045587</v>
      </c>
      <c r="AT3" s="6">
        <v>2.8994833485624825</v>
      </c>
      <c r="AU3" s="6">
        <v>2.3854056560990671</v>
      </c>
      <c r="AV3" s="6">
        <v>2.2515529837697548</v>
      </c>
      <c r="AW3" s="6">
        <v>1.7905809648808071</v>
      </c>
      <c r="AX3" s="6">
        <v>2.8934530060815611</v>
      </c>
      <c r="AY3" s="6">
        <v>3.133193684547376</v>
      </c>
      <c r="AZ3" s="6">
        <v>3.2371645880689264</v>
      </c>
    </row>
    <row r="4" spans="1:52" x14ac:dyDescent="0.2">
      <c r="A4" s="1" t="s">
        <v>107</v>
      </c>
      <c r="B4" s="1" t="s">
        <v>128</v>
      </c>
      <c r="C4" s="6">
        <v>-2.414114549749859E-2</v>
      </c>
      <c r="D4" s="6">
        <v>-0.18473345819552009</v>
      </c>
      <c r="E4" s="6">
        <v>-0.27985343277975883</v>
      </c>
      <c r="F4" s="6">
        <v>-0.49206772429468804</v>
      </c>
      <c r="G4" s="6">
        <v>-0.50808766246159442</v>
      </c>
      <c r="H4" s="6">
        <v>-0.47850675593341108</v>
      </c>
      <c r="I4" s="6">
        <v>-0.45404390396906857</v>
      </c>
      <c r="J4" s="6">
        <v>-0.38325079189698663</v>
      </c>
      <c r="K4" s="6">
        <v>-0.43350131702002043</v>
      </c>
      <c r="L4" s="6">
        <v>-0.50036228685975104</v>
      </c>
      <c r="M4" s="6">
        <v>-0.51916046801209625</v>
      </c>
      <c r="N4" s="6">
        <v>-0.53382606438594016</v>
      </c>
      <c r="O4" s="6">
        <v>-0.54739261506161441</v>
      </c>
      <c r="P4" s="6">
        <v>-0.58601605072948382</v>
      </c>
      <c r="Q4" s="6">
        <v>-0.65959768826874465</v>
      </c>
      <c r="R4" s="6">
        <v>-0.6899970392814796</v>
      </c>
      <c r="S4" s="6">
        <v>-0.8303945795701676</v>
      </c>
      <c r="T4" s="6">
        <v>-0.83929050632556823</v>
      </c>
      <c r="U4" s="6">
        <v>-0.91573699485588866</v>
      </c>
      <c r="V4" s="6">
        <v>-1.021355453200435</v>
      </c>
      <c r="W4" s="6">
        <v>-0.99581043816559278</v>
      </c>
      <c r="X4" s="6">
        <v>-1.0621290068694131</v>
      </c>
      <c r="Y4" s="6">
        <v>-1.0992791171572858</v>
      </c>
      <c r="Z4" s="6">
        <v>-1.0965388693852809</v>
      </c>
      <c r="AA4" s="6">
        <v>-1.0991528567491669</v>
      </c>
      <c r="AB4" s="6">
        <v>-1.0567107947380965</v>
      </c>
      <c r="AC4" s="6">
        <v>-1.0236925073490382</v>
      </c>
      <c r="AD4" s="6">
        <v>-1.0746476046823015</v>
      </c>
      <c r="AE4" s="6">
        <v>-1.0811160226472543</v>
      </c>
      <c r="AF4" s="6">
        <v>-1.1113218654847108</v>
      </c>
      <c r="AG4" s="6">
        <v>-1.162725530060474</v>
      </c>
      <c r="AH4" s="6">
        <v>-1.1956710904410226</v>
      </c>
      <c r="AI4" s="6">
        <v>-1.2126109530538549</v>
      </c>
      <c r="AJ4" s="6">
        <v>-1.2074806753568461</v>
      </c>
      <c r="AK4" s="6">
        <v>-1.1711244232269384</v>
      </c>
      <c r="AL4" s="6">
        <v>-1.1200015615626191</v>
      </c>
      <c r="AM4" s="6">
        <v>-1.0523247536497382</v>
      </c>
      <c r="AN4" s="6">
        <v>-1.034330815806487</v>
      </c>
      <c r="AO4" s="6">
        <v>-1.0150238426361227</v>
      </c>
      <c r="AP4" s="6">
        <v>-0.96328877408461511</v>
      </c>
      <c r="AQ4" s="6">
        <v>-0.91748729212236035</v>
      </c>
      <c r="AR4" s="6">
        <v>-0.8758507818423843</v>
      </c>
      <c r="AS4" s="6">
        <v>-0.83531332655852386</v>
      </c>
      <c r="AT4" s="6">
        <v>-0.84948529387939709</v>
      </c>
      <c r="AU4" s="6">
        <v>-0.87089146693978048</v>
      </c>
      <c r="AV4" s="6">
        <v>-0.84249278267689975</v>
      </c>
      <c r="AW4" s="6">
        <v>-0.83616942924646875</v>
      </c>
      <c r="AX4" s="6">
        <v>-0.79676738544931258</v>
      </c>
      <c r="AY4" s="6">
        <v>-0.76490685426212268</v>
      </c>
      <c r="AZ4" s="6">
        <v>-0.72004307656649058</v>
      </c>
    </row>
    <row r="5" spans="1:52" x14ac:dyDescent="0.2">
      <c r="A5" s="1" t="s">
        <v>108</v>
      </c>
      <c r="B5" s="1" t="s">
        <v>129</v>
      </c>
      <c r="C5" s="6">
        <v>-9.668604711980619E-2</v>
      </c>
      <c r="D5" s="6">
        <v>-8.1637581562771414E-2</v>
      </c>
      <c r="E5" s="6">
        <v>-1.318952537055524E-2</v>
      </c>
      <c r="F5" s="6">
        <v>0.10253847932526361</v>
      </c>
      <c r="G5" s="6">
        <v>0.10425436028998407</v>
      </c>
      <c r="H5" s="6">
        <v>0.10382748050225424</v>
      </c>
      <c r="I5" s="6">
        <v>0.1538234427056869</v>
      </c>
      <c r="J5" s="6">
        <v>5.394505509247724E-2</v>
      </c>
      <c r="K5" s="6">
        <v>2.6155477395276093E-2</v>
      </c>
      <c r="L5" s="6">
        <v>2.7674394440019328E-2</v>
      </c>
      <c r="M5" s="6">
        <v>-5.1755404979981511E-2</v>
      </c>
      <c r="N5" s="6">
        <v>-0.37013104475510666</v>
      </c>
      <c r="O5" s="6">
        <v>-0.38212719055293759</v>
      </c>
      <c r="P5" s="6">
        <v>-0.36721878184951506</v>
      </c>
      <c r="Q5" s="6">
        <v>-0.34766521521616461</v>
      </c>
      <c r="R5" s="6">
        <v>6.564868827868592E-3</v>
      </c>
      <c r="S5" s="6">
        <v>5.121735802797435E-2</v>
      </c>
      <c r="T5" s="6">
        <v>4.4692767465922476E-2</v>
      </c>
      <c r="U5" s="6">
        <v>5.3137689847278548E-2</v>
      </c>
      <c r="V5" s="6">
        <v>6.434599892145286E-2</v>
      </c>
      <c r="W5" s="6">
        <v>7.8647414444679778E-2</v>
      </c>
      <c r="X5" s="6">
        <v>9.92238214900307E-2</v>
      </c>
      <c r="Y5" s="6">
        <v>8.1548922291034706E-2</v>
      </c>
      <c r="Z5" s="6">
        <v>3.3660471911876086E-2</v>
      </c>
      <c r="AA5" s="6">
        <v>4.4008728950383852E-2</v>
      </c>
      <c r="AB5" s="6">
        <v>2.1223557027183215E-2</v>
      </c>
      <c r="AC5" s="6">
        <v>4.1950291643400533E-4</v>
      </c>
      <c r="AD5" s="6">
        <v>-1.8714046220477822E-2</v>
      </c>
      <c r="AE5" s="6">
        <v>-2.9545249811740434E-2</v>
      </c>
      <c r="AF5" s="6">
        <v>-0.13619671144641488</v>
      </c>
      <c r="AG5" s="6">
        <v>-0.10001302281419454</v>
      </c>
      <c r="AH5" s="6">
        <v>-9.9068928879009158E-2</v>
      </c>
      <c r="AI5" s="6">
        <v>-9.207898715211181E-2</v>
      </c>
      <c r="AJ5" s="6">
        <v>3.6818394328129105E-2</v>
      </c>
      <c r="AK5" s="6">
        <v>-0.20258049308620987</v>
      </c>
      <c r="AL5" s="6">
        <v>-0.33332911567427126</v>
      </c>
      <c r="AM5" s="6">
        <v>-0.35293341298741537</v>
      </c>
      <c r="AN5" s="6">
        <v>-0.38431709112154466</v>
      </c>
      <c r="AO5" s="6">
        <v>-0.22524533834650937</v>
      </c>
      <c r="AP5" s="6">
        <v>-0.22136567507260507</v>
      </c>
      <c r="AQ5" s="6">
        <v>-0.19222264867925948</v>
      </c>
      <c r="AR5" s="6">
        <v>-0.16038132798452129</v>
      </c>
      <c r="AS5" s="6">
        <v>-0.11601231842418819</v>
      </c>
      <c r="AT5" s="6">
        <v>0.59859255813139411</v>
      </c>
      <c r="AU5" s="6">
        <v>0.56815046091197408</v>
      </c>
      <c r="AV5" s="6">
        <v>0.56033839898028281</v>
      </c>
      <c r="AW5" s="6">
        <v>0.59047616004916947</v>
      </c>
      <c r="AX5" s="6">
        <v>-0.11505694811104561</v>
      </c>
      <c r="AY5" s="6">
        <v>-0.11519394152039407</v>
      </c>
      <c r="AZ5" s="6">
        <v>-0.14980820001198561</v>
      </c>
    </row>
    <row r="6" spans="1:52" x14ac:dyDescent="0.2">
      <c r="A6" s="1" t="s">
        <v>2</v>
      </c>
      <c r="B6" s="1" t="s">
        <v>113</v>
      </c>
      <c r="C6" s="6">
        <f t="shared" ref="C6:AM6" si="0">+C3+C4+C5</f>
        <v>0.62962708632371256</v>
      </c>
      <c r="D6" s="6">
        <f t="shared" si="0"/>
        <v>0.47704729805789975</v>
      </c>
      <c r="E6" s="6">
        <f t="shared" si="0"/>
        <v>0.47423433538206389</v>
      </c>
      <c r="F6" s="6">
        <f t="shared" si="0"/>
        <v>0.79444789086404299</v>
      </c>
      <c r="G6" s="6">
        <f t="shared" si="0"/>
        <v>1.2543530071269171</v>
      </c>
      <c r="H6" s="6">
        <f t="shared" si="0"/>
        <v>1.7045908154191485</v>
      </c>
      <c r="I6" s="6">
        <f t="shared" si="0"/>
        <v>2.321839832754367</v>
      </c>
      <c r="J6" s="6">
        <f t="shared" si="0"/>
        <v>2.4811096462379729</v>
      </c>
      <c r="K6" s="6">
        <f t="shared" si="0"/>
        <v>2.7042206610931299</v>
      </c>
      <c r="L6" s="6">
        <f t="shared" si="0"/>
        <v>2.8350575893400984</v>
      </c>
      <c r="M6" s="6">
        <f t="shared" si="0"/>
        <v>2.9000693478029755</v>
      </c>
      <c r="N6" s="6">
        <f t="shared" si="0"/>
        <v>2.3887977945925973</v>
      </c>
      <c r="O6" s="6">
        <f t="shared" si="0"/>
        <v>2.2452993283825449</v>
      </c>
      <c r="P6" s="6">
        <f t="shared" si="0"/>
        <v>2.0232319059563917</v>
      </c>
      <c r="Q6" s="6">
        <f t="shared" si="0"/>
        <v>2.1763722070152087</v>
      </c>
      <c r="R6" s="6">
        <f t="shared" si="0"/>
        <v>2.9215668843687657</v>
      </c>
      <c r="S6" s="6">
        <f t="shared" si="0"/>
        <v>2.63679258530509</v>
      </c>
      <c r="T6" s="6">
        <f t="shared" si="0"/>
        <v>2.6777645759299178</v>
      </c>
      <c r="U6" s="6">
        <f t="shared" si="0"/>
        <v>2.3016093441828387</v>
      </c>
      <c r="V6" s="6">
        <f t="shared" si="0"/>
        <v>2.910020599518671</v>
      </c>
      <c r="W6" s="6">
        <f t="shared" si="0"/>
        <v>3.3654129125636252</v>
      </c>
      <c r="X6" s="6">
        <f t="shared" si="0"/>
        <v>3.8914952030886441</v>
      </c>
      <c r="Y6" s="6">
        <f t="shared" si="0"/>
        <v>4.0492491001444888</v>
      </c>
      <c r="Z6" s="6">
        <f t="shared" si="0"/>
        <v>4.530834978186733</v>
      </c>
      <c r="AA6" s="6">
        <f t="shared" si="0"/>
        <v>4.2685952316121947</v>
      </c>
      <c r="AB6" s="6">
        <f t="shared" si="0"/>
        <v>3.878978195488799</v>
      </c>
      <c r="AC6" s="6">
        <f t="shared" si="0"/>
        <v>4.2830644222379455</v>
      </c>
      <c r="AD6" s="6">
        <f t="shared" si="0"/>
        <v>4.1592001807438779</v>
      </c>
      <c r="AE6" s="6">
        <f t="shared" si="0"/>
        <v>4.3685786543543879</v>
      </c>
      <c r="AF6" s="6">
        <f t="shared" si="0"/>
        <v>4.8668352475131744</v>
      </c>
      <c r="AG6" s="6">
        <f t="shared" si="0"/>
        <v>4.3449096033199455</v>
      </c>
      <c r="AH6" s="6">
        <f t="shared" si="0"/>
        <v>4.696612238383354</v>
      </c>
      <c r="AI6" s="6">
        <f t="shared" si="0"/>
        <v>4.0255242875033623</v>
      </c>
      <c r="AJ6" s="6">
        <f t="shared" si="0"/>
        <v>2.7411456267001095</v>
      </c>
      <c r="AK6" s="6">
        <f t="shared" si="0"/>
        <v>1.8802870290841693</v>
      </c>
      <c r="AL6" s="6">
        <f t="shared" si="0"/>
        <v>-0.5742230744468293</v>
      </c>
      <c r="AM6" s="6">
        <f t="shared" si="0"/>
        <v>-0.28661118004721403</v>
      </c>
      <c r="AN6" s="6">
        <f t="shared" ref="AN6:AP6" si="1">+AN3+AN4+AN5</f>
        <v>0.30456926253824801</v>
      </c>
      <c r="AO6" s="6">
        <f t="shared" si="1"/>
        <v>0.50548399418601231</v>
      </c>
      <c r="AP6" s="6">
        <f t="shared" si="1"/>
        <v>0.94850473652597722</v>
      </c>
      <c r="AQ6" s="6">
        <f>+AQ3+AQ4+AQ5</f>
        <v>1.332592510012278</v>
      </c>
      <c r="AR6" s="6">
        <f>+AR3+AR4+AR5</f>
        <v>1.4589599078015201</v>
      </c>
      <c r="AS6" s="6">
        <f>+AS3+AS4+AS5</f>
        <v>2.0893262954218463</v>
      </c>
      <c r="AT6" s="6">
        <f t="shared" ref="AT6:AU6" si="2">+AT3+AT4+AT5</f>
        <v>2.6485906128144792</v>
      </c>
      <c r="AU6" s="6">
        <f t="shared" si="2"/>
        <v>2.0826646500712607</v>
      </c>
      <c r="AV6" s="6">
        <f t="shared" ref="AV6" si="3">+AV3+AV4+AV5</f>
        <v>1.9693986000731378</v>
      </c>
      <c r="AW6" s="6">
        <f t="shared" ref="AW6:AY6" si="4">+AW3+AW4+AW5</f>
        <v>1.5448876956835078</v>
      </c>
      <c r="AX6" s="6">
        <f t="shared" si="4"/>
        <v>1.9816286725212029</v>
      </c>
      <c r="AY6" s="6">
        <f t="shared" si="4"/>
        <v>2.2530928887648591</v>
      </c>
      <c r="AZ6" s="6">
        <f t="shared" ref="AZ6" si="5">+AZ3+AZ4+AZ5</f>
        <v>2.3673133114904501</v>
      </c>
    </row>
    <row r="7" spans="1:52" x14ac:dyDescent="0.2">
      <c r="L7" s="169"/>
    </row>
    <row r="9" spans="1:52" x14ac:dyDescent="0.2">
      <c r="AN9" s="6">
        <f t="shared" ref="AN9:AR12" si="6">AN3-AM3</f>
        <v>0.60457018287634012</v>
      </c>
      <c r="AO9" s="6">
        <f t="shared" si="6"/>
        <v>2.2536005702364692E-2</v>
      </c>
      <c r="AP9" s="6">
        <f t="shared" si="6"/>
        <v>0.38740601051455292</v>
      </c>
      <c r="AQ9" s="6">
        <f t="shared" si="6"/>
        <v>0.30914326513070067</v>
      </c>
      <c r="AR9" s="6">
        <f t="shared" si="6"/>
        <v>5.2889566814527722E-2</v>
      </c>
      <c r="AS9" s="6">
        <f>AS3-AR3</f>
        <v>0.54545992277613298</v>
      </c>
      <c r="AT9" s="6">
        <f t="shared" ref="AT9:AW12" si="7">AT3-AS3</f>
        <v>-0.1411685918420762</v>
      </c>
      <c r="AU9" s="6">
        <f t="shared" si="7"/>
        <v>-0.51407769246341539</v>
      </c>
      <c r="AV9" s="6">
        <f t="shared" si="7"/>
        <v>-0.13385267232931231</v>
      </c>
      <c r="AW9" s="6">
        <f t="shared" si="7"/>
        <v>-0.46097201888894768</v>
      </c>
      <c r="AX9" s="6">
        <f t="shared" ref="AX9:AX12" si="8">AX3-AW3</f>
        <v>1.102872041200754</v>
      </c>
      <c r="AY9" s="6">
        <f t="shared" ref="AY9:AZ12" si="9">AY3-AX3</f>
        <v>0.23974067846581493</v>
      </c>
      <c r="AZ9" s="6">
        <f t="shared" si="9"/>
        <v>0.10397090352155036</v>
      </c>
    </row>
    <row r="10" spans="1:52" x14ac:dyDescent="0.2">
      <c r="AN10" s="6">
        <f t="shared" si="6"/>
        <v>1.7993937843251206E-2</v>
      </c>
      <c r="AO10" s="6">
        <f t="shared" si="6"/>
        <v>1.9306973170364339E-2</v>
      </c>
      <c r="AP10" s="6">
        <f t="shared" si="6"/>
        <v>5.1735068551507557E-2</v>
      </c>
      <c r="AQ10" s="6">
        <f t="shared" si="6"/>
        <v>4.5801481962254753E-2</v>
      </c>
      <c r="AR10" s="6">
        <f t="shared" si="6"/>
        <v>4.1636510279976058E-2</v>
      </c>
      <c r="AS10" s="6">
        <f t="shared" ref="AS10:AS12" si="10">AS4-AR4</f>
        <v>4.0537455283860435E-2</v>
      </c>
      <c r="AT10" s="6">
        <f t="shared" si="7"/>
        <v>-1.4171967320873224E-2</v>
      </c>
      <c r="AU10" s="6">
        <f t="shared" si="7"/>
        <v>-2.1406173060383393E-2</v>
      </c>
      <c r="AV10" s="6">
        <f t="shared" si="7"/>
        <v>2.8398684262880725E-2</v>
      </c>
      <c r="AW10" s="6">
        <f t="shared" si="7"/>
        <v>6.3233534304310002E-3</v>
      </c>
      <c r="AX10" s="6">
        <f t="shared" si="8"/>
        <v>3.9402043797156172E-2</v>
      </c>
      <c r="AY10" s="6">
        <f t="shared" si="9"/>
        <v>3.18605311871899E-2</v>
      </c>
      <c r="AZ10" s="6">
        <f t="shared" si="9"/>
        <v>4.4863777695632101E-2</v>
      </c>
    </row>
    <row r="11" spans="1:52" x14ac:dyDescent="0.2">
      <c r="AN11" s="6">
        <f t="shared" si="6"/>
        <v>-3.1383678134129289E-2</v>
      </c>
      <c r="AO11" s="6">
        <f t="shared" si="6"/>
        <v>0.1590717527750353</v>
      </c>
      <c r="AP11" s="6">
        <f t="shared" si="6"/>
        <v>3.8796632739042936E-3</v>
      </c>
      <c r="AQ11" s="6">
        <f t="shared" si="6"/>
        <v>2.9143026393345595E-2</v>
      </c>
      <c r="AR11" s="6">
        <f t="shared" si="6"/>
        <v>3.184132069473819E-2</v>
      </c>
      <c r="AS11" s="6">
        <f t="shared" si="10"/>
        <v>4.43690095603331E-2</v>
      </c>
      <c r="AT11" s="6">
        <f t="shared" si="7"/>
        <v>0.71460487655558236</v>
      </c>
      <c r="AU11" s="6">
        <f t="shared" si="7"/>
        <v>-3.0442097219420039E-2</v>
      </c>
      <c r="AV11" s="6">
        <f t="shared" si="7"/>
        <v>-7.812061931691261E-3</v>
      </c>
      <c r="AW11" s="6">
        <f t="shared" si="7"/>
        <v>3.0137761068886659E-2</v>
      </c>
      <c r="AX11" s="6">
        <f t="shared" si="8"/>
        <v>-0.70553310816021508</v>
      </c>
      <c r="AY11" s="6">
        <f t="shared" si="9"/>
        <v>-1.3699340934845983E-4</v>
      </c>
      <c r="AZ11" s="6">
        <f t="shared" si="9"/>
        <v>-3.461425849159154E-2</v>
      </c>
    </row>
    <row r="12" spans="1:52" x14ac:dyDescent="0.2">
      <c r="AN12" s="6">
        <f t="shared" si="6"/>
        <v>0.5911804425854621</v>
      </c>
      <c r="AO12" s="6">
        <f t="shared" si="6"/>
        <v>0.2009147316477643</v>
      </c>
      <c r="AP12" s="6">
        <f t="shared" si="6"/>
        <v>0.44302074233996491</v>
      </c>
      <c r="AQ12" s="6">
        <f t="shared" si="6"/>
        <v>0.38408777348630074</v>
      </c>
      <c r="AR12" s="6">
        <f t="shared" si="6"/>
        <v>0.12636739778924211</v>
      </c>
      <c r="AS12" s="6">
        <f t="shared" si="10"/>
        <v>0.63036638762032626</v>
      </c>
      <c r="AT12" s="6">
        <f t="shared" si="7"/>
        <v>0.55926431739263283</v>
      </c>
      <c r="AU12" s="6">
        <f t="shared" si="7"/>
        <v>-0.56592596274321849</v>
      </c>
      <c r="AV12" s="6">
        <f t="shared" si="7"/>
        <v>-0.11326604999812284</v>
      </c>
      <c r="AW12" s="6">
        <f t="shared" si="7"/>
        <v>-0.42451090438963002</v>
      </c>
      <c r="AX12" s="6">
        <f t="shared" si="8"/>
        <v>0.43674097683769508</v>
      </c>
      <c r="AY12" s="6">
        <f t="shared" si="9"/>
        <v>0.27146421624365624</v>
      </c>
      <c r="AZ12" s="6">
        <f t="shared" si="9"/>
        <v>0.11422042272559096</v>
      </c>
    </row>
    <row r="13" spans="1:52" x14ac:dyDescent="0.2">
      <c r="AS13" s="6"/>
    </row>
    <row r="15" spans="1:52" x14ac:dyDescent="0.2">
      <c r="AV15" s="6">
        <f>+AV3-AU3</f>
        <v>-0.13385267232931231</v>
      </c>
    </row>
    <row r="16" spans="1:52" x14ac:dyDescent="0.2">
      <c r="AV16" s="6">
        <f t="shared" ref="AV16:AV19" si="11">+AV4-AU4</f>
        <v>2.8398684262880725E-2</v>
      </c>
    </row>
    <row r="17" spans="48:48" x14ac:dyDescent="0.2">
      <c r="AV17" s="6">
        <f t="shared" si="11"/>
        <v>-7.812061931691261E-3</v>
      </c>
    </row>
    <row r="18" spans="48:48" x14ac:dyDescent="0.2">
      <c r="AV18" s="6">
        <f t="shared" si="11"/>
        <v>-0.11326604999812284</v>
      </c>
    </row>
    <row r="19" spans="48:48" x14ac:dyDescent="0.2">
      <c r="AV19" s="6">
        <f t="shared" si="11"/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33</vt:i4>
      </vt:variant>
      <vt:variant>
        <vt:lpstr>Named Ranges</vt:lpstr>
      </vt:variant>
      <vt:variant>
        <vt:i4>2</vt:i4>
      </vt:variant>
    </vt:vector>
  </HeadingPairs>
  <TitlesOfParts>
    <vt:vector size="35" baseType="lpstr">
      <vt:lpstr>1. adat</vt:lpstr>
      <vt:lpstr>2. adat</vt:lpstr>
      <vt:lpstr>3. adat</vt:lpstr>
      <vt:lpstr>4. adat</vt:lpstr>
      <vt:lpstr>5. adat</vt:lpstr>
      <vt:lpstr>6. adat</vt:lpstr>
      <vt:lpstr>7. adat</vt:lpstr>
      <vt:lpstr>1. tábla</vt:lpstr>
      <vt:lpstr>8. adat</vt:lpstr>
      <vt:lpstr>9. adat</vt:lpstr>
      <vt:lpstr>10. adat</vt:lpstr>
      <vt:lpstr>11. adat</vt:lpstr>
      <vt:lpstr>12. adat</vt:lpstr>
      <vt:lpstr>13. adat</vt:lpstr>
      <vt:lpstr>14. adat</vt:lpstr>
      <vt:lpstr>15. adat</vt:lpstr>
      <vt:lpstr>16. adat</vt:lpstr>
      <vt:lpstr>17. adat</vt:lpstr>
      <vt:lpstr>18. adat</vt:lpstr>
      <vt:lpstr>19. adat</vt:lpstr>
      <vt:lpstr>20. adat</vt:lpstr>
      <vt:lpstr>21. adat</vt:lpstr>
      <vt:lpstr>22. adat</vt:lpstr>
      <vt:lpstr>23. adat</vt:lpstr>
      <vt:lpstr>24. adat</vt:lpstr>
      <vt:lpstr>25. adat</vt:lpstr>
      <vt:lpstr>26. adat</vt:lpstr>
      <vt:lpstr>27. adat</vt:lpstr>
      <vt:lpstr>28. adat</vt:lpstr>
      <vt:lpstr>29. adat</vt:lpstr>
      <vt:lpstr>30. adat</vt:lpstr>
      <vt:lpstr>31. adat</vt:lpstr>
      <vt:lpstr>32. adat</vt:lpstr>
      <vt:lpstr>'22. adat'!_ftn1</vt:lpstr>
      <vt:lpstr>'22. adat'!_ftnref1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kekesizs</dc:creator>
  <cp:lastModifiedBy>MNB</cp:lastModifiedBy>
  <cp:lastPrinted>2020-10-02T13:37:09Z</cp:lastPrinted>
  <dcterms:created xsi:type="dcterms:W3CDTF">2010-12-05T22:15:35Z</dcterms:created>
  <dcterms:modified xsi:type="dcterms:W3CDTF">2020-10-06T15:39:16Z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0d11092-50c9-4e74-84b5-b1af078dc3d0_Enabled">
    <vt:lpwstr>True</vt:lpwstr>
  </property>
  <property fmtid="{D5CDD505-2E9C-101B-9397-08002B2CF9AE}" pid="3" name="MSIP_Label_b0d11092-50c9-4e74-84b5-b1af078dc3d0_SiteId">
    <vt:lpwstr>97c01ef8-0264-4eef-9c08-fb4a9ba1c0db</vt:lpwstr>
  </property>
  <property fmtid="{D5CDD505-2E9C-101B-9397-08002B2CF9AE}" pid="4" name="MSIP_Label_b0d11092-50c9-4e74-84b5-b1af078dc3d0_Ref">
    <vt:lpwstr>https://api.informationprotection.azure.com/api/97c01ef8-0264-4eef-9c08-fb4a9ba1c0db</vt:lpwstr>
  </property>
  <property fmtid="{D5CDD505-2E9C-101B-9397-08002B2CF9AE}" pid="5" name="MSIP_Label_b0d11092-50c9-4e74-84b5-b1af078dc3d0_Owner">
    <vt:lpwstr>gerlakib@mnb.hu</vt:lpwstr>
  </property>
  <property fmtid="{D5CDD505-2E9C-101B-9397-08002B2CF9AE}" pid="6" name="MSIP_Label_b0d11092-50c9-4e74-84b5-b1af078dc3d0_SetDate">
    <vt:lpwstr>2018-08-24T10:55:17.1858086+02:00</vt:lpwstr>
  </property>
  <property fmtid="{D5CDD505-2E9C-101B-9397-08002B2CF9AE}" pid="7" name="MSIP_Label_b0d11092-50c9-4e74-84b5-b1af078dc3d0_Name">
    <vt:lpwstr>Protected</vt:lpwstr>
  </property>
  <property fmtid="{D5CDD505-2E9C-101B-9397-08002B2CF9AE}" pid="8" name="MSIP_Label_b0d11092-50c9-4e74-84b5-b1af078dc3d0_Application">
    <vt:lpwstr>Microsoft Azure Information Protection</vt:lpwstr>
  </property>
  <property fmtid="{D5CDD505-2E9C-101B-9397-08002B2CF9AE}" pid="9" name="MSIP_Label_b0d11092-50c9-4e74-84b5-b1af078dc3d0_Extended_MSFT_Method">
    <vt:lpwstr>Automatic</vt:lpwstr>
  </property>
  <property fmtid="{D5CDD505-2E9C-101B-9397-08002B2CF9AE}" pid="10" name="Sensitivity">
    <vt:lpwstr>Protected</vt:lpwstr>
  </property>
  <property fmtid="{D5CDD505-2E9C-101B-9397-08002B2CF9AE}" pid="11" name="Érvényességi idő">
    <vt:filetime>2024-08-21T22:00:00Z</vt:filetime>
  </property>
  <property fmtid="{D5CDD505-2E9C-101B-9397-08002B2CF9AE}" pid="12" name="Érvényességet beállító">
    <vt:lpwstr>simonda</vt:lpwstr>
  </property>
  <property fmtid="{D5CDD505-2E9C-101B-9397-08002B2CF9AE}" pid="13" name="Érvényességi idő első beállítása">
    <vt:filetime>2019-08-22T08:10:03Z</vt:filetime>
  </property>
</Properties>
</file>