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Values" sheetId="1" r:id="rId1"/>
    <sheet name="Volume" sheetId="2" r:id="rId2"/>
    <sheet name="Consolidated value chart" sheetId="3" r:id="rId3"/>
    <sheet name="Consolidated volume chart" sheetId="4" r:id="rId4"/>
    <sheet name="Value chart for NBH systems" sheetId="5" r:id="rId5"/>
    <sheet name="Volume chart for NBH systems" sheetId="6" r:id="rId6"/>
  </sheets>
  <definedNames>
    <definedName name="_xlnm.Print_Area" localSheetId="0">'Values'!$A$1:$I$49</definedName>
  </definedNames>
  <calcPr fullCalcOnLoad="1"/>
</workbook>
</file>

<file path=xl/sharedStrings.xml><?xml version="1.0" encoding="utf-8"?>
<sst xmlns="http://schemas.openxmlformats.org/spreadsheetml/2006/main" count="136" uniqueCount="56">
  <si>
    <t>Monthly volume of payments settled in the Hungarian clearing and settlement systems</t>
  </si>
  <si>
    <t>July</t>
  </si>
  <si>
    <t>Interbank Clearing System</t>
  </si>
  <si>
    <t xml:space="preserve">      - customer transfers</t>
  </si>
  <si>
    <t xml:space="preserve">      - bank to bank transactions</t>
  </si>
  <si>
    <t xml:space="preserve">      - direct credit</t>
  </si>
  <si>
    <t xml:space="preserve">      - direct debit</t>
  </si>
  <si>
    <t xml:space="preserve">      - other payments</t>
  </si>
  <si>
    <t xml:space="preserve">      - reject items</t>
  </si>
  <si>
    <t>National Bank of Hungary</t>
  </si>
  <si>
    <t xml:space="preserve">     - RTGS, of which</t>
  </si>
  <si>
    <t xml:space="preserve">      - Non RTGS transactions</t>
  </si>
  <si>
    <t xml:space="preserve">     - RTGS(**)</t>
  </si>
  <si>
    <t xml:space="preserve">      - Non RTGS transactions(**)</t>
  </si>
  <si>
    <t>(*) Interbank Clearing System=100%</t>
  </si>
  <si>
    <t>(**) National Bank of Hungary=100%</t>
  </si>
  <si>
    <t>(***) RTGS=100%</t>
  </si>
  <si>
    <t>(****) Non RTGS transactions=100%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</si>
  <si>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</si>
  <si>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</si>
  <si>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</si>
  <si>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</si>
  <si>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</si>
  <si>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</si>
  <si>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</si>
  <si>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</si>
  <si>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</si>
  <si>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Value of transactions in HUF millions</t>
  </si>
  <si>
    <t>Monthly value of payments settled in Hungarian clearing and settlement systems</t>
  </si>
  <si>
    <t>August</t>
  </si>
  <si>
    <t>Oktober</t>
  </si>
  <si>
    <t xml:space="preserve">            - FX deals with NBH</t>
  </si>
  <si>
    <t xml:space="preserve">            - deposit with NBH</t>
  </si>
  <si>
    <t xml:space="preserve">            - other transactions</t>
  </si>
  <si>
    <t xml:space="preserve">      of which(*): - customer transfers</t>
  </si>
  <si>
    <t xml:space="preserve">                       - bank to bank transactions </t>
  </si>
  <si>
    <t xml:space="preserve">                       - direct credit</t>
  </si>
  <si>
    <t xml:space="preserve">                       - direct debit</t>
  </si>
  <si>
    <t xml:space="preserve">                       - other payments</t>
  </si>
  <si>
    <t xml:space="preserve">                       - reject items</t>
  </si>
  <si>
    <t xml:space="preserve">            of which(***): - bank to bank transactions </t>
  </si>
  <si>
    <t xml:space="preserve">                               - DVP transactions</t>
  </si>
  <si>
    <t xml:space="preserve">                               - customer transactions</t>
  </si>
  <si>
    <t xml:space="preserve">                               - NBH an other transactions</t>
  </si>
  <si>
    <t xml:space="preserve">            - bank to bank transactions </t>
  </si>
  <si>
    <t xml:space="preserve">            - DVP transactions</t>
  </si>
  <si>
    <t xml:space="preserve">            - customer transactions</t>
  </si>
  <si>
    <t xml:space="preserve">             of wich(****): - FX deals with NBH</t>
  </si>
  <si>
    <t xml:space="preserve">                                - deposit with NBH</t>
  </si>
  <si>
    <t xml:space="preserve">                                - other transactions</t>
  </si>
  <si>
    <t xml:space="preserve">Volume of transactions </t>
  </si>
  <si>
    <t xml:space="preserve">            - NBH and other transactions</t>
  </si>
  <si>
    <t>2001.</t>
  </si>
  <si>
    <t>Percentage of total number (%)</t>
  </si>
  <si>
    <t>Percentage of total value (%)</t>
  </si>
  <si>
    <t>Total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</si>
</sst>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11">
    <font>
      <sz val="10"/>
      <name val="Arial"/>
      <family val="0"/>
    </font>
    <font>
      <b/>
      <sz val="18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3" fillId="0" borderId="0" xfId="15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4" fillId="0" borderId="1" xfId="15" applyFont="1" applyFill="1" applyBorder="1" applyAlignment="1">
      <alignment horizontal="left"/>
    </xf>
    <xf numFmtId="164" fontId="4" fillId="0" borderId="0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Font="1" applyFill="1" applyBorder="1" applyAlignment="1">
      <alignment horizontal="center"/>
    </xf>
    <xf numFmtId="43" fontId="0" fillId="0" borderId="3" xfId="15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4" fillId="2" borderId="5" xfId="0" applyNumberFormat="1" applyFont="1" applyFill="1" applyBorder="1" applyAlignment="1">
      <alignment/>
    </xf>
    <xf numFmtId="43" fontId="4" fillId="0" borderId="6" xfId="15" applyFont="1" applyFill="1" applyBorder="1" applyAlignment="1">
      <alignment horizontal="left"/>
    </xf>
    <xf numFmtId="0" fontId="0" fillId="0" borderId="7" xfId="0" applyFont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43" fontId="0" fillId="0" borderId="10" xfId="15" applyFont="1" applyFill="1" applyBorder="1" applyAlignment="1">
      <alignment horizontal="left"/>
    </xf>
    <xf numFmtId="43" fontId="0" fillId="0" borderId="11" xfId="15" applyFont="1" applyFill="1" applyBorder="1" applyAlignment="1">
      <alignment horizontal="left"/>
    </xf>
    <xf numFmtId="43" fontId="0" fillId="0" borderId="12" xfId="15" applyFont="1" applyFill="1" applyBorder="1" applyAlignment="1">
      <alignment horizontal="left"/>
    </xf>
    <xf numFmtId="164" fontId="0" fillId="0" borderId="13" xfId="15" applyNumberFormat="1" applyFont="1" applyFill="1" applyBorder="1" applyAlignment="1">
      <alignment horizontal="center"/>
    </xf>
    <xf numFmtId="43" fontId="4" fillId="0" borderId="14" xfId="15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4" fillId="0" borderId="9" xfId="15" applyFont="1" applyFill="1" applyBorder="1" applyAlignment="1">
      <alignment/>
    </xf>
    <xf numFmtId="0" fontId="4" fillId="0" borderId="4" xfId="0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43" fontId="0" fillId="2" borderId="15" xfId="0" applyNumberFormat="1" applyFont="1" applyFill="1" applyBorder="1" applyAlignment="1">
      <alignment/>
    </xf>
    <xf numFmtId="43" fontId="0" fillId="0" borderId="7" xfId="15" applyFont="1" applyBorder="1" applyAlignment="1">
      <alignment/>
    </xf>
    <xf numFmtId="43" fontId="4" fillId="0" borderId="8" xfId="15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64" fontId="0" fillId="0" borderId="16" xfId="15" applyNumberFormat="1" applyFont="1" applyBorder="1" applyAlignment="1">
      <alignment/>
    </xf>
    <xf numFmtId="164" fontId="0" fillId="0" borderId="13" xfId="15" applyNumberFormat="1" applyFont="1" applyBorder="1" applyAlignment="1">
      <alignment/>
    </xf>
    <xf numFmtId="164" fontId="0" fillId="0" borderId="13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3" xfId="15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4" fillId="0" borderId="9" xfId="15" applyNumberFormat="1" applyFont="1" applyBorder="1" applyAlignment="1">
      <alignment/>
    </xf>
    <xf numFmtId="164" fontId="0" fillId="0" borderId="17" xfId="15" applyNumberFormat="1" applyFont="1" applyBorder="1" applyAlignment="1">
      <alignment/>
    </xf>
    <xf numFmtId="164" fontId="4" fillId="0" borderId="8" xfId="15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19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3" fontId="4" fillId="0" borderId="0" xfId="15" applyFont="1" applyFill="1" applyBorder="1" applyAlignment="1">
      <alignment horizontal="left"/>
    </xf>
    <xf numFmtId="164" fontId="4" fillId="0" borderId="8" xfId="15" applyNumberFormat="1" applyFont="1" applyBorder="1" applyAlignment="1">
      <alignment horizontal="left" indent="2"/>
    </xf>
    <xf numFmtId="164" fontId="0" fillId="0" borderId="17" xfId="15" applyNumberFormat="1" applyFont="1" applyFill="1" applyBorder="1" applyAlignment="1">
      <alignment/>
    </xf>
    <xf numFmtId="164" fontId="0" fillId="0" borderId="17" xfId="15" applyNumberFormat="1" applyFont="1" applyBorder="1" applyAlignment="1">
      <alignment horizontal="left" indent="2"/>
    </xf>
    <xf numFmtId="164" fontId="0" fillId="0" borderId="3" xfId="15" applyNumberFormat="1" applyFont="1" applyBorder="1" applyAlignment="1">
      <alignment horizontal="left" indent="2"/>
    </xf>
    <xf numFmtId="164" fontId="0" fillId="0" borderId="18" xfId="15" applyNumberFormat="1" applyFont="1" applyFill="1" applyBorder="1" applyAlignment="1">
      <alignment/>
    </xf>
    <xf numFmtId="164" fontId="0" fillId="0" borderId="19" xfId="15" applyNumberFormat="1" applyFont="1" applyFill="1" applyBorder="1" applyAlignment="1">
      <alignment/>
    </xf>
    <xf numFmtId="164" fontId="0" fillId="0" borderId="18" xfId="15" applyNumberFormat="1" applyFont="1" applyBorder="1" applyAlignment="1">
      <alignment horizontal="left" indent="2"/>
    </xf>
    <xf numFmtId="164" fontId="0" fillId="0" borderId="3" xfId="15" applyNumberFormat="1" applyFont="1" applyFill="1" applyBorder="1" applyAlignment="1">
      <alignment horizontal="center"/>
    </xf>
    <xf numFmtId="164" fontId="0" fillId="0" borderId="13" xfId="15" applyNumberFormat="1" applyFont="1" applyFill="1" applyBorder="1" applyAlignment="1">
      <alignment horizontal="center"/>
    </xf>
    <xf numFmtId="43" fontId="0" fillId="0" borderId="21" xfId="15" applyFont="1" applyFill="1" applyBorder="1" applyAlignment="1">
      <alignment/>
    </xf>
    <xf numFmtId="43" fontId="0" fillId="0" borderId="17" xfId="15" applyFont="1" applyFill="1" applyBorder="1" applyAlignment="1">
      <alignment/>
    </xf>
    <xf numFmtId="43" fontId="0" fillId="0" borderId="16" xfId="15" applyFont="1" applyFill="1" applyBorder="1" applyAlignment="1">
      <alignment/>
    </xf>
    <xf numFmtId="43" fontId="0" fillId="0" borderId="22" xfId="15" applyFont="1" applyFill="1" applyBorder="1" applyAlignment="1">
      <alignment/>
    </xf>
    <xf numFmtId="43" fontId="0" fillId="0" borderId="3" xfId="15" applyFont="1" applyFill="1" applyBorder="1" applyAlignment="1">
      <alignment/>
    </xf>
    <xf numFmtId="43" fontId="0" fillId="0" borderId="13" xfId="15" applyFont="1" applyFill="1" applyBorder="1" applyAlignment="1">
      <alignment/>
    </xf>
    <xf numFmtId="43" fontId="0" fillId="0" borderId="23" xfId="15" applyFont="1" applyFill="1" applyBorder="1" applyAlignment="1">
      <alignment/>
    </xf>
    <xf numFmtId="43" fontId="0" fillId="0" borderId="18" xfId="15" applyFont="1" applyFill="1" applyBorder="1" applyAlignment="1">
      <alignment/>
    </xf>
    <xf numFmtId="43" fontId="0" fillId="0" borderId="19" xfId="15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43" fontId="5" fillId="0" borderId="3" xfId="15" applyFont="1" applyFill="1" applyBorder="1" applyAlignment="1">
      <alignment horizontal="left"/>
    </xf>
    <xf numFmtId="164" fontId="4" fillId="0" borderId="20" xfId="15" applyNumberFormat="1" applyFont="1" applyFill="1" applyBorder="1" applyAlignment="1">
      <alignment/>
    </xf>
    <xf numFmtId="43" fontId="5" fillId="0" borderId="11" xfId="15" applyFont="1" applyFill="1" applyBorder="1" applyAlignment="1">
      <alignment horizontal="left"/>
    </xf>
    <xf numFmtId="0" fontId="2" fillId="0" borderId="7" xfId="0" applyFont="1" applyBorder="1" applyAlignment="1">
      <alignment/>
    </xf>
    <xf numFmtId="164" fontId="2" fillId="0" borderId="7" xfId="15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15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24" xfId="15" applyFont="1" applyFill="1" applyBorder="1" applyAlignment="1">
      <alignment horizontal="left"/>
    </xf>
    <xf numFmtId="43" fontId="0" fillId="0" borderId="5" xfId="15" applyFont="1" applyFill="1" applyBorder="1" applyAlignment="1">
      <alignment horizontal="left"/>
    </xf>
    <xf numFmtId="43" fontId="0" fillId="0" borderId="25" xfId="15" applyFont="1" applyFill="1" applyBorder="1" applyAlignment="1">
      <alignment horizontal="left"/>
    </xf>
    <xf numFmtId="43" fontId="0" fillId="0" borderId="26" xfId="15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27" xfId="15" applyNumberFormat="1" applyFont="1" applyBorder="1" applyAlignment="1">
      <alignment/>
    </xf>
    <xf numFmtId="164" fontId="0" fillId="0" borderId="21" xfId="15" applyNumberFormat="1" applyBorder="1" applyAlignment="1">
      <alignment/>
    </xf>
    <xf numFmtId="164" fontId="0" fillId="0" borderId="17" xfId="15" applyNumberFormat="1" applyBorder="1" applyAlignment="1">
      <alignment/>
    </xf>
    <xf numFmtId="164" fontId="0" fillId="0" borderId="2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23" xfId="15" applyNumberFormat="1" applyBorder="1" applyAlignment="1">
      <alignment/>
    </xf>
    <xf numFmtId="164" fontId="0" fillId="0" borderId="18" xfId="15" applyNumberFormat="1" applyBorder="1" applyAlignment="1">
      <alignment/>
    </xf>
    <xf numFmtId="164" fontId="4" fillId="0" borderId="1" xfId="15" applyNumberFormat="1" applyFont="1" applyBorder="1" applyAlignment="1">
      <alignment/>
    </xf>
    <xf numFmtId="164" fontId="4" fillId="0" borderId="21" xfId="15" applyNumberFormat="1" applyFont="1" applyBorder="1" applyAlignment="1">
      <alignment/>
    </xf>
    <xf numFmtId="164" fontId="4" fillId="0" borderId="17" xfId="15" applyNumberFormat="1" applyFont="1" applyBorder="1" applyAlignment="1">
      <alignment/>
    </xf>
    <xf numFmtId="164" fontId="4" fillId="0" borderId="22" xfId="15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164" fontId="0" fillId="0" borderId="22" xfId="15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4" fillId="0" borderId="14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43" fontId="0" fillId="0" borderId="20" xfId="15" applyFont="1" applyBorder="1" applyAlignment="1">
      <alignment/>
    </xf>
    <xf numFmtId="164" fontId="0" fillId="0" borderId="20" xfId="15" applyNumberFormat="1" applyFont="1" applyBorder="1" applyAlignment="1">
      <alignment/>
    </xf>
    <xf numFmtId="164" fontId="4" fillId="0" borderId="17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164" fontId="10" fillId="0" borderId="1" xfId="15" applyNumberFormat="1" applyFont="1" applyFill="1" applyBorder="1" applyAlignment="1">
      <alignment horizontal="center"/>
    </xf>
    <xf numFmtId="164" fontId="10" fillId="0" borderId="27" xfId="15" applyNumberFormat="1" applyFont="1" applyFill="1" applyBorder="1" applyAlignment="1">
      <alignment horizontal="center"/>
    </xf>
    <xf numFmtId="164" fontId="10" fillId="0" borderId="29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4" fontId="0" fillId="0" borderId="3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Value of payments in domestic payment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Values!$B$6:$M$6</c:f>
              <c:numCache>
                <c:ptCount val="12"/>
                <c:pt idx="0">
                  <c:v>3637422</c:v>
                </c:pt>
                <c:pt idx="1">
                  <c:v>3230333</c:v>
                </c:pt>
                <c:pt idx="2">
                  <c:v>3362924</c:v>
                </c:pt>
                <c:pt idx="3">
                  <c:v>3276725</c:v>
                </c:pt>
                <c:pt idx="4">
                  <c:v>3732922</c:v>
                </c:pt>
                <c:pt idx="5">
                  <c:v>3530157</c:v>
                </c:pt>
                <c:pt idx="6">
                  <c:v>3680532</c:v>
                </c:pt>
                <c:pt idx="7">
                  <c:v>3516994</c:v>
                </c:pt>
                <c:pt idx="8">
                  <c:v>3218083</c:v>
                </c:pt>
                <c:pt idx="9">
                  <c:v>3887102</c:v>
                </c:pt>
                <c:pt idx="10">
                  <c:v>3560386</c:v>
                </c:pt>
              </c:numCache>
            </c:numRef>
          </c:val>
        </c:ser>
        <c:ser>
          <c:idx val="1"/>
          <c:order val="1"/>
          <c:tx>
            <c:v>NBH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Values!$B$13:$M$13</c:f>
              <c:numCache>
                <c:ptCount val="12"/>
                <c:pt idx="0">
                  <c:v>7803137</c:v>
                </c:pt>
                <c:pt idx="1">
                  <c:v>6614964</c:v>
                </c:pt>
                <c:pt idx="2">
                  <c:v>6673281</c:v>
                </c:pt>
                <c:pt idx="3">
                  <c:v>6174807</c:v>
                </c:pt>
                <c:pt idx="4">
                  <c:v>8892474</c:v>
                </c:pt>
                <c:pt idx="5">
                  <c:v>12670053</c:v>
                </c:pt>
                <c:pt idx="6">
                  <c:v>17278039</c:v>
                </c:pt>
                <c:pt idx="7">
                  <c:v>15592090</c:v>
                </c:pt>
                <c:pt idx="8">
                  <c:v>13752917</c:v>
                </c:pt>
                <c:pt idx="9">
                  <c:v>16522996</c:v>
                </c:pt>
                <c:pt idx="10">
                  <c:v>14975616</c:v>
                </c:pt>
              </c:numCache>
            </c:numRef>
          </c:val>
        </c:ser>
        <c:overlap val="100"/>
        <c:axId val="39594772"/>
        <c:axId val="20808629"/>
      </c:barChart>
      <c:catAx>
        <c:axId val="39594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08629"/>
        <c:crosses val="autoZero"/>
        <c:auto val="1"/>
        <c:lblOffset val="100"/>
        <c:noMultiLvlLbl val="0"/>
      </c:catAx>
      <c:valAx>
        <c:axId val="208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HUF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4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of payments in domestic payment systems
- logarithmic scale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ICS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Volume!$B$6:$M$6</c:f>
              <c:numCache>
                <c:ptCount val="12"/>
                <c:pt idx="0">
                  <c:v>10590332</c:v>
                </c:pt>
                <c:pt idx="1">
                  <c:v>10366462</c:v>
                </c:pt>
                <c:pt idx="2">
                  <c:v>11425362</c:v>
                </c:pt>
                <c:pt idx="3">
                  <c:v>11625044</c:v>
                </c:pt>
                <c:pt idx="4">
                  <c:v>11904777</c:v>
                </c:pt>
                <c:pt idx="5">
                  <c:v>11595985</c:v>
                </c:pt>
                <c:pt idx="6">
                  <c:v>11706748</c:v>
                </c:pt>
                <c:pt idx="7">
                  <c:v>11274658</c:v>
                </c:pt>
                <c:pt idx="8">
                  <c:v>10754874</c:v>
                </c:pt>
                <c:pt idx="9">
                  <c:v>12974228</c:v>
                </c:pt>
                <c:pt idx="10">
                  <c:v>12176504</c:v>
                </c:pt>
              </c:numCache>
            </c:numRef>
          </c:val>
          <c:smooth val="0"/>
        </c:ser>
        <c:ser>
          <c:idx val="1"/>
          <c:order val="1"/>
          <c:tx>
            <c:v>NBH systems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Volume!$B$13:$M$13</c:f>
              <c:numCache>
                <c:ptCount val="12"/>
                <c:pt idx="0">
                  <c:v>19084</c:v>
                </c:pt>
                <c:pt idx="1">
                  <c:v>18010</c:v>
                </c:pt>
                <c:pt idx="2">
                  <c:v>19409</c:v>
                </c:pt>
                <c:pt idx="3">
                  <c:v>16630</c:v>
                </c:pt>
                <c:pt idx="4">
                  <c:v>24001</c:v>
                </c:pt>
                <c:pt idx="5">
                  <c:v>23492</c:v>
                </c:pt>
                <c:pt idx="6">
                  <c:v>30578</c:v>
                </c:pt>
                <c:pt idx="7">
                  <c:v>27058</c:v>
                </c:pt>
                <c:pt idx="8">
                  <c:v>24815</c:v>
                </c:pt>
                <c:pt idx="9">
                  <c:v>29926</c:v>
                </c:pt>
                <c:pt idx="10">
                  <c:v>28216</c:v>
                </c:pt>
              </c:numCache>
            </c:numRef>
          </c:val>
          <c:smooth val="0"/>
        </c:ser>
        <c:marker val="1"/>
        <c:axId val="53059934"/>
        <c:axId val="7777359"/>
      </c:lineChart>
      <c:catAx>
        <c:axId val="5305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7359"/>
        <c:crosses val="autoZero"/>
        <c:auto val="1"/>
        <c:lblOffset val="100"/>
        <c:noMultiLvlLbl val="0"/>
      </c:catAx>
      <c:valAx>
        <c:axId val="77773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transactions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9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Value of payments in NBH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Values!$B$14:$M$14</c:f>
              <c:numCache>
                <c:ptCount val="12"/>
                <c:pt idx="0">
                  <c:v>7724082</c:v>
                </c:pt>
                <c:pt idx="1">
                  <c:v>6569794</c:v>
                </c:pt>
                <c:pt idx="2">
                  <c:v>6612539</c:v>
                </c:pt>
                <c:pt idx="3">
                  <c:v>6126658</c:v>
                </c:pt>
                <c:pt idx="4">
                  <c:v>8846439</c:v>
                </c:pt>
                <c:pt idx="5">
                  <c:v>10912781</c:v>
                </c:pt>
                <c:pt idx="6">
                  <c:v>17225881</c:v>
                </c:pt>
                <c:pt idx="7">
                  <c:v>15553964</c:v>
                </c:pt>
                <c:pt idx="8">
                  <c:v>13658653</c:v>
                </c:pt>
                <c:pt idx="9">
                  <c:v>16428725</c:v>
                </c:pt>
                <c:pt idx="10">
                  <c:v>14928286</c:v>
                </c:pt>
              </c:numCache>
            </c:numRef>
          </c:val>
        </c:ser>
        <c:ser>
          <c:idx val="1"/>
          <c:order val="1"/>
          <c:tx>
            <c:v>Non 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Values!$B$19:$M$19</c:f>
              <c:numCache>
                <c:ptCount val="12"/>
                <c:pt idx="0">
                  <c:v>79055</c:v>
                </c:pt>
                <c:pt idx="1">
                  <c:v>45170</c:v>
                </c:pt>
                <c:pt idx="2">
                  <c:v>60742</c:v>
                </c:pt>
                <c:pt idx="3">
                  <c:v>48149</c:v>
                </c:pt>
                <c:pt idx="4">
                  <c:v>46035</c:v>
                </c:pt>
                <c:pt idx="5">
                  <c:v>1757272</c:v>
                </c:pt>
                <c:pt idx="6">
                  <c:v>52158</c:v>
                </c:pt>
                <c:pt idx="7">
                  <c:v>38126</c:v>
                </c:pt>
                <c:pt idx="8">
                  <c:v>94264</c:v>
                </c:pt>
                <c:pt idx="9">
                  <c:v>94271</c:v>
                </c:pt>
                <c:pt idx="10">
                  <c:v>47330</c:v>
                </c:pt>
              </c:numCache>
            </c:numRef>
          </c:val>
        </c:ser>
        <c:overlap val="100"/>
        <c:axId val="2887368"/>
        <c:axId val="25986313"/>
      </c:barChart>
      <c:catAx>
        <c:axId val="288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86313"/>
        <c:crosses val="autoZero"/>
        <c:auto val="1"/>
        <c:lblOffset val="100"/>
        <c:noMultiLvlLbl val="0"/>
      </c:catAx>
      <c:valAx>
        <c:axId val="2598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HUF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7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of payments in NBH systems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Volume!$B$14:$M$14</c:f>
              <c:numCache>
                <c:ptCount val="12"/>
                <c:pt idx="0">
                  <c:v>15869</c:v>
                </c:pt>
                <c:pt idx="1">
                  <c:v>14549</c:v>
                </c:pt>
                <c:pt idx="2">
                  <c:v>15704</c:v>
                </c:pt>
                <c:pt idx="3">
                  <c:v>13348</c:v>
                </c:pt>
                <c:pt idx="4">
                  <c:v>19338</c:v>
                </c:pt>
                <c:pt idx="5">
                  <c:v>19505</c:v>
                </c:pt>
                <c:pt idx="6">
                  <c:v>25331</c:v>
                </c:pt>
                <c:pt idx="7">
                  <c:v>23313</c:v>
                </c:pt>
                <c:pt idx="8">
                  <c:v>20763</c:v>
                </c:pt>
                <c:pt idx="9">
                  <c:v>25114</c:v>
                </c:pt>
                <c:pt idx="10">
                  <c:v>23747</c:v>
                </c:pt>
              </c:numCache>
            </c:numRef>
          </c:val>
        </c:ser>
        <c:ser>
          <c:idx val="1"/>
          <c:order val="1"/>
          <c:tx>
            <c:v>Non 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Volume!$B$19:$M$19</c:f>
              <c:numCache>
                <c:ptCount val="12"/>
                <c:pt idx="0">
                  <c:v>3215</c:v>
                </c:pt>
                <c:pt idx="1">
                  <c:v>3461</c:v>
                </c:pt>
                <c:pt idx="2">
                  <c:v>3705</c:v>
                </c:pt>
                <c:pt idx="3">
                  <c:v>3282</c:v>
                </c:pt>
                <c:pt idx="4">
                  <c:v>4663</c:v>
                </c:pt>
                <c:pt idx="5">
                  <c:v>3987</c:v>
                </c:pt>
                <c:pt idx="6">
                  <c:v>5247</c:v>
                </c:pt>
                <c:pt idx="7">
                  <c:v>3745</c:v>
                </c:pt>
                <c:pt idx="8">
                  <c:v>4052</c:v>
                </c:pt>
                <c:pt idx="9">
                  <c:v>4812</c:v>
                </c:pt>
                <c:pt idx="10">
                  <c:v>4469</c:v>
                </c:pt>
              </c:numCache>
            </c:numRef>
          </c:val>
        </c:ser>
        <c:overlap val="100"/>
        <c:axId val="32550226"/>
        <c:axId val="24516579"/>
      </c:barChart>
      <c:catAx>
        <c:axId val="325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transactions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50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5" zoomScaleNormal="75" workbookViewId="0" topLeftCell="F22">
      <selection activeCell="N35" sqref="N35"/>
    </sheetView>
  </sheetViews>
  <sheetFormatPr defaultColWidth="9.140625" defaultRowHeight="12.75"/>
  <cols>
    <col min="1" max="1" width="43.28125" style="13" customWidth="1"/>
    <col min="2" max="5" width="15.00390625" style="13" customWidth="1"/>
    <col min="6" max="6" width="15.00390625" style="14" customWidth="1"/>
    <col min="7" max="7" width="15.00390625" style="13" bestFit="1" customWidth="1"/>
    <col min="8" max="8" width="15.00390625" style="13" customWidth="1"/>
    <col min="9" max="9" width="16.7109375" style="13" bestFit="1" customWidth="1"/>
    <col min="10" max="10" width="18.421875" style="16" bestFit="1" customWidth="1"/>
    <col min="11" max="11" width="16.7109375" style="13" bestFit="1" customWidth="1"/>
    <col min="12" max="12" width="15.00390625" style="14" bestFit="1" customWidth="1"/>
    <col min="13" max="13" width="13.57421875" style="13" bestFit="1" customWidth="1"/>
    <col min="14" max="16384" width="9.140625" style="13" customWidth="1"/>
  </cols>
  <sheetData>
    <row r="1" spans="1:14" ht="21" thickBot="1">
      <c r="A1" s="123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8"/>
    </row>
    <row r="2" spans="1:13" ht="21" thickBot="1">
      <c r="A2" s="55"/>
      <c r="B2" s="56"/>
      <c r="C2" s="56"/>
      <c r="D2" s="56"/>
      <c r="E2" s="56"/>
      <c r="F2" s="56"/>
      <c r="G2" s="56"/>
      <c r="H2" s="56"/>
      <c r="I2" s="118"/>
      <c r="J2" s="119"/>
      <c r="K2" s="118"/>
      <c r="L2" s="120"/>
      <c r="M2" s="118"/>
    </row>
    <row r="3" spans="2:13" ht="18.75" thickBot="1">
      <c r="B3" s="126" t="s">
        <v>27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4" ht="18.75" thickBot="1">
      <c r="A4" s="116"/>
      <c r="B4" s="127">
        <v>2001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18"/>
    </row>
    <row r="5" spans="1:14" s="17" customFormat="1" ht="13.5" thickBot="1">
      <c r="A5" s="19"/>
      <c r="B5" s="41" t="s">
        <v>21</v>
      </c>
      <c r="C5" s="41" t="s">
        <v>22</v>
      </c>
      <c r="D5" s="41" t="s">
        <v>23</v>
      </c>
      <c r="E5" s="41" t="s">
        <v>24</v>
      </c>
      <c r="F5" s="50" t="s">
        <v>25</v>
      </c>
      <c r="G5" s="41" t="s">
        <v>26</v>
      </c>
      <c r="H5" s="41" t="s">
        <v>1</v>
      </c>
      <c r="I5" s="51" t="s">
        <v>29</v>
      </c>
      <c r="J5" s="36" t="s">
        <v>18</v>
      </c>
      <c r="K5" s="51" t="s">
        <v>30</v>
      </c>
      <c r="L5" s="33" t="s">
        <v>19</v>
      </c>
      <c r="M5" s="52" t="s">
        <v>20</v>
      </c>
      <c r="N5" s="31"/>
    </row>
    <row r="6" spans="1:14" s="17" customFormat="1" ht="13.5" thickBot="1">
      <c r="A6" s="10" t="s">
        <v>2</v>
      </c>
      <c r="B6" s="97">
        <v>3637422</v>
      </c>
      <c r="C6" s="97">
        <v>3230333</v>
      </c>
      <c r="D6" s="22">
        <v>3362924</v>
      </c>
      <c r="E6" s="22">
        <v>3276725</v>
      </c>
      <c r="F6" s="22">
        <v>3732922</v>
      </c>
      <c r="G6" s="22">
        <v>3530157</v>
      </c>
      <c r="H6" s="22">
        <v>3680532</v>
      </c>
      <c r="I6" s="33">
        <v>3516994</v>
      </c>
      <c r="J6" s="58">
        <v>3218083</v>
      </c>
      <c r="K6" s="33">
        <v>3887102</v>
      </c>
      <c r="L6" s="33">
        <v>3560386</v>
      </c>
      <c r="M6" s="48"/>
      <c r="N6" s="31"/>
    </row>
    <row r="7" spans="1:14" ht="12.75">
      <c r="A7" s="24" t="s">
        <v>3</v>
      </c>
      <c r="B7" s="98">
        <v>3523490</v>
      </c>
      <c r="C7" s="99">
        <v>3099639</v>
      </c>
      <c r="D7" s="59">
        <v>3214585</v>
      </c>
      <c r="E7" s="59">
        <v>3127989</v>
      </c>
      <c r="F7" s="59">
        <v>3575273</v>
      </c>
      <c r="G7" s="59">
        <v>3393172</v>
      </c>
      <c r="H7" s="59">
        <v>3541595</v>
      </c>
      <c r="I7" s="49">
        <v>3360869</v>
      </c>
      <c r="J7" s="60">
        <v>3075554</v>
      </c>
      <c r="K7" s="49">
        <v>3684736</v>
      </c>
      <c r="L7" s="49">
        <v>3400231</v>
      </c>
      <c r="M7" s="42"/>
      <c r="N7" s="18"/>
    </row>
    <row r="8" spans="1:14" ht="12.75">
      <c r="A8" s="25" t="s">
        <v>4</v>
      </c>
      <c r="B8" s="100">
        <v>1052</v>
      </c>
      <c r="C8" s="101">
        <v>1535</v>
      </c>
      <c r="D8" s="47">
        <v>4149</v>
      </c>
      <c r="E8" s="47">
        <v>357</v>
      </c>
      <c r="F8" s="47">
        <v>4388</v>
      </c>
      <c r="G8" s="47">
        <v>1985</v>
      </c>
      <c r="H8" s="47">
        <v>631</v>
      </c>
      <c r="I8" s="46">
        <v>1957</v>
      </c>
      <c r="J8" s="61">
        <v>10127</v>
      </c>
      <c r="K8" s="46">
        <v>10</v>
      </c>
      <c r="L8" s="46">
        <v>1452</v>
      </c>
      <c r="M8" s="43"/>
      <c r="N8" s="18"/>
    </row>
    <row r="9" spans="1:14" ht="12.75">
      <c r="A9" s="25" t="s">
        <v>5</v>
      </c>
      <c r="B9" s="100">
        <v>89850</v>
      </c>
      <c r="C9" s="101">
        <v>107133</v>
      </c>
      <c r="D9" s="47">
        <v>121525</v>
      </c>
      <c r="E9" s="47">
        <v>124476</v>
      </c>
      <c r="F9" s="47">
        <v>126513</v>
      </c>
      <c r="G9" s="47">
        <v>110267</v>
      </c>
      <c r="H9" s="47">
        <v>111646</v>
      </c>
      <c r="I9" s="46">
        <v>129153</v>
      </c>
      <c r="J9" s="61">
        <v>107212</v>
      </c>
      <c r="K9" s="46">
        <v>160958</v>
      </c>
      <c r="L9" s="46">
        <v>126144</v>
      </c>
      <c r="M9" s="43"/>
      <c r="N9" s="18"/>
    </row>
    <row r="10" spans="1:14" ht="12.75">
      <c r="A10" s="25" t="s">
        <v>6</v>
      </c>
      <c r="B10" s="100">
        <v>7488</v>
      </c>
      <c r="C10" s="101">
        <v>6989</v>
      </c>
      <c r="D10" s="47">
        <v>7734</v>
      </c>
      <c r="E10" s="47">
        <v>7155</v>
      </c>
      <c r="F10" s="47">
        <v>7289</v>
      </c>
      <c r="G10" s="47">
        <v>6529</v>
      </c>
      <c r="H10" s="47">
        <v>7632</v>
      </c>
      <c r="I10" s="46">
        <v>6734</v>
      </c>
      <c r="J10" s="61">
        <v>6781</v>
      </c>
      <c r="K10" s="46">
        <v>7755</v>
      </c>
      <c r="L10" s="46">
        <v>7485</v>
      </c>
      <c r="M10" s="43"/>
      <c r="N10" s="18"/>
    </row>
    <row r="11" spans="1:14" ht="12.75">
      <c r="A11" s="25" t="s">
        <v>7</v>
      </c>
      <c r="B11" s="100">
        <f>B6-B7-B8-B9-B10-B12</f>
        <v>13812</v>
      </c>
      <c r="C11" s="101">
        <f>C6-C7-C8-C9-C10-C12</f>
        <v>13775</v>
      </c>
      <c r="D11" s="101">
        <f>D6-D7-D8-D9-D10-D12</f>
        <v>13502</v>
      </c>
      <c r="E11" s="101">
        <f>E6-E7-E8-E9-E10-E12</f>
        <v>15434</v>
      </c>
      <c r="F11" s="101">
        <f>F6-F7-F8-F9-F10-F12</f>
        <v>18352</v>
      </c>
      <c r="G11" s="47">
        <v>16586</v>
      </c>
      <c r="H11" s="101">
        <f>H6-H7-H8-H9-H10-H12</f>
        <v>17435</v>
      </c>
      <c r="I11" s="47">
        <v>16937</v>
      </c>
      <c r="J11" s="47">
        <v>17095</v>
      </c>
      <c r="K11" s="47">
        <v>32093</v>
      </c>
      <c r="L11" s="101">
        <f>L6-L7-L8-L9-L10-L12</f>
        <v>23454</v>
      </c>
      <c r="M11" s="44"/>
      <c r="N11" s="18"/>
    </row>
    <row r="12" spans="1:14" ht="13.5" thickBot="1">
      <c r="A12" s="26" t="s">
        <v>8</v>
      </c>
      <c r="B12" s="102">
        <v>1730</v>
      </c>
      <c r="C12" s="103">
        <v>1262</v>
      </c>
      <c r="D12" s="62">
        <v>1429</v>
      </c>
      <c r="E12" s="62">
        <v>1314</v>
      </c>
      <c r="F12" s="62">
        <v>1107</v>
      </c>
      <c r="G12" s="62">
        <v>1618</v>
      </c>
      <c r="H12" s="62">
        <v>1593</v>
      </c>
      <c r="I12" s="53">
        <v>1344</v>
      </c>
      <c r="J12" s="64">
        <v>1314</v>
      </c>
      <c r="K12" s="53">
        <v>1550</v>
      </c>
      <c r="L12" s="53">
        <v>1620</v>
      </c>
      <c r="M12" s="54"/>
      <c r="N12" s="18"/>
    </row>
    <row r="13" spans="1:14" s="17" customFormat="1" ht="13.5" thickBot="1">
      <c r="A13" s="10" t="s">
        <v>9</v>
      </c>
      <c r="B13" s="112">
        <f>B14+B19</f>
        <v>7803137</v>
      </c>
      <c r="C13" s="33">
        <f>C14+C19</f>
        <v>6614964</v>
      </c>
      <c r="D13" s="33">
        <f>D14+D19</f>
        <v>6673281</v>
      </c>
      <c r="E13" s="33">
        <f>E14+E19</f>
        <v>6174807</v>
      </c>
      <c r="F13" s="33">
        <f>F14+F19</f>
        <v>8892474</v>
      </c>
      <c r="G13" s="22">
        <v>12670053</v>
      </c>
      <c r="H13" s="33">
        <f>H14+H19</f>
        <v>17278039</v>
      </c>
      <c r="I13" s="22">
        <v>15592090</v>
      </c>
      <c r="J13" s="22">
        <v>13752917</v>
      </c>
      <c r="K13" s="22">
        <v>16522996</v>
      </c>
      <c r="L13" s="33">
        <f>L14+L19</f>
        <v>14975616</v>
      </c>
      <c r="M13" s="23"/>
      <c r="N13" s="31"/>
    </row>
    <row r="14" spans="1:14" ht="12.75">
      <c r="A14" s="24" t="s">
        <v>10</v>
      </c>
      <c r="B14" s="105">
        <v>7724082</v>
      </c>
      <c r="C14" s="106">
        <v>6569794</v>
      </c>
      <c r="D14" s="59">
        <v>6612539</v>
      </c>
      <c r="E14" s="121">
        <v>6126658</v>
      </c>
      <c r="F14" s="59">
        <v>8846439</v>
      </c>
      <c r="G14" s="59">
        <v>10912781</v>
      </c>
      <c r="H14" s="59">
        <v>17225881</v>
      </c>
      <c r="I14" s="49">
        <v>15553964</v>
      </c>
      <c r="J14" s="60">
        <v>13658653</v>
      </c>
      <c r="K14" s="49">
        <v>16428725</v>
      </c>
      <c r="L14" s="49">
        <v>14928286</v>
      </c>
      <c r="M14" s="42"/>
      <c r="N14" s="18"/>
    </row>
    <row r="15" spans="1:14" ht="12.75">
      <c r="A15" s="25" t="s">
        <v>44</v>
      </c>
      <c r="B15" s="100">
        <v>4119520</v>
      </c>
      <c r="C15" s="101">
        <v>3291481</v>
      </c>
      <c r="D15" s="47">
        <v>4111774</v>
      </c>
      <c r="E15" s="47">
        <v>3130500</v>
      </c>
      <c r="F15" s="47">
        <v>4614339</v>
      </c>
      <c r="G15" s="47">
        <v>6091697</v>
      </c>
      <c r="H15" s="47">
        <v>9885118</v>
      </c>
      <c r="I15" s="46">
        <v>10574750</v>
      </c>
      <c r="J15" s="61">
        <v>10111162</v>
      </c>
      <c r="K15" s="46">
        <v>11543040</v>
      </c>
      <c r="L15" s="135">
        <v>11403875</v>
      </c>
      <c r="M15" s="43"/>
      <c r="N15" s="18"/>
    </row>
    <row r="16" spans="1:14" ht="12.75">
      <c r="A16" s="25" t="s">
        <v>45</v>
      </c>
      <c r="B16" s="100">
        <v>1657415</v>
      </c>
      <c r="C16" s="101">
        <v>1509215</v>
      </c>
      <c r="D16" s="47">
        <v>1239190</v>
      </c>
      <c r="E16" s="47">
        <v>1129246</v>
      </c>
      <c r="F16" s="47">
        <v>2164574</v>
      </c>
      <c r="G16" s="47">
        <v>1913940</v>
      </c>
      <c r="H16" s="47">
        <v>1830958</v>
      </c>
      <c r="I16" s="46">
        <v>1559769</v>
      </c>
      <c r="J16" s="61">
        <v>1210000</v>
      </c>
      <c r="K16" s="46">
        <v>2640006</v>
      </c>
      <c r="L16" s="46">
        <v>1643231</v>
      </c>
      <c r="M16" s="43"/>
      <c r="N16" s="18"/>
    </row>
    <row r="17" spans="1:14" ht="12.75">
      <c r="A17" s="25" t="s">
        <v>46</v>
      </c>
      <c r="B17" s="100">
        <v>518540</v>
      </c>
      <c r="C17" s="101">
        <v>396556</v>
      </c>
      <c r="D17" s="47">
        <v>461043</v>
      </c>
      <c r="E17" s="47">
        <v>400836</v>
      </c>
      <c r="F17" s="47">
        <v>765964</v>
      </c>
      <c r="G17" s="47">
        <v>1584891</v>
      </c>
      <c r="H17" s="47">
        <v>3706610</v>
      </c>
      <c r="I17" s="46">
        <v>1931349</v>
      </c>
      <c r="J17" s="61">
        <v>999595</v>
      </c>
      <c r="K17" s="46">
        <v>970908</v>
      </c>
      <c r="L17" s="46">
        <v>840683</v>
      </c>
      <c r="M17" s="43"/>
      <c r="N17" s="18"/>
    </row>
    <row r="18" spans="1:14" ht="12.75">
      <c r="A18" s="25" t="s">
        <v>51</v>
      </c>
      <c r="B18" s="100">
        <f>B14-B15-B16-B17</f>
        <v>1428607</v>
      </c>
      <c r="C18" s="101">
        <f>C14-C15-C16-C17</f>
        <v>1372542</v>
      </c>
      <c r="D18" s="101">
        <f>D14-D15-D16-D17</f>
        <v>800532</v>
      </c>
      <c r="E18" s="101">
        <f>E14-E15-E16-E17</f>
        <v>1466076</v>
      </c>
      <c r="F18" s="101">
        <f>F14-F15-F16-F17</f>
        <v>1301562</v>
      </c>
      <c r="G18" s="15">
        <v>1322253</v>
      </c>
      <c r="H18" s="101">
        <f>H14-H15-H16-H17</f>
        <v>1803195</v>
      </c>
      <c r="I18" s="15">
        <v>1488096</v>
      </c>
      <c r="J18" s="15">
        <v>1337896</v>
      </c>
      <c r="K18" s="15">
        <v>1274771</v>
      </c>
      <c r="L18" s="101">
        <f>L14-L15-L16-L17</f>
        <v>1040497</v>
      </c>
      <c r="M18" s="27"/>
      <c r="N18" s="18"/>
    </row>
    <row r="19" spans="1:14" ht="12.75">
      <c r="A19" s="25" t="s">
        <v>11</v>
      </c>
      <c r="B19" s="107">
        <v>79055</v>
      </c>
      <c r="C19" s="108">
        <v>45170</v>
      </c>
      <c r="D19" s="47">
        <v>60742</v>
      </c>
      <c r="E19" s="122">
        <v>48149</v>
      </c>
      <c r="F19" s="47">
        <v>46035</v>
      </c>
      <c r="G19" s="47">
        <v>1757272</v>
      </c>
      <c r="H19" s="47">
        <v>52158</v>
      </c>
      <c r="I19" s="46">
        <v>38126</v>
      </c>
      <c r="J19" s="61">
        <v>94264</v>
      </c>
      <c r="K19" s="46">
        <v>94271</v>
      </c>
      <c r="L19" s="46">
        <v>47330</v>
      </c>
      <c r="M19" s="43"/>
      <c r="N19" s="18"/>
    </row>
    <row r="20" spans="1:14" ht="12.75">
      <c r="A20" s="26" t="s">
        <v>31</v>
      </c>
      <c r="B20" s="100">
        <v>34352</v>
      </c>
      <c r="C20" s="14">
        <v>27468</v>
      </c>
      <c r="D20" s="47">
        <v>43058</v>
      </c>
      <c r="E20" s="47">
        <v>20693</v>
      </c>
      <c r="F20" s="47">
        <v>18643</v>
      </c>
      <c r="G20" s="47">
        <v>1684486</v>
      </c>
      <c r="H20" s="47">
        <v>22678</v>
      </c>
      <c r="I20" s="46">
        <v>20704</v>
      </c>
      <c r="J20" s="61">
        <v>32121</v>
      </c>
      <c r="K20" s="46">
        <v>15438</v>
      </c>
      <c r="L20" s="46">
        <v>8614</v>
      </c>
      <c r="M20" s="43"/>
      <c r="N20" s="18"/>
    </row>
    <row r="21" spans="1:14" ht="12.75">
      <c r="A21" s="26" t="s">
        <v>32</v>
      </c>
      <c r="B21" s="109">
        <v>18363</v>
      </c>
      <c r="C21" s="14">
        <v>14557</v>
      </c>
      <c r="D21" s="47">
        <v>11236</v>
      </c>
      <c r="E21" s="47">
        <v>26748</v>
      </c>
      <c r="F21" s="47">
        <v>17580</v>
      </c>
      <c r="G21" s="47">
        <v>12332</v>
      </c>
      <c r="H21" s="47">
        <v>12067</v>
      </c>
      <c r="I21" s="46">
        <v>9862</v>
      </c>
      <c r="J21" s="61">
        <v>7444</v>
      </c>
      <c r="K21" s="46">
        <v>29191</v>
      </c>
      <c r="L21" s="46">
        <v>29188</v>
      </c>
      <c r="M21" s="43"/>
      <c r="N21" s="18"/>
    </row>
    <row r="22" spans="1:14" ht="13.5" thickBot="1">
      <c r="A22" s="26" t="s">
        <v>33</v>
      </c>
      <c r="B22" s="110">
        <f>B19-B20-B21</f>
        <v>26340</v>
      </c>
      <c r="C22" s="111">
        <f>C19-C20-C21</f>
        <v>3145</v>
      </c>
      <c r="D22" s="111">
        <f>D19-D20-D21</f>
        <v>6448</v>
      </c>
      <c r="E22" s="111">
        <f>E19-E20-E21</f>
        <v>708</v>
      </c>
      <c r="F22" s="111">
        <f>F19-F20-F21</f>
        <v>9812</v>
      </c>
      <c r="G22" s="62">
        <v>60454</v>
      </c>
      <c r="H22" s="111">
        <f>H19-H20-H21</f>
        <v>17413</v>
      </c>
      <c r="I22" s="62">
        <v>7560</v>
      </c>
      <c r="J22" s="62">
        <v>54699</v>
      </c>
      <c r="K22" s="62">
        <v>49642</v>
      </c>
      <c r="L22" s="111">
        <f>L19-L20-L21</f>
        <v>9528</v>
      </c>
      <c r="M22" s="63"/>
      <c r="N22" s="18"/>
    </row>
    <row r="23" spans="1:14" s="17" customFormat="1" ht="13.5" thickBot="1">
      <c r="A23" s="20" t="s">
        <v>55</v>
      </c>
      <c r="B23" s="112">
        <f>B6+B13</f>
        <v>11440559</v>
      </c>
      <c r="C23" s="33">
        <f>C6+C13</f>
        <v>9845297</v>
      </c>
      <c r="D23" s="33">
        <f>D6+D13</f>
        <v>10036205</v>
      </c>
      <c r="E23" s="33">
        <f>E6+E13</f>
        <v>9451532</v>
      </c>
      <c r="F23" s="33">
        <f>F6+F13</f>
        <v>12625396</v>
      </c>
      <c r="G23" s="22">
        <v>16200210</v>
      </c>
      <c r="H23" s="33">
        <f>H6+H13</f>
        <v>20958571</v>
      </c>
      <c r="I23" s="22">
        <v>19109084</v>
      </c>
      <c r="J23" s="22">
        <v>16971000</v>
      </c>
      <c r="K23" s="22">
        <v>20410098</v>
      </c>
      <c r="L23" s="33">
        <f>L6+L13</f>
        <v>18536002</v>
      </c>
      <c r="M23" s="23"/>
      <c r="N23" s="31"/>
    </row>
    <row r="24" spans="1:14" s="115" customFormat="1" ht="13.5" thickBot="1">
      <c r="A24" s="57"/>
      <c r="B24" s="11"/>
      <c r="C24" s="11"/>
      <c r="D24" s="11"/>
      <c r="E24" s="11"/>
      <c r="F24" s="11"/>
      <c r="G24" s="11"/>
      <c r="H24" s="11"/>
      <c r="I24" s="113"/>
      <c r="J24" s="113"/>
      <c r="K24" s="11"/>
      <c r="L24" s="11"/>
      <c r="M24" s="12"/>
      <c r="N24" s="114"/>
    </row>
    <row r="25" spans="2:14" s="115" customFormat="1" ht="18.75" thickBot="1">
      <c r="B25" s="126" t="s">
        <v>54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8"/>
      <c r="N25" s="114"/>
    </row>
    <row r="26" spans="1:14" s="115" customFormat="1" ht="18.75" thickBot="1">
      <c r="A26" s="117"/>
      <c r="B26" s="126">
        <v>2001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114"/>
    </row>
    <row r="27" spans="1:14" ht="13.5" thickBot="1">
      <c r="A27" s="34"/>
      <c r="B27" s="41" t="s">
        <v>21</v>
      </c>
      <c r="C27" s="41" t="s">
        <v>22</v>
      </c>
      <c r="D27" s="41" t="s">
        <v>23</v>
      </c>
      <c r="E27" s="41" t="s">
        <v>24</v>
      </c>
      <c r="F27" s="50" t="s">
        <v>25</v>
      </c>
      <c r="G27" s="41" t="s">
        <v>26</v>
      </c>
      <c r="H27" s="41" t="s">
        <v>1</v>
      </c>
      <c r="I27" s="51" t="s">
        <v>29</v>
      </c>
      <c r="J27" s="36" t="s">
        <v>18</v>
      </c>
      <c r="K27" s="51" t="s">
        <v>30</v>
      </c>
      <c r="L27" s="33" t="s">
        <v>19</v>
      </c>
      <c r="M27" s="52" t="s">
        <v>20</v>
      </c>
      <c r="N27" s="18"/>
    </row>
    <row r="28" spans="1:14" s="17" customFormat="1" ht="13.5" thickBot="1">
      <c r="A28" s="20" t="s">
        <v>2</v>
      </c>
      <c r="B28" s="28">
        <f aca="true" t="shared" si="0" ref="B28:G28">B6/B23*100</f>
        <v>31.7940932781344</v>
      </c>
      <c r="C28" s="29">
        <f t="shared" si="0"/>
        <v>32.81092485071807</v>
      </c>
      <c r="D28" s="29">
        <f t="shared" si="0"/>
        <v>33.507924559133656</v>
      </c>
      <c r="E28" s="29">
        <f t="shared" si="0"/>
        <v>34.6687182564689</v>
      </c>
      <c r="F28" s="29">
        <f t="shared" si="0"/>
        <v>29.566771608589544</v>
      </c>
      <c r="G28" s="29">
        <f t="shared" si="0"/>
        <v>21.790810119128086</v>
      </c>
      <c r="H28" s="29">
        <f>H6/H23*100</f>
        <v>17.56098734021513</v>
      </c>
      <c r="I28" s="29">
        <f>I6/I23*100</f>
        <v>18.404827777197482</v>
      </c>
      <c r="J28" s="29">
        <f>J6/J23*100</f>
        <v>18.9622473631489</v>
      </c>
      <c r="K28" s="29">
        <f>K6/K23*100</f>
        <v>19.044994296450707</v>
      </c>
      <c r="L28" s="29">
        <f>L6/L23*100</f>
        <v>19.207950020721835</v>
      </c>
      <c r="M28" s="30"/>
      <c r="N28" s="31"/>
    </row>
    <row r="29" spans="1:14" ht="12.75">
      <c r="A29" s="24" t="s">
        <v>34</v>
      </c>
      <c r="B29" s="67">
        <f aca="true" t="shared" si="1" ref="B29:G29">B7/B6*100</f>
        <v>96.86778163215595</v>
      </c>
      <c r="C29" s="68">
        <f t="shared" si="1"/>
        <v>95.95416323951741</v>
      </c>
      <c r="D29" s="68">
        <f t="shared" si="1"/>
        <v>95.5889874406915</v>
      </c>
      <c r="E29" s="68">
        <f t="shared" si="1"/>
        <v>95.46083360672623</v>
      </c>
      <c r="F29" s="68">
        <f t="shared" si="1"/>
        <v>95.77679362172582</v>
      </c>
      <c r="G29" s="68">
        <f t="shared" si="1"/>
        <v>96.11957768450526</v>
      </c>
      <c r="H29" s="68">
        <f>H7/H6*100</f>
        <v>96.2250837650644</v>
      </c>
      <c r="I29" s="68">
        <f>I7/I6*100</f>
        <v>95.56083973984602</v>
      </c>
      <c r="J29" s="68">
        <f>J7/J6*100</f>
        <v>95.57099677043756</v>
      </c>
      <c r="K29" s="68">
        <f>K7/K6*100</f>
        <v>94.7939107334976</v>
      </c>
      <c r="L29" s="68">
        <f>L7/L6*100</f>
        <v>95.50175177635234</v>
      </c>
      <c r="M29" s="69"/>
      <c r="N29" s="18"/>
    </row>
    <row r="30" spans="1:14" ht="12.75">
      <c r="A30" s="25" t="s">
        <v>35</v>
      </c>
      <c r="B30" s="70">
        <f aca="true" t="shared" si="2" ref="B30:G30">B8/B6*100</f>
        <v>0.028921582373450206</v>
      </c>
      <c r="C30" s="71">
        <f t="shared" si="2"/>
        <v>0.04751832086661034</v>
      </c>
      <c r="D30" s="71">
        <f t="shared" si="2"/>
        <v>0.12337477742583537</v>
      </c>
      <c r="E30" s="71">
        <f t="shared" si="2"/>
        <v>0.01089502475795192</v>
      </c>
      <c r="F30" s="71">
        <f t="shared" si="2"/>
        <v>0.11754866562976671</v>
      </c>
      <c r="G30" s="71">
        <f t="shared" si="2"/>
        <v>0.05622979374571726</v>
      </c>
      <c r="H30" s="71">
        <f>H8/H6*100</f>
        <v>0.017144260666664492</v>
      </c>
      <c r="I30" s="71">
        <f>I8/I6*100</f>
        <v>0.05564410971414793</v>
      </c>
      <c r="J30" s="71">
        <f>J8/J6*100</f>
        <v>0.31469045391309053</v>
      </c>
      <c r="K30" s="71">
        <f>K8/K6*100</f>
        <v>0.00025726106492703304</v>
      </c>
      <c r="L30" s="71">
        <f>L8/L6*100</f>
        <v>0.0407820949750954</v>
      </c>
      <c r="M30" s="72"/>
      <c r="N30" s="18"/>
    </row>
    <row r="31" spans="1:14" ht="12.75">
      <c r="A31" s="25" t="s">
        <v>36</v>
      </c>
      <c r="B31" s="70">
        <f aca="true" t="shared" si="3" ref="B31:G31">B9/B6*100</f>
        <v>2.470156061078423</v>
      </c>
      <c r="C31" s="71">
        <f t="shared" si="3"/>
        <v>3.3164692308811508</v>
      </c>
      <c r="D31" s="71">
        <f t="shared" si="3"/>
        <v>3.613670722264315</v>
      </c>
      <c r="E31" s="71">
        <f t="shared" si="3"/>
        <v>3.7987930021591683</v>
      </c>
      <c r="F31" s="71">
        <f t="shared" si="3"/>
        <v>3.3891144792202996</v>
      </c>
      <c r="G31" s="71">
        <f t="shared" si="3"/>
        <v>3.123572124412597</v>
      </c>
      <c r="H31" s="71">
        <f>H9/H6*100</f>
        <v>3.0334201686060602</v>
      </c>
      <c r="I31" s="71">
        <f>I9/I6*100</f>
        <v>3.672255340782498</v>
      </c>
      <c r="J31" s="71">
        <f>J9/J6*100</f>
        <v>3.3315486269310024</v>
      </c>
      <c r="K31" s="71">
        <f>K9/K6*100</f>
        <v>4.140822648852539</v>
      </c>
      <c r="L31" s="71">
        <f>L9/L6*100</f>
        <v>3.542986631224817</v>
      </c>
      <c r="M31" s="72"/>
      <c r="N31" s="18"/>
    </row>
    <row r="32" spans="1:14" ht="12.75">
      <c r="A32" s="25" t="s">
        <v>37</v>
      </c>
      <c r="B32" s="70">
        <f aca="true" t="shared" si="4" ref="B32:G32">B10/B6*100</f>
        <v>0.20586008442242884</v>
      </c>
      <c r="C32" s="71">
        <f t="shared" si="4"/>
        <v>0.21635540360699654</v>
      </c>
      <c r="D32" s="71">
        <f t="shared" si="4"/>
        <v>0.2299784354329744</v>
      </c>
      <c r="E32" s="71">
        <f t="shared" si="4"/>
        <v>0.21835826930853217</v>
      </c>
      <c r="F32" s="71">
        <f t="shared" si="4"/>
        <v>0.19526258518126016</v>
      </c>
      <c r="G32" s="71">
        <f t="shared" si="4"/>
        <v>0.18494928129258842</v>
      </c>
      <c r="H32" s="71">
        <f>H10/H6*100</f>
        <v>0.20736132711249353</v>
      </c>
      <c r="I32" s="71">
        <f>I10/I6*100</f>
        <v>0.1914703294916056</v>
      </c>
      <c r="J32" s="71">
        <f>J10/J6*100</f>
        <v>0.2107155098237056</v>
      </c>
      <c r="K32" s="71">
        <f>K10/K6*100</f>
        <v>0.19950595585091413</v>
      </c>
      <c r="L32" s="71">
        <f>L10/L6*100</f>
        <v>0.2102300143860806</v>
      </c>
      <c r="M32" s="72"/>
      <c r="N32" s="18"/>
    </row>
    <row r="33" spans="1:14" ht="12.75">
      <c r="A33" s="25" t="s">
        <v>38</v>
      </c>
      <c r="B33" s="70">
        <f aca="true" t="shared" si="5" ref="B33:G33">B11/B6*100</f>
        <v>0.3797194826445763</v>
      </c>
      <c r="C33" s="71">
        <f t="shared" si="5"/>
        <v>0.42642662536648696</v>
      </c>
      <c r="D33" s="71">
        <f t="shared" si="5"/>
        <v>0.40149584111921655</v>
      </c>
      <c r="E33" s="71">
        <f t="shared" si="5"/>
        <v>0.47101908155246475</v>
      </c>
      <c r="F33" s="71">
        <f t="shared" si="5"/>
        <v>0.49162559517718296</v>
      </c>
      <c r="G33" s="71">
        <f t="shared" si="5"/>
        <v>0.46983746048688485</v>
      </c>
      <c r="H33" s="71">
        <f>H11/H6*100</f>
        <v>0.47370869211298805</v>
      </c>
      <c r="I33" s="71">
        <f>I11/I6*100</f>
        <v>0.4815760277100274</v>
      </c>
      <c r="J33" s="71">
        <f>J11/J6*100</f>
        <v>0.5312168766312118</v>
      </c>
      <c r="K33" s="71">
        <f>K11/K6*100</f>
        <v>0.8256279356703271</v>
      </c>
      <c r="L33" s="71">
        <f>L11/L6*100</f>
        <v>0.6587487985853219</v>
      </c>
      <c r="M33" s="72"/>
      <c r="N33" s="18"/>
    </row>
    <row r="34" spans="1:14" ht="13.5" thickBot="1">
      <c r="A34" s="26" t="s">
        <v>39</v>
      </c>
      <c r="B34" s="73">
        <f aca="true" t="shared" si="6" ref="B34:G34">B12/B6*100</f>
        <v>0.04756115732516051</v>
      </c>
      <c r="C34" s="74">
        <f t="shared" si="6"/>
        <v>0.039067179761343496</v>
      </c>
      <c r="D34" s="74">
        <f t="shared" si="6"/>
        <v>0.04249278306616504</v>
      </c>
      <c r="E34" s="74">
        <f t="shared" si="6"/>
        <v>0.04010101549565496</v>
      </c>
      <c r="F34" s="74">
        <f t="shared" si="6"/>
        <v>0.029655053065668128</v>
      </c>
      <c r="G34" s="74">
        <f t="shared" si="6"/>
        <v>0.045833655556962484</v>
      </c>
      <c r="H34" s="74">
        <f>H12/H6*100</f>
        <v>0.04328178643739546</v>
      </c>
      <c r="I34" s="74">
        <f>I12/I6*100</f>
        <v>0.03821445245570507</v>
      </c>
      <c r="J34" s="74">
        <f>J12/J6*100</f>
        <v>0.040831762263434476</v>
      </c>
      <c r="K34" s="74">
        <f>K12/K6*100</f>
        <v>0.03987546506369012</v>
      </c>
      <c r="L34" s="74">
        <f>L12/L6*100</f>
        <v>0.04550068447634611</v>
      </c>
      <c r="M34" s="75"/>
      <c r="N34" s="18"/>
    </row>
    <row r="35" spans="1:14" s="17" customFormat="1" ht="13.5" thickBot="1">
      <c r="A35" s="10" t="s">
        <v>9</v>
      </c>
      <c r="B35" s="28">
        <f aca="true" t="shared" si="7" ref="B35:G35">B13/B23*100</f>
        <v>68.2059067218656</v>
      </c>
      <c r="C35" s="29">
        <f t="shared" si="7"/>
        <v>67.18907514928193</v>
      </c>
      <c r="D35" s="29">
        <f t="shared" si="7"/>
        <v>66.49207544086634</v>
      </c>
      <c r="E35" s="29">
        <f t="shared" si="7"/>
        <v>65.3312817435311</v>
      </c>
      <c r="F35" s="29">
        <f t="shared" si="7"/>
        <v>70.43322839141045</v>
      </c>
      <c r="G35" s="29">
        <f t="shared" si="7"/>
        <v>78.2091898808719</v>
      </c>
      <c r="H35" s="29">
        <f>H13/H23*100</f>
        <v>82.43901265978486</v>
      </c>
      <c r="I35" s="29">
        <f>I13/I23*100</f>
        <v>81.59517222280252</v>
      </c>
      <c r="J35" s="29">
        <f>J13/J23*100</f>
        <v>81.0377526368511</v>
      </c>
      <c r="K35" s="29">
        <f>K13/K23*100</f>
        <v>80.95500570354929</v>
      </c>
      <c r="L35" s="29">
        <f>L13/L23*100</f>
        <v>80.79204997927818</v>
      </c>
      <c r="M35" s="30"/>
      <c r="N35" s="31"/>
    </row>
    <row r="36" spans="1:14" ht="12.75">
      <c r="A36" s="24" t="s">
        <v>12</v>
      </c>
      <c r="B36" s="67">
        <f aca="true" t="shared" si="8" ref="B36:D37">B14/B13*100</f>
        <v>98.98688181432672</v>
      </c>
      <c r="C36" s="68">
        <f t="shared" si="8"/>
        <v>99.31715425813353</v>
      </c>
      <c r="D36" s="68">
        <f t="shared" si="8"/>
        <v>99.08977308163706</v>
      </c>
      <c r="E36" s="68">
        <f aca="true" t="shared" si="9" ref="E36:G37">E14/E13*100</f>
        <v>99.22023473770112</v>
      </c>
      <c r="F36" s="68">
        <f t="shared" si="9"/>
        <v>99.48231504528437</v>
      </c>
      <c r="G36" s="68">
        <f t="shared" si="9"/>
        <v>86.13050789921715</v>
      </c>
      <c r="H36" s="68">
        <f aca="true" t="shared" si="10" ref="H36:J37">H14/H13*100</f>
        <v>99.69812546435392</v>
      </c>
      <c r="I36" s="68">
        <f t="shared" si="10"/>
        <v>99.75547857920266</v>
      </c>
      <c r="J36" s="68">
        <f t="shared" si="10"/>
        <v>99.31458904318262</v>
      </c>
      <c r="K36" s="68">
        <f>K14/K13*100</f>
        <v>99.42945577182249</v>
      </c>
      <c r="L36" s="68">
        <f>L14/L13*100</f>
        <v>99.68395290050172</v>
      </c>
      <c r="M36" s="69"/>
      <c r="N36" s="18"/>
    </row>
    <row r="37" spans="1:14" ht="12.75">
      <c r="A37" s="25" t="s">
        <v>40</v>
      </c>
      <c r="B37" s="70">
        <f t="shared" si="8"/>
        <v>53.33345761994759</v>
      </c>
      <c r="C37" s="71">
        <f t="shared" si="8"/>
        <v>50.100216232046236</v>
      </c>
      <c r="D37" s="71">
        <f t="shared" si="8"/>
        <v>62.18147068773432</v>
      </c>
      <c r="E37" s="71">
        <f t="shared" si="9"/>
        <v>51.09637260640303</v>
      </c>
      <c r="F37" s="71">
        <f t="shared" si="9"/>
        <v>52.16041166394749</v>
      </c>
      <c r="G37" s="71">
        <f t="shared" si="9"/>
        <v>55.82167368702808</v>
      </c>
      <c r="H37" s="71">
        <f t="shared" si="10"/>
        <v>57.385268132294655</v>
      </c>
      <c r="I37" s="71">
        <f t="shared" si="10"/>
        <v>67.98749180594734</v>
      </c>
      <c r="J37" s="71">
        <f t="shared" si="10"/>
        <v>74.02751940473193</v>
      </c>
      <c r="K37" s="71">
        <f>K15/K14*100</f>
        <v>70.26132581804127</v>
      </c>
      <c r="L37" s="71">
        <f>L15/L14*100</f>
        <v>76.39105386914478</v>
      </c>
      <c r="M37" s="72"/>
      <c r="N37" s="18"/>
    </row>
    <row r="38" spans="1:14" ht="12.75">
      <c r="A38" s="25" t="s">
        <v>41</v>
      </c>
      <c r="B38" s="70">
        <f aca="true" t="shared" si="11" ref="B38:G38">B16/B14*100</f>
        <v>21.457760287889226</v>
      </c>
      <c r="C38" s="71">
        <f t="shared" si="11"/>
        <v>22.972029259973752</v>
      </c>
      <c r="D38" s="71">
        <f t="shared" si="11"/>
        <v>18.740002894500886</v>
      </c>
      <c r="E38" s="71">
        <f t="shared" si="11"/>
        <v>18.43168004481399</v>
      </c>
      <c r="F38" s="71">
        <f t="shared" si="11"/>
        <v>24.468308660693868</v>
      </c>
      <c r="G38" s="71">
        <f t="shared" si="11"/>
        <v>17.538517450318118</v>
      </c>
      <c r="H38" s="71">
        <f>H16/H14*100</f>
        <v>10.629110929072365</v>
      </c>
      <c r="I38" s="71">
        <f>I16/I14*100</f>
        <v>10.02811244773358</v>
      </c>
      <c r="J38" s="71">
        <f>J16/J14*100</f>
        <v>8.858853065525569</v>
      </c>
      <c r="K38" s="71">
        <f>K16/K14*100</f>
        <v>16.06945152469227</v>
      </c>
      <c r="L38" s="71">
        <f>L16/L14*100</f>
        <v>11.007499454391482</v>
      </c>
      <c r="M38" s="72"/>
      <c r="N38" s="18"/>
    </row>
    <row r="39" spans="1:14" ht="12.75">
      <c r="A39" s="25" t="s">
        <v>42</v>
      </c>
      <c r="B39" s="70">
        <f aca="true" t="shared" si="12" ref="B39:G39">B17/B14*100</f>
        <v>6.713289682838686</v>
      </c>
      <c r="C39" s="71">
        <f t="shared" si="12"/>
        <v>6.0360492277231215</v>
      </c>
      <c r="D39" s="71">
        <f t="shared" si="12"/>
        <v>6.9722537742310475</v>
      </c>
      <c r="E39" s="71">
        <f t="shared" si="12"/>
        <v>6.542490212445349</v>
      </c>
      <c r="F39" s="71">
        <f t="shared" si="12"/>
        <v>8.658444375188706</v>
      </c>
      <c r="G39" s="71">
        <f t="shared" si="12"/>
        <v>14.52325488800701</v>
      </c>
      <c r="H39" s="71">
        <f>H17/H14*100</f>
        <v>21.517680285844307</v>
      </c>
      <c r="I39" s="71">
        <f>I17/I14*100</f>
        <v>12.417085445227983</v>
      </c>
      <c r="J39" s="71">
        <f>J17/J14*100</f>
        <v>7.31840101655705</v>
      </c>
      <c r="K39" s="71">
        <f>K17/K14*100</f>
        <v>5.909819538643443</v>
      </c>
      <c r="L39" s="71">
        <f>L17/L14*100</f>
        <v>5.631477049676032</v>
      </c>
      <c r="M39" s="72"/>
      <c r="N39" s="18"/>
    </row>
    <row r="40" spans="1:14" ht="12.75">
      <c r="A40" s="25" t="s">
        <v>43</v>
      </c>
      <c r="B40" s="70">
        <f aca="true" t="shared" si="13" ref="B40:G40">B18/B14*100</f>
        <v>18.4954924093245</v>
      </c>
      <c r="C40" s="71">
        <f t="shared" si="13"/>
        <v>20.891705280256883</v>
      </c>
      <c r="D40" s="71">
        <f t="shared" si="13"/>
        <v>12.106272643533748</v>
      </c>
      <c r="E40" s="71">
        <f t="shared" si="13"/>
        <v>23.929457136337625</v>
      </c>
      <c r="F40" s="71">
        <f t="shared" si="13"/>
        <v>14.712835300169932</v>
      </c>
      <c r="G40" s="71">
        <f t="shared" si="13"/>
        <v>12.116553974646793</v>
      </c>
      <c r="H40" s="71">
        <f>H18/H14*100</f>
        <v>10.467940652788673</v>
      </c>
      <c r="I40" s="71">
        <f>I18/I14*100</f>
        <v>9.567310301091092</v>
      </c>
      <c r="J40" s="71">
        <f>J18/J14*100</f>
        <v>9.795226513185451</v>
      </c>
      <c r="K40" s="71">
        <f>K18/K14*100</f>
        <v>7.759403118623022</v>
      </c>
      <c r="L40" s="71">
        <f>L18/L14*100</f>
        <v>6.969969626787696</v>
      </c>
      <c r="M40" s="72"/>
      <c r="N40" s="18"/>
    </row>
    <row r="41" spans="1:14" ht="12.75">
      <c r="A41" s="25" t="s">
        <v>13</v>
      </c>
      <c r="B41" s="70">
        <f aca="true" t="shared" si="14" ref="B41:G41">B19/B13*100</f>
        <v>1.0131181856732747</v>
      </c>
      <c r="C41" s="71">
        <f t="shared" si="14"/>
        <v>0.6828457418664713</v>
      </c>
      <c r="D41" s="71">
        <f t="shared" si="14"/>
        <v>0.9102269183629462</v>
      </c>
      <c r="E41" s="71">
        <f t="shared" si="14"/>
        <v>0.7797652622988864</v>
      </c>
      <c r="F41" s="71">
        <f t="shared" si="14"/>
        <v>0.5176849547156392</v>
      </c>
      <c r="G41" s="71">
        <f t="shared" si="14"/>
        <v>13.869492100782846</v>
      </c>
      <c r="H41" s="71">
        <f>H19/H13*100</f>
        <v>0.30187453564608807</v>
      </c>
      <c r="I41" s="71">
        <f>I19/I13*100</f>
        <v>0.24452142079734018</v>
      </c>
      <c r="J41" s="71">
        <f>J19/J13*100</f>
        <v>0.6854109568173792</v>
      </c>
      <c r="K41" s="71">
        <f>K19/K13*100</f>
        <v>0.5705442281775048</v>
      </c>
      <c r="L41" s="71">
        <f>L19/L13*100</f>
        <v>0.31604709949827775</v>
      </c>
      <c r="M41" s="72"/>
      <c r="N41" s="18"/>
    </row>
    <row r="42" spans="1:14" ht="12.75">
      <c r="A42" s="26" t="s">
        <v>47</v>
      </c>
      <c r="B42" s="70">
        <f aca="true" t="shared" si="15" ref="B42:G42">B20/B19*100</f>
        <v>43.453292011890454</v>
      </c>
      <c r="C42" s="71">
        <f t="shared" si="15"/>
        <v>60.81027230462696</v>
      </c>
      <c r="D42" s="71">
        <f t="shared" si="15"/>
        <v>70.88670112936683</v>
      </c>
      <c r="E42" s="71">
        <f t="shared" si="15"/>
        <v>42.97700886830464</v>
      </c>
      <c r="F42" s="71">
        <f t="shared" si="15"/>
        <v>40.49744759422179</v>
      </c>
      <c r="G42" s="71">
        <f t="shared" si="15"/>
        <v>95.8580117363732</v>
      </c>
      <c r="H42" s="71">
        <f>H20/H19*100</f>
        <v>43.479427892173774</v>
      </c>
      <c r="I42" s="71">
        <f>I20/I19*100</f>
        <v>54.304149399360014</v>
      </c>
      <c r="J42" s="71">
        <f>J20/J19*100</f>
        <v>34.07557498090469</v>
      </c>
      <c r="K42" s="71">
        <f>K20/K19*100</f>
        <v>16.376192042091418</v>
      </c>
      <c r="L42" s="71">
        <f>L20/L19*100</f>
        <v>18.19987323050919</v>
      </c>
      <c r="M42" s="72"/>
      <c r="N42" s="18"/>
    </row>
    <row r="43" spans="1:14" ht="12.75">
      <c r="A43" s="26" t="s">
        <v>48</v>
      </c>
      <c r="B43" s="70">
        <f aca="true" t="shared" si="16" ref="B43:G43">B21/B19*100</f>
        <v>23.228132312946684</v>
      </c>
      <c r="C43" s="71">
        <f t="shared" si="16"/>
        <v>32.22714190834625</v>
      </c>
      <c r="D43" s="71">
        <f t="shared" si="16"/>
        <v>18.49790918968753</v>
      </c>
      <c r="E43" s="71">
        <f t="shared" si="16"/>
        <v>55.552555608631536</v>
      </c>
      <c r="F43" s="71">
        <f t="shared" si="16"/>
        <v>38.18833496252851</v>
      </c>
      <c r="G43" s="71">
        <f t="shared" si="16"/>
        <v>0.7017695610013702</v>
      </c>
      <c r="H43" s="71">
        <f>H21/H19*100</f>
        <v>23.135472985927375</v>
      </c>
      <c r="I43" s="71">
        <f>I21/I19*100</f>
        <v>25.86686250852437</v>
      </c>
      <c r="J43" s="71">
        <f>J21/J19*100</f>
        <v>7.8969702113213955</v>
      </c>
      <c r="K43" s="71">
        <f>K21/K19*100</f>
        <v>30.96498392931018</v>
      </c>
      <c r="L43" s="71">
        <f>L21/L19*100</f>
        <v>61.66913162898796</v>
      </c>
      <c r="M43" s="72"/>
      <c r="N43" s="18"/>
    </row>
    <row r="44" spans="1:14" ht="13.5" thickBot="1">
      <c r="A44" s="26" t="s">
        <v>49</v>
      </c>
      <c r="B44" s="73">
        <f aca="true" t="shared" si="17" ref="B44:G44">B22/B19*100</f>
        <v>33.31857567516286</v>
      </c>
      <c r="C44" s="74">
        <f t="shared" si="17"/>
        <v>6.9625857870267875</v>
      </c>
      <c r="D44" s="74">
        <f t="shared" si="17"/>
        <v>10.615389680945638</v>
      </c>
      <c r="E44" s="74">
        <f t="shared" si="17"/>
        <v>1.4704355230638229</v>
      </c>
      <c r="F44" s="74">
        <f t="shared" si="17"/>
        <v>21.3142174432497</v>
      </c>
      <c r="G44" s="74">
        <f t="shared" si="17"/>
        <v>3.440218702625433</v>
      </c>
      <c r="H44" s="74">
        <f>H22/H19*100</f>
        <v>33.38509912189885</v>
      </c>
      <c r="I44" s="74">
        <f>I22/I19*100</f>
        <v>19.828988092115615</v>
      </c>
      <c r="J44" s="74">
        <f>J22/J19*100</f>
        <v>58.027454807773914</v>
      </c>
      <c r="K44" s="74">
        <f>K22/K19*100</f>
        <v>52.6588240285984</v>
      </c>
      <c r="L44" s="74">
        <f>L22/L19*100</f>
        <v>20.130995140502854</v>
      </c>
      <c r="M44" s="75"/>
      <c r="N44" s="18"/>
    </row>
    <row r="45" spans="1:14" s="17" customFormat="1" ht="13.5" thickBot="1">
      <c r="A45" s="20" t="s">
        <v>55</v>
      </c>
      <c r="B45" s="28">
        <f aca="true" t="shared" si="18" ref="B45:G45">B28+B35</f>
        <v>100</v>
      </c>
      <c r="C45" s="29">
        <f t="shared" si="18"/>
        <v>100</v>
      </c>
      <c r="D45" s="29">
        <f t="shared" si="18"/>
        <v>100</v>
      </c>
      <c r="E45" s="29">
        <f t="shared" si="18"/>
        <v>100</v>
      </c>
      <c r="F45" s="29">
        <f t="shared" si="18"/>
        <v>100</v>
      </c>
      <c r="G45" s="29">
        <f t="shared" si="18"/>
        <v>99.99999999999999</v>
      </c>
      <c r="H45" s="29">
        <f>H28+H35</f>
        <v>100</v>
      </c>
      <c r="I45" s="29">
        <f>I28+I35</f>
        <v>100</v>
      </c>
      <c r="J45" s="29">
        <f>J28+J35</f>
        <v>100</v>
      </c>
      <c r="K45" s="29">
        <f>K28+K35</f>
        <v>100</v>
      </c>
      <c r="L45" s="29">
        <f>L28+L35</f>
        <v>100.00000000000001</v>
      </c>
      <c r="M45" s="30"/>
      <c r="N45" s="31"/>
    </row>
    <row r="46" spans="1:13" ht="12.7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35"/>
      <c r="K46" s="21"/>
      <c r="L46" s="32"/>
      <c r="M46" s="21"/>
    </row>
    <row r="47" ht="12.75">
      <c r="A47" s="13" t="s">
        <v>15</v>
      </c>
    </row>
    <row r="48" ht="12.75">
      <c r="A48" s="13" t="s">
        <v>16</v>
      </c>
    </row>
    <row r="49" ht="12.75">
      <c r="A49" s="13" t="s">
        <v>17</v>
      </c>
    </row>
  </sheetData>
  <mergeCells count="5">
    <mergeCell ref="A1:M1"/>
    <mergeCell ref="B3:M3"/>
    <mergeCell ref="B4:M4"/>
    <mergeCell ref="B26:M26"/>
    <mergeCell ref="B25:M25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&amp;L&amp;"Bookman Old Style,Regular"&amp;14&amp;UNational Bank of Hungary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workbookViewId="0" topLeftCell="D1">
      <selection activeCell="O33" sqref="O33"/>
    </sheetView>
  </sheetViews>
  <sheetFormatPr defaultColWidth="9.140625" defaultRowHeight="12.75"/>
  <cols>
    <col min="1" max="1" width="42.8515625" style="1" customWidth="1"/>
    <col min="2" max="3" width="15.00390625" style="1" bestFit="1" customWidth="1"/>
    <col min="4" max="4" width="15.00390625" style="1" customWidth="1"/>
    <col min="5" max="5" width="15.00390625" style="1" bestFit="1" customWidth="1"/>
    <col min="6" max="6" width="15.00390625" style="2" customWidth="1"/>
    <col min="7" max="8" width="15.00390625" style="1" customWidth="1"/>
    <col min="9" max="9" width="15.00390625" style="8" bestFit="1" customWidth="1"/>
    <col min="10" max="11" width="15.00390625" style="1" bestFit="1" customWidth="1"/>
    <col min="12" max="12" width="15.00390625" style="39" bestFit="1" customWidth="1"/>
    <col min="13" max="13" width="16.140625" style="37" bestFit="1" customWidth="1"/>
    <col min="14" max="14" width="9.140625" style="37" customWidth="1"/>
    <col min="15" max="16384" width="9.140625" style="1" customWidth="1"/>
  </cols>
  <sheetData>
    <row r="1" spans="1:13" ht="24" thickBo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ht="15.75" customHeight="1" thickBot="1">
      <c r="A2" s="45"/>
      <c r="B2" s="45"/>
      <c r="C2" s="45"/>
      <c r="D2" s="45"/>
      <c r="E2" s="45"/>
      <c r="F2" s="45"/>
      <c r="G2" s="45"/>
      <c r="H2" s="45"/>
      <c r="I2" s="91"/>
      <c r="J2" s="92"/>
      <c r="K2" s="92"/>
      <c r="L2" s="93"/>
      <c r="M2" s="94"/>
    </row>
    <row r="3" spans="2:13" ht="18.75" thickBot="1">
      <c r="B3" s="126" t="s">
        <v>50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18.75" thickBot="1">
      <c r="A4" s="76"/>
      <c r="B4" s="129" t="s">
        <v>52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4" s="17" customFormat="1" ht="13.5" thickBot="1">
      <c r="A5" s="19"/>
      <c r="B5" s="41" t="s">
        <v>21</v>
      </c>
      <c r="C5" s="41" t="s">
        <v>22</v>
      </c>
      <c r="D5" s="41" t="s">
        <v>23</v>
      </c>
      <c r="E5" s="41" t="s">
        <v>24</v>
      </c>
      <c r="F5" s="50" t="s">
        <v>25</v>
      </c>
      <c r="G5" s="41" t="s">
        <v>26</v>
      </c>
      <c r="H5" s="41" t="s">
        <v>1</v>
      </c>
      <c r="I5" s="51" t="s">
        <v>29</v>
      </c>
      <c r="J5" s="36" t="s">
        <v>18</v>
      </c>
      <c r="K5" s="51" t="s">
        <v>30</v>
      </c>
      <c r="L5" s="33" t="s">
        <v>19</v>
      </c>
      <c r="M5" s="52" t="s">
        <v>20</v>
      </c>
      <c r="N5" s="31"/>
    </row>
    <row r="6" spans="1:13" ht="16.5" thickBot="1">
      <c r="A6" s="20" t="s">
        <v>2</v>
      </c>
      <c r="B6" s="97">
        <v>10590332</v>
      </c>
      <c r="C6" s="97">
        <v>10366462</v>
      </c>
      <c r="D6" s="22">
        <v>11425362</v>
      </c>
      <c r="E6" s="22">
        <v>11625044</v>
      </c>
      <c r="F6" s="22">
        <v>11904777</v>
      </c>
      <c r="G6" s="22">
        <v>11595985</v>
      </c>
      <c r="H6" s="22">
        <v>11706748</v>
      </c>
      <c r="I6" s="33">
        <v>11274658</v>
      </c>
      <c r="J6" s="33">
        <v>10754874</v>
      </c>
      <c r="K6" s="33">
        <v>12974228</v>
      </c>
      <c r="L6" s="33">
        <v>12176504</v>
      </c>
      <c r="M6" s="48"/>
    </row>
    <row r="7" spans="1:13" ht="15.75">
      <c r="A7" s="24" t="s">
        <v>3</v>
      </c>
      <c r="B7" s="98">
        <v>7135536</v>
      </c>
      <c r="C7" s="99">
        <v>7071449</v>
      </c>
      <c r="D7" s="59">
        <v>7633825</v>
      </c>
      <c r="E7" s="59">
        <v>7728100</v>
      </c>
      <c r="F7" s="59">
        <v>7926613</v>
      </c>
      <c r="G7" s="59">
        <v>7519551</v>
      </c>
      <c r="H7" s="59">
        <v>7982581</v>
      </c>
      <c r="I7" s="49">
        <v>7515759</v>
      </c>
      <c r="J7" s="49">
        <v>7265628</v>
      </c>
      <c r="K7" s="49">
        <v>8455554</v>
      </c>
      <c r="L7" s="49">
        <v>7693383</v>
      </c>
      <c r="M7" s="42"/>
    </row>
    <row r="8" spans="1:13" ht="15.75">
      <c r="A8" s="25" t="s">
        <v>4</v>
      </c>
      <c r="B8" s="100">
        <v>10</v>
      </c>
      <c r="C8" s="101">
        <v>13</v>
      </c>
      <c r="D8" s="47">
        <v>12</v>
      </c>
      <c r="E8" s="47">
        <v>12</v>
      </c>
      <c r="F8" s="47">
        <v>19</v>
      </c>
      <c r="G8" s="47">
        <v>8</v>
      </c>
      <c r="H8" s="47">
        <v>13</v>
      </c>
      <c r="I8" s="46">
        <v>19</v>
      </c>
      <c r="J8" s="46">
        <v>11</v>
      </c>
      <c r="K8" s="46">
        <v>11</v>
      </c>
      <c r="L8" s="46">
        <v>14</v>
      </c>
      <c r="M8" s="43"/>
    </row>
    <row r="9" spans="1:13" ht="15.75">
      <c r="A9" s="25" t="s">
        <v>5</v>
      </c>
      <c r="B9" s="100">
        <v>1705281</v>
      </c>
      <c r="C9" s="101">
        <v>1783091</v>
      </c>
      <c r="D9" s="47">
        <v>2068335</v>
      </c>
      <c r="E9" s="47">
        <v>2263409</v>
      </c>
      <c r="F9" s="47">
        <v>2242045</v>
      </c>
      <c r="G9" s="47">
        <v>2455887</v>
      </c>
      <c r="H9" s="47">
        <v>1844265</v>
      </c>
      <c r="I9" s="46">
        <v>2120475</v>
      </c>
      <c r="J9" s="46">
        <v>1802658</v>
      </c>
      <c r="K9" s="46">
        <v>2638468</v>
      </c>
      <c r="L9" s="46">
        <v>2688390</v>
      </c>
      <c r="M9" s="43"/>
    </row>
    <row r="10" spans="1:13" ht="15.75">
      <c r="A10" s="25" t="s">
        <v>6</v>
      </c>
      <c r="B10" s="100">
        <v>1715096</v>
      </c>
      <c r="C10" s="101">
        <v>1477679</v>
      </c>
      <c r="D10" s="47">
        <v>1689431</v>
      </c>
      <c r="E10" s="47">
        <v>1594318</v>
      </c>
      <c r="F10" s="47">
        <v>1689606</v>
      </c>
      <c r="G10" s="47">
        <v>1575039</v>
      </c>
      <c r="H10" s="47">
        <v>1830084</v>
      </c>
      <c r="I10" s="46">
        <v>1596329</v>
      </c>
      <c r="J10" s="46">
        <v>1635942</v>
      </c>
      <c r="K10" s="46">
        <v>1796945</v>
      </c>
      <c r="L10" s="46">
        <v>1685842</v>
      </c>
      <c r="M10" s="43"/>
    </row>
    <row r="11" spans="1:13" ht="15.75">
      <c r="A11" s="25" t="s">
        <v>7</v>
      </c>
      <c r="B11" s="100">
        <f>B6-B7-B8-B9-B10-B12</f>
        <v>22510</v>
      </c>
      <c r="C11" s="101">
        <f>C6-C7-C8-C9-C10-C12</f>
        <v>20618</v>
      </c>
      <c r="D11" s="101">
        <f>D6-D7-D8-D9-D10-D12</f>
        <v>21685</v>
      </c>
      <c r="E11" s="101">
        <f>E6-E7-E8-E9-E10-E12</f>
        <v>26858</v>
      </c>
      <c r="F11" s="101">
        <f>F6-F7-F8-F9-F10-F12</f>
        <v>35922</v>
      </c>
      <c r="G11" s="47">
        <v>30223</v>
      </c>
      <c r="H11" s="47">
        <v>34279</v>
      </c>
      <c r="I11" s="47">
        <v>30844</v>
      </c>
      <c r="J11" s="47">
        <v>40696</v>
      </c>
      <c r="K11" s="47">
        <v>71646</v>
      </c>
      <c r="L11" s="101">
        <f>L6-L7-L8-L9-L10-L12</f>
        <v>98023</v>
      </c>
      <c r="M11" s="44"/>
    </row>
    <row r="12" spans="1:14" s="3" customFormat="1" ht="16.5" thickBot="1">
      <c r="A12" s="26" t="s">
        <v>8</v>
      </c>
      <c r="B12" s="102">
        <v>11899</v>
      </c>
      <c r="C12" s="103">
        <v>13612</v>
      </c>
      <c r="D12" s="62">
        <v>12074</v>
      </c>
      <c r="E12" s="62">
        <v>12347</v>
      </c>
      <c r="F12" s="62">
        <v>10572</v>
      </c>
      <c r="G12" s="62">
        <v>15277</v>
      </c>
      <c r="H12" s="62">
        <v>15526</v>
      </c>
      <c r="I12" s="53">
        <v>11232</v>
      </c>
      <c r="J12" s="53">
        <v>9939</v>
      </c>
      <c r="K12" s="53">
        <v>11604</v>
      </c>
      <c r="L12" s="53">
        <v>10852</v>
      </c>
      <c r="M12" s="54"/>
      <c r="N12" s="38"/>
    </row>
    <row r="13" spans="1:13" ht="16.5" thickBot="1">
      <c r="A13" s="10" t="s">
        <v>9</v>
      </c>
      <c r="B13" s="104">
        <f>B14+B19</f>
        <v>19084</v>
      </c>
      <c r="C13" s="97">
        <f>C14+C19</f>
        <v>18010</v>
      </c>
      <c r="D13" s="97">
        <f>D14+D19</f>
        <v>19409</v>
      </c>
      <c r="E13" s="97">
        <f>E14+E19</f>
        <v>16630</v>
      </c>
      <c r="F13" s="97">
        <f>F14+F19</f>
        <v>24001</v>
      </c>
      <c r="G13" s="22">
        <v>23492</v>
      </c>
      <c r="H13" s="22">
        <v>30578</v>
      </c>
      <c r="I13" s="22">
        <v>27058</v>
      </c>
      <c r="J13" s="22">
        <v>24815</v>
      </c>
      <c r="K13" s="22">
        <v>29926</v>
      </c>
      <c r="L13" s="97">
        <f>L14+L19</f>
        <v>28216</v>
      </c>
      <c r="M13" s="23"/>
    </row>
    <row r="14" spans="1:13" ht="15.75">
      <c r="A14" s="24" t="s">
        <v>10</v>
      </c>
      <c r="B14" s="105">
        <v>15869</v>
      </c>
      <c r="C14" s="106">
        <v>14549</v>
      </c>
      <c r="D14" s="59">
        <v>15704</v>
      </c>
      <c r="E14" s="59">
        <v>13348</v>
      </c>
      <c r="F14" s="59">
        <v>19338</v>
      </c>
      <c r="G14" s="59">
        <v>19505</v>
      </c>
      <c r="H14" s="59">
        <v>25331</v>
      </c>
      <c r="I14" s="49">
        <v>23313</v>
      </c>
      <c r="J14" s="49">
        <v>20763</v>
      </c>
      <c r="K14" s="49">
        <v>25114</v>
      </c>
      <c r="L14" s="136">
        <v>23747</v>
      </c>
      <c r="M14" s="42"/>
    </row>
    <row r="15" spans="1:13" ht="15.75">
      <c r="A15" s="25" t="s">
        <v>44</v>
      </c>
      <c r="B15" s="100">
        <v>6872</v>
      </c>
      <c r="C15" s="101">
        <v>6074</v>
      </c>
      <c r="D15" s="47">
        <v>6997</v>
      </c>
      <c r="E15" s="47">
        <v>5492</v>
      </c>
      <c r="F15" s="47">
        <v>8019</v>
      </c>
      <c r="G15" s="47">
        <v>9767</v>
      </c>
      <c r="H15" s="47">
        <v>13831</v>
      </c>
      <c r="I15" s="46">
        <v>12847</v>
      </c>
      <c r="J15" s="46">
        <v>11764</v>
      </c>
      <c r="K15" s="46">
        <v>13549</v>
      </c>
      <c r="L15" s="46">
        <v>13387</v>
      </c>
      <c r="M15" s="43"/>
    </row>
    <row r="16" spans="1:13" ht="15.75">
      <c r="A16" s="25" t="s">
        <v>45</v>
      </c>
      <c r="B16" s="100">
        <v>4787</v>
      </c>
      <c r="C16" s="101">
        <v>4434</v>
      </c>
      <c r="D16" s="47">
        <v>4545</v>
      </c>
      <c r="E16" s="47">
        <v>3868</v>
      </c>
      <c r="F16" s="47">
        <v>6067</v>
      </c>
      <c r="G16" s="47">
        <v>4889</v>
      </c>
      <c r="H16" s="47">
        <v>4969</v>
      </c>
      <c r="I16" s="46">
        <v>4683</v>
      </c>
      <c r="J16" s="46">
        <v>4281</v>
      </c>
      <c r="K16" s="46">
        <v>5938</v>
      </c>
      <c r="L16" s="46">
        <v>5942</v>
      </c>
      <c r="M16" s="43"/>
    </row>
    <row r="17" spans="1:13" ht="15.75">
      <c r="A17" s="25" t="s">
        <v>46</v>
      </c>
      <c r="B17" s="100">
        <v>1944</v>
      </c>
      <c r="C17" s="101">
        <v>1882</v>
      </c>
      <c r="D17" s="47">
        <v>2109</v>
      </c>
      <c r="E17" s="47">
        <v>1976</v>
      </c>
      <c r="F17" s="47">
        <v>3055</v>
      </c>
      <c r="G17" s="47">
        <v>2917</v>
      </c>
      <c r="H17" s="47">
        <v>4386</v>
      </c>
      <c r="I17" s="46">
        <v>3674</v>
      </c>
      <c r="J17" s="46">
        <v>2781</v>
      </c>
      <c r="K17" s="46">
        <v>3506</v>
      </c>
      <c r="L17" s="46">
        <v>3091</v>
      </c>
      <c r="M17" s="43"/>
    </row>
    <row r="18" spans="1:13" ht="15.75">
      <c r="A18" s="25" t="s">
        <v>51</v>
      </c>
      <c r="B18" s="100">
        <f>B14-B15-B16-B17</f>
        <v>2266</v>
      </c>
      <c r="C18" s="101">
        <f>C14-C15-C16-C17</f>
        <v>2159</v>
      </c>
      <c r="D18" s="101">
        <f>D14-D15-D16-D17</f>
        <v>2053</v>
      </c>
      <c r="E18" s="101">
        <f>E14-E15-E16-E17</f>
        <v>2012</v>
      </c>
      <c r="F18" s="101">
        <f>F14-F15-F16-F17</f>
        <v>2197</v>
      </c>
      <c r="G18" s="65">
        <v>1932</v>
      </c>
      <c r="H18" s="65">
        <v>2145</v>
      </c>
      <c r="I18" s="65">
        <v>2109</v>
      </c>
      <c r="J18" s="65">
        <v>1937</v>
      </c>
      <c r="K18" s="65">
        <v>2121</v>
      </c>
      <c r="L18" s="101">
        <f>L14-L15-L16-L17</f>
        <v>1327</v>
      </c>
      <c r="M18" s="66"/>
    </row>
    <row r="19" spans="1:14" s="3" customFormat="1" ht="15.75">
      <c r="A19" s="25" t="s">
        <v>11</v>
      </c>
      <c r="B19" s="107">
        <v>3215</v>
      </c>
      <c r="C19" s="108">
        <v>3461</v>
      </c>
      <c r="D19" s="47">
        <v>3705</v>
      </c>
      <c r="E19" s="47">
        <v>3282</v>
      </c>
      <c r="F19" s="47">
        <v>4663</v>
      </c>
      <c r="G19" s="47">
        <v>3987</v>
      </c>
      <c r="H19" s="47">
        <v>5247</v>
      </c>
      <c r="I19" s="46">
        <v>3745</v>
      </c>
      <c r="J19" s="46">
        <v>4052</v>
      </c>
      <c r="K19" s="46">
        <v>4812</v>
      </c>
      <c r="L19" s="46">
        <v>4469</v>
      </c>
      <c r="M19" s="43"/>
      <c r="N19" s="38"/>
    </row>
    <row r="20" spans="1:14" s="3" customFormat="1" ht="15.75">
      <c r="A20" s="26" t="s">
        <v>31</v>
      </c>
      <c r="B20" s="100">
        <v>2643</v>
      </c>
      <c r="C20" s="14">
        <v>3008</v>
      </c>
      <c r="D20" s="47">
        <v>3209</v>
      </c>
      <c r="E20" s="47">
        <v>2866</v>
      </c>
      <c r="F20" s="47">
        <v>3527</v>
      </c>
      <c r="G20" s="47">
        <v>2984</v>
      </c>
      <c r="H20" s="47">
        <v>4291</v>
      </c>
      <c r="I20" s="46">
        <v>2806</v>
      </c>
      <c r="J20" s="46">
        <v>3116</v>
      </c>
      <c r="K20" s="46">
        <v>1269</v>
      </c>
      <c r="L20" s="46">
        <v>3525</v>
      </c>
      <c r="M20" s="43"/>
      <c r="N20" s="38"/>
    </row>
    <row r="21" spans="1:14" s="3" customFormat="1" ht="15.75">
      <c r="A21" s="26" t="s">
        <v>32</v>
      </c>
      <c r="B21" s="109">
        <v>68</v>
      </c>
      <c r="C21" s="14">
        <v>55</v>
      </c>
      <c r="D21" s="47">
        <v>52</v>
      </c>
      <c r="E21" s="47">
        <v>46</v>
      </c>
      <c r="F21" s="47">
        <v>51</v>
      </c>
      <c r="G21" s="47">
        <v>47</v>
      </c>
      <c r="H21" s="47">
        <v>46</v>
      </c>
      <c r="I21" s="46">
        <v>50</v>
      </c>
      <c r="J21" s="46">
        <v>48</v>
      </c>
      <c r="K21" s="46">
        <v>92</v>
      </c>
      <c r="L21" s="46">
        <v>87</v>
      </c>
      <c r="M21" s="43"/>
      <c r="N21" s="38"/>
    </row>
    <row r="22" spans="1:14" s="3" customFormat="1" ht="16.5" thickBot="1">
      <c r="A22" s="26" t="s">
        <v>33</v>
      </c>
      <c r="B22" s="110">
        <f>B19-B20-B21</f>
        <v>504</v>
      </c>
      <c r="C22" s="111">
        <f>C19-C20-C21</f>
        <v>398</v>
      </c>
      <c r="D22" s="111">
        <f>D19-D20-D21</f>
        <v>444</v>
      </c>
      <c r="E22" s="111">
        <f>E19-E20-E21</f>
        <v>370</v>
      </c>
      <c r="F22" s="111">
        <f>F19-F20-F21</f>
        <v>1085</v>
      </c>
      <c r="G22" s="62">
        <v>956</v>
      </c>
      <c r="H22" s="62">
        <v>910</v>
      </c>
      <c r="I22" s="62">
        <v>889</v>
      </c>
      <c r="J22" s="62">
        <v>888</v>
      </c>
      <c r="K22" s="62">
        <v>3451</v>
      </c>
      <c r="L22" s="111">
        <f>L19-L20-L21</f>
        <v>857</v>
      </c>
      <c r="M22" s="63"/>
      <c r="N22" s="38"/>
    </row>
    <row r="23" spans="1:14" s="3" customFormat="1" ht="16.5" thickBot="1">
      <c r="A23" s="20" t="s">
        <v>55</v>
      </c>
      <c r="B23" s="112">
        <f>B6+B13</f>
        <v>10609416</v>
      </c>
      <c r="C23" s="33">
        <f>C6+C13</f>
        <v>10384472</v>
      </c>
      <c r="D23" s="33">
        <f>D6+D13</f>
        <v>11444771</v>
      </c>
      <c r="E23" s="33">
        <f>E6+E13</f>
        <v>11641674</v>
      </c>
      <c r="F23" s="33">
        <f>F6+F13</f>
        <v>11928778</v>
      </c>
      <c r="G23" s="22">
        <v>11619477</v>
      </c>
      <c r="H23" s="22">
        <v>11737326</v>
      </c>
      <c r="I23" s="22">
        <v>11301716</v>
      </c>
      <c r="J23" s="22">
        <v>10779689</v>
      </c>
      <c r="K23" s="22">
        <v>13004154</v>
      </c>
      <c r="L23" s="33">
        <f>L6+L13</f>
        <v>12204720</v>
      </c>
      <c r="M23" s="23"/>
      <c r="N23" s="38"/>
    </row>
    <row r="24" spans="1:14" s="96" customFormat="1" ht="16.5" thickBo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95"/>
    </row>
    <row r="25" spans="2:14" s="96" customFormat="1" ht="18.75" thickBot="1">
      <c r="B25" s="129" t="s">
        <v>53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95"/>
    </row>
    <row r="26" spans="1:14" s="96" customFormat="1" ht="18.75" thickBot="1">
      <c r="A26" s="79"/>
      <c r="B26" s="129" t="s">
        <v>52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1"/>
      <c r="N26" s="95"/>
    </row>
    <row r="27" spans="1:14" s="13" customFormat="1" ht="13.5" thickBot="1">
      <c r="A27" s="34"/>
      <c r="B27" s="41" t="s">
        <v>21</v>
      </c>
      <c r="C27" s="41" t="s">
        <v>22</v>
      </c>
      <c r="D27" s="41" t="s">
        <v>23</v>
      </c>
      <c r="E27" s="41" t="s">
        <v>24</v>
      </c>
      <c r="F27" s="50" t="s">
        <v>25</v>
      </c>
      <c r="G27" s="41" t="s">
        <v>26</v>
      </c>
      <c r="H27" s="41" t="s">
        <v>1</v>
      </c>
      <c r="I27" s="51" t="s">
        <v>29</v>
      </c>
      <c r="J27" s="36" t="s">
        <v>18</v>
      </c>
      <c r="K27" s="51" t="s">
        <v>30</v>
      </c>
      <c r="L27" s="33" t="s">
        <v>19</v>
      </c>
      <c r="M27" s="52" t="s">
        <v>20</v>
      </c>
      <c r="N27" s="18"/>
    </row>
    <row r="28" spans="1:13" ht="16.5" thickBot="1">
      <c r="A28" s="20" t="s">
        <v>2</v>
      </c>
      <c r="B28" s="28">
        <f aca="true" t="shared" si="0" ref="B28:G28">B6/B23*100</f>
        <v>99.82012205007325</v>
      </c>
      <c r="C28" s="29">
        <f t="shared" si="0"/>
        <v>99.82656797572376</v>
      </c>
      <c r="D28" s="29">
        <f t="shared" si="0"/>
        <v>99.83041163514763</v>
      </c>
      <c r="E28" s="29">
        <f t="shared" si="0"/>
        <v>99.85715112792198</v>
      </c>
      <c r="F28" s="29">
        <f t="shared" si="0"/>
        <v>99.7987974962733</v>
      </c>
      <c r="G28" s="29">
        <f t="shared" si="0"/>
        <v>99.79782222556143</v>
      </c>
      <c r="H28" s="29">
        <f>H6/H23*100</f>
        <v>99.73948069602906</v>
      </c>
      <c r="I28" s="29">
        <f>I6/I23*100</f>
        <v>99.76058502974239</v>
      </c>
      <c r="J28" s="29">
        <f>J6/J23*100</f>
        <v>99.76979855355754</v>
      </c>
      <c r="K28" s="29">
        <f>K6/K23*100</f>
        <v>99.76987353425683</v>
      </c>
      <c r="L28" s="29">
        <f>L6/L23*100</f>
        <v>99.76881075518324</v>
      </c>
      <c r="M28" s="30"/>
    </row>
    <row r="29" spans="1:13" ht="15.75">
      <c r="A29" s="24" t="s">
        <v>34</v>
      </c>
      <c r="B29" s="67">
        <f aca="true" t="shared" si="1" ref="B29:G29">B7/B6*100</f>
        <v>67.37783102550516</v>
      </c>
      <c r="C29" s="68">
        <f t="shared" si="1"/>
        <v>68.21468115158287</v>
      </c>
      <c r="D29" s="68">
        <f t="shared" si="1"/>
        <v>66.81473199711309</v>
      </c>
      <c r="E29" s="68">
        <f t="shared" si="1"/>
        <v>66.47802795413075</v>
      </c>
      <c r="F29" s="68">
        <f t="shared" si="1"/>
        <v>66.58346477216666</v>
      </c>
      <c r="G29" s="68">
        <f t="shared" si="1"/>
        <v>64.84616011490183</v>
      </c>
      <c r="H29" s="68">
        <f>H7/H6*100</f>
        <v>68.18786053992108</v>
      </c>
      <c r="I29" s="68">
        <f>I7/I6*100</f>
        <v>66.66063839807825</v>
      </c>
      <c r="J29" s="68">
        <f>J7/J6*100</f>
        <v>67.5566073577431</v>
      </c>
      <c r="K29" s="68">
        <f>K7/K6*100</f>
        <v>65.17192390946113</v>
      </c>
      <c r="L29" s="68">
        <f>L7/L6*100</f>
        <v>63.18219909425562</v>
      </c>
      <c r="M29" s="69"/>
    </row>
    <row r="30" spans="1:13" ht="15.75">
      <c r="A30" s="25" t="s">
        <v>35</v>
      </c>
      <c r="B30" s="70">
        <f aca="true" t="shared" si="2" ref="B30:G30">B8/B6*100</f>
        <v>9.442574604837694E-05</v>
      </c>
      <c r="C30" s="71">
        <f t="shared" si="2"/>
        <v>0.0001254044050901841</v>
      </c>
      <c r="D30" s="71">
        <f t="shared" si="2"/>
        <v>0.00010502949490790752</v>
      </c>
      <c r="E30" s="71">
        <f t="shared" si="2"/>
        <v>0.00010322541574896404</v>
      </c>
      <c r="F30" s="71">
        <f t="shared" si="2"/>
        <v>0.0001595997976274566</v>
      </c>
      <c r="G30" s="71">
        <f t="shared" si="2"/>
        <v>6.898939589866665E-05</v>
      </c>
      <c r="H30" s="71">
        <f>H8/H6*100</f>
        <v>0.00011104706447939256</v>
      </c>
      <c r="I30" s="71">
        <f>I8/I6*100</f>
        <v>0.00016851952405119516</v>
      </c>
      <c r="J30" s="71">
        <f>J8/J6*100</f>
        <v>0.00010227920847794217</v>
      </c>
      <c r="K30" s="71">
        <f>K8/K6*100</f>
        <v>8.47834645729981E-05</v>
      </c>
      <c r="L30" s="71">
        <f>L8/L6*100</f>
        <v>0.00011497552992221741</v>
      </c>
      <c r="M30" s="72"/>
    </row>
    <row r="31" spans="1:13" ht="15.75">
      <c r="A31" s="25" t="s">
        <v>36</v>
      </c>
      <c r="B31" s="70">
        <f aca="true" t="shared" si="3" ref="B31:G31">B9/B6*100</f>
        <v>16.10224306471223</v>
      </c>
      <c r="C31" s="71">
        <f t="shared" si="3"/>
        <v>17.200574313589343</v>
      </c>
      <c r="D31" s="71">
        <f t="shared" si="3"/>
        <v>18.103015029195575</v>
      </c>
      <c r="E31" s="71">
        <f t="shared" si="3"/>
        <v>19.470111252912247</v>
      </c>
      <c r="F31" s="71">
        <f t="shared" si="3"/>
        <v>18.83315411956058</v>
      </c>
      <c r="G31" s="71">
        <f t="shared" si="3"/>
        <v>21.178770065673593</v>
      </c>
      <c r="H31" s="71">
        <f>H9/H6*100</f>
        <v>15.753862644006688</v>
      </c>
      <c r="I31" s="71">
        <f>I9/I6*100</f>
        <v>18.80744409276095</v>
      </c>
      <c r="J31" s="71">
        <f>J9/J6*100</f>
        <v>16.761312126948212</v>
      </c>
      <c r="K31" s="71">
        <f>K9/K6*100</f>
        <v>20.33622347318083</v>
      </c>
      <c r="L31" s="71">
        <f>L9/L6*100</f>
        <v>22.078504634827862</v>
      </c>
      <c r="M31" s="72"/>
    </row>
    <row r="32" spans="1:13" ht="15.75">
      <c r="A32" s="25" t="s">
        <v>37</v>
      </c>
      <c r="B32" s="70">
        <f aca="true" t="shared" si="4" ref="B32:G32">B10/B6*100</f>
        <v>16.194921934458712</v>
      </c>
      <c r="C32" s="71">
        <f t="shared" si="4"/>
        <v>14.25441968532755</v>
      </c>
      <c r="D32" s="71">
        <f t="shared" si="4"/>
        <v>14.786673717646758</v>
      </c>
      <c r="E32" s="71">
        <f t="shared" si="4"/>
        <v>13.714511532171406</v>
      </c>
      <c r="F32" s="71">
        <f t="shared" si="4"/>
        <v>14.192672403691391</v>
      </c>
      <c r="G32" s="71">
        <f t="shared" si="4"/>
        <v>13.582623640855001</v>
      </c>
      <c r="H32" s="71">
        <f>H10/H6*100</f>
        <v>15.632727380823436</v>
      </c>
      <c r="I32" s="71">
        <f>I10/I6*100</f>
        <v>14.158558068901069</v>
      </c>
      <c r="J32" s="71">
        <f>J10/J6*100</f>
        <v>15.211168443256518</v>
      </c>
      <c r="K32" s="71">
        <f>K10/K6*100</f>
        <v>13.850111158829643</v>
      </c>
      <c r="L32" s="71">
        <f>L10/L6*100</f>
        <v>13.84504123679506</v>
      </c>
      <c r="M32" s="72"/>
    </row>
    <row r="33" spans="1:13" ht="15.75">
      <c r="A33" s="25" t="s">
        <v>38</v>
      </c>
      <c r="B33" s="70">
        <f aca="true" t="shared" si="5" ref="B33:G33">B11/B6*100</f>
        <v>0.21255235435489653</v>
      </c>
      <c r="C33" s="71">
        <f t="shared" si="5"/>
        <v>0.19889138647303195</v>
      </c>
      <c r="D33" s="71">
        <f t="shared" si="5"/>
        <v>0.18979704975649786</v>
      </c>
      <c r="E33" s="71">
        <f t="shared" si="5"/>
        <v>0.23103568468213967</v>
      </c>
      <c r="F33" s="71">
        <f t="shared" si="5"/>
        <v>0.3017444173880788</v>
      </c>
      <c r="G33" s="71">
        <f t="shared" si="5"/>
        <v>0.2606333140306753</v>
      </c>
      <c r="H33" s="71">
        <f>H11/H6*100</f>
        <v>0.29281402486839214</v>
      </c>
      <c r="I33" s="71">
        <f>I11/I6*100</f>
        <v>0.27356927367552963</v>
      </c>
      <c r="J33" s="71">
        <f>J11/J6*100</f>
        <v>0.37839587892893956</v>
      </c>
      <c r="K33" s="71">
        <f>K11/K6*100</f>
        <v>0.552217827527002</v>
      </c>
      <c r="L33" s="71">
        <f>L11/L6*100</f>
        <v>0.8050175978261083</v>
      </c>
      <c r="M33" s="72"/>
    </row>
    <row r="34" spans="1:14" s="3" customFormat="1" ht="16.5" thickBot="1">
      <c r="A34" s="26" t="s">
        <v>39</v>
      </c>
      <c r="B34" s="73">
        <f aca="true" t="shared" si="6" ref="B34:G34">B12/B6*100</f>
        <v>0.11235719522296375</v>
      </c>
      <c r="C34" s="74">
        <f t="shared" si="6"/>
        <v>0.131308058622122</v>
      </c>
      <c r="D34" s="74">
        <f t="shared" si="6"/>
        <v>0.10567717679317294</v>
      </c>
      <c r="E34" s="74">
        <f t="shared" si="6"/>
        <v>0.10621035068770493</v>
      </c>
      <c r="F34" s="74">
        <f t="shared" si="6"/>
        <v>0.08880468739565638</v>
      </c>
      <c r="G34" s="74">
        <f t="shared" si="6"/>
        <v>0.1317438751429913</v>
      </c>
      <c r="H34" s="74">
        <f>H12/H6*100</f>
        <v>0.13262436331592684</v>
      </c>
      <c r="I34" s="74">
        <f>I12/I6*100</f>
        <v>0.09962164706015916</v>
      </c>
      <c r="J34" s="74">
        <f>J12/J6*100</f>
        <v>0.09241391391475158</v>
      </c>
      <c r="K34" s="74">
        <f>K12/K6*100</f>
        <v>0.08943884753682455</v>
      </c>
      <c r="L34" s="74">
        <f>L12/L6*100</f>
        <v>0.08912246076542167</v>
      </c>
      <c r="M34" s="75"/>
      <c r="N34" s="38"/>
    </row>
    <row r="35" spans="1:13" ht="16.5" thickBot="1">
      <c r="A35" s="10" t="s">
        <v>9</v>
      </c>
      <c r="B35" s="28">
        <f aca="true" t="shared" si="7" ref="B35:G35">B13/B23*100</f>
        <v>0.17987794992674433</v>
      </c>
      <c r="C35" s="29">
        <f t="shared" si="7"/>
        <v>0.1734320242762463</v>
      </c>
      <c r="D35" s="29">
        <f t="shared" si="7"/>
        <v>0.16958836485238543</v>
      </c>
      <c r="E35" s="29">
        <f t="shared" si="7"/>
        <v>0.14284887207801902</v>
      </c>
      <c r="F35" s="29">
        <f t="shared" si="7"/>
        <v>0.20120250372670195</v>
      </c>
      <c r="G35" s="29">
        <f t="shared" si="7"/>
        <v>0.2021777744385569</v>
      </c>
      <c r="H35" s="29">
        <f>H13/H23*100</f>
        <v>0.26051930397093853</v>
      </c>
      <c r="I35" s="29">
        <f>I13/I23*100</f>
        <v>0.23941497025761396</v>
      </c>
      <c r="J35" s="29">
        <f>J13/J23*100</f>
        <v>0.2302014464424716</v>
      </c>
      <c r="K35" s="29">
        <f>K13/K23*100</f>
        <v>0.23012646574317713</v>
      </c>
      <c r="L35" s="29">
        <f>L13/L23*100</f>
        <v>0.2311892448167594</v>
      </c>
      <c r="M35" s="30"/>
    </row>
    <row r="36" spans="1:14" s="3" customFormat="1" ht="15.75">
      <c r="A36" s="87" t="s">
        <v>12</v>
      </c>
      <c r="B36" s="67">
        <f aca="true" t="shared" si="8" ref="B36:D37">B14/B13*100</f>
        <v>83.15342695451687</v>
      </c>
      <c r="C36" s="68">
        <f t="shared" si="8"/>
        <v>80.78289838978345</v>
      </c>
      <c r="D36" s="68">
        <f t="shared" si="8"/>
        <v>80.91091761553918</v>
      </c>
      <c r="E36" s="68">
        <f aca="true" t="shared" si="9" ref="E36:G37">E14/E13*100</f>
        <v>80.26458208057727</v>
      </c>
      <c r="F36" s="68">
        <f t="shared" si="9"/>
        <v>80.57164284821465</v>
      </c>
      <c r="G36" s="68">
        <f t="shared" si="9"/>
        <v>83.02826494125661</v>
      </c>
      <c r="H36" s="68">
        <f aca="true" t="shared" si="10" ref="H36:J37">H14/H13*100</f>
        <v>82.84060435607299</v>
      </c>
      <c r="I36" s="68">
        <f t="shared" si="10"/>
        <v>86.15936137186783</v>
      </c>
      <c r="J36" s="68">
        <f t="shared" si="10"/>
        <v>83.67116663308482</v>
      </c>
      <c r="K36" s="68">
        <f>K14/K13*100</f>
        <v>83.92033683084944</v>
      </c>
      <c r="L36" s="68">
        <f>L14/L13*100</f>
        <v>84.16146867025802</v>
      </c>
      <c r="M36" s="69"/>
      <c r="N36" s="38"/>
    </row>
    <row r="37" spans="1:13" ht="15.75">
      <c r="A37" s="88" t="s">
        <v>40</v>
      </c>
      <c r="B37" s="70">
        <f t="shared" si="8"/>
        <v>43.304556052681335</v>
      </c>
      <c r="C37" s="71">
        <f t="shared" si="8"/>
        <v>41.74857378513987</v>
      </c>
      <c r="D37" s="71">
        <f t="shared" si="8"/>
        <v>44.55552725420275</v>
      </c>
      <c r="E37" s="71">
        <f t="shared" si="9"/>
        <v>41.14474078513635</v>
      </c>
      <c r="F37" s="71">
        <f t="shared" si="9"/>
        <v>41.467576791808874</v>
      </c>
      <c r="G37" s="71">
        <f t="shared" si="9"/>
        <v>50.07433991284286</v>
      </c>
      <c r="H37" s="71">
        <f t="shared" si="10"/>
        <v>54.60108167857566</v>
      </c>
      <c r="I37" s="71">
        <f t="shared" si="10"/>
        <v>55.10659288808819</v>
      </c>
      <c r="J37" s="71">
        <f t="shared" si="10"/>
        <v>56.65847902518904</v>
      </c>
      <c r="K37" s="71">
        <f>K15/K14*100</f>
        <v>53.94998805447161</v>
      </c>
      <c r="L37" s="71">
        <f>L15/L14*100</f>
        <v>56.373436644628796</v>
      </c>
      <c r="M37" s="72"/>
    </row>
    <row r="38" spans="1:13" ht="15.75">
      <c r="A38" s="88" t="s">
        <v>41</v>
      </c>
      <c r="B38" s="70">
        <f aca="true" t="shared" si="11" ref="B38:G38">B16/B14*100</f>
        <v>30.165731930178335</v>
      </c>
      <c r="C38" s="71">
        <f t="shared" si="11"/>
        <v>30.476321396659568</v>
      </c>
      <c r="D38" s="71">
        <f t="shared" si="11"/>
        <v>28.941670911869586</v>
      </c>
      <c r="E38" s="71">
        <f t="shared" si="11"/>
        <v>28.97812406353012</v>
      </c>
      <c r="F38" s="71">
        <f t="shared" si="11"/>
        <v>31.373461578239738</v>
      </c>
      <c r="G38" s="71">
        <f t="shared" si="11"/>
        <v>25.06536785439631</v>
      </c>
      <c r="H38" s="71">
        <f>H16/H14*100</f>
        <v>19.616280446883266</v>
      </c>
      <c r="I38" s="71">
        <f>I16/I14*100</f>
        <v>20.08750482563377</v>
      </c>
      <c r="J38" s="71">
        <f>J16/J14*100</f>
        <v>20.618407744545586</v>
      </c>
      <c r="K38" s="71">
        <f>K16/K14*100</f>
        <v>23.644182527673806</v>
      </c>
      <c r="L38" s="71">
        <f>L16/L14*100</f>
        <v>25.022108055754412</v>
      </c>
      <c r="M38" s="72"/>
    </row>
    <row r="39" spans="1:13" ht="15.75">
      <c r="A39" s="88" t="s">
        <v>42</v>
      </c>
      <c r="B39" s="70">
        <f aca="true" t="shared" si="12" ref="B39:G39">B17/B14*100</f>
        <v>12.25029932572941</v>
      </c>
      <c r="C39" s="71">
        <f t="shared" si="12"/>
        <v>12.935596948243866</v>
      </c>
      <c r="D39" s="71">
        <f t="shared" si="12"/>
        <v>13.429699439633215</v>
      </c>
      <c r="E39" s="71">
        <f t="shared" si="12"/>
        <v>14.803715912496255</v>
      </c>
      <c r="F39" s="71">
        <f t="shared" si="12"/>
        <v>15.797910849105387</v>
      </c>
      <c r="G39" s="71">
        <f t="shared" si="12"/>
        <v>14.95513970776724</v>
      </c>
      <c r="H39" s="71">
        <f>H17/H14*100</f>
        <v>17.314752674588448</v>
      </c>
      <c r="I39" s="71">
        <f>I17/I14*100</f>
        <v>15.75944751855188</v>
      </c>
      <c r="J39" s="71">
        <f>J17/J14*100</f>
        <v>13.394018205461638</v>
      </c>
      <c r="K39" s="71">
        <f>K17/K14*100</f>
        <v>13.96034084574341</v>
      </c>
      <c r="L39" s="71">
        <f>L17/L14*100</f>
        <v>13.016381016549458</v>
      </c>
      <c r="M39" s="72"/>
    </row>
    <row r="40" spans="1:13" ht="15.75">
      <c r="A40" s="88" t="s">
        <v>43</v>
      </c>
      <c r="B40" s="70">
        <f aca="true" t="shared" si="13" ref="B40:G40">B18/B14*100</f>
        <v>14.279412691410927</v>
      </c>
      <c r="C40" s="71">
        <f t="shared" si="13"/>
        <v>14.839507869956698</v>
      </c>
      <c r="D40" s="71">
        <f t="shared" si="13"/>
        <v>13.073102394294448</v>
      </c>
      <c r="E40" s="71">
        <f t="shared" si="13"/>
        <v>15.07341923883728</v>
      </c>
      <c r="F40" s="71">
        <f t="shared" si="13"/>
        <v>11.361050780846002</v>
      </c>
      <c r="G40" s="71">
        <f t="shared" si="13"/>
        <v>9.905152524993593</v>
      </c>
      <c r="H40" s="71">
        <f>H18/H14*100</f>
        <v>8.467885199952626</v>
      </c>
      <c r="I40" s="71">
        <f>I18/I14*100</f>
        <v>9.04645476772616</v>
      </c>
      <c r="J40" s="71">
        <f>J18/J14*100</f>
        <v>9.329095024803738</v>
      </c>
      <c r="K40" s="71">
        <f>K18/K14*100</f>
        <v>8.445488572111174</v>
      </c>
      <c r="L40" s="71">
        <f>L18/L14*100</f>
        <v>5.588074283067335</v>
      </c>
      <c r="M40" s="72"/>
    </row>
    <row r="41" spans="1:13" ht="15.75">
      <c r="A41" s="88" t="s">
        <v>13</v>
      </c>
      <c r="B41" s="70">
        <f aca="true" t="shared" si="14" ref="B41:G41">B19/B13*100</f>
        <v>16.846573045483126</v>
      </c>
      <c r="C41" s="71">
        <f t="shared" si="14"/>
        <v>19.217101610216545</v>
      </c>
      <c r="D41" s="71">
        <f t="shared" si="14"/>
        <v>19.089082384460816</v>
      </c>
      <c r="E41" s="71">
        <f t="shared" si="14"/>
        <v>19.73541791942273</v>
      </c>
      <c r="F41" s="71">
        <f t="shared" si="14"/>
        <v>19.42835715178534</v>
      </c>
      <c r="G41" s="71">
        <f t="shared" si="14"/>
        <v>16.971735058743402</v>
      </c>
      <c r="H41" s="71">
        <f>H19/H13*100</f>
        <v>17.159395643927006</v>
      </c>
      <c r="I41" s="71">
        <f>I19/I13*100</f>
        <v>13.84063862813216</v>
      </c>
      <c r="J41" s="71">
        <f>J19/J13*100</f>
        <v>16.32883336691517</v>
      </c>
      <c r="K41" s="71">
        <f>K19/K13*100</f>
        <v>16.07966316915057</v>
      </c>
      <c r="L41" s="71">
        <f>L19/L13*100</f>
        <v>15.83853132974199</v>
      </c>
      <c r="M41" s="72"/>
    </row>
    <row r="42" spans="1:13" ht="15.75">
      <c r="A42" s="89" t="s">
        <v>47</v>
      </c>
      <c r="B42" s="70">
        <f aca="true" t="shared" si="15" ref="B42:G42">B20/B19*100</f>
        <v>82.20839813374805</v>
      </c>
      <c r="C42" s="71">
        <f t="shared" si="15"/>
        <v>86.91129731291535</v>
      </c>
      <c r="D42" s="71">
        <f t="shared" si="15"/>
        <v>86.61268556005398</v>
      </c>
      <c r="E42" s="71">
        <f t="shared" si="15"/>
        <v>87.32480195003048</v>
      </c>
      <c r="F42" s="71">
        <f t="shared" si="15"/>
        <v>75.63800128672528</v>
      </c>
      <c r="G42" s="71">
        <f t="shared" si="15"/>
        <v>74.84324053172811</v>
      </c>
      <c r="H42" s="71">
        <f>H20/H19*100</f>
        <v>81.78006479893273</v>
      </c>
      <c r="I42" s="71">
        <f>I20/I19*100</f>
        <v>74.92656875834446</v>
      </c>
      <c r="J42" s="71">
        <f>J20/J19*100</f>
        <v>76.90029615004936</v>
      </c>
      <c r="K42" s="71">
        <f>K20/K19*100</f>
        <v>26.3715710723192</v>
      </c>
      <c r="L42" s="71">
        <f>L20/L19*100</f>
        <v>78.87670619825464</v>
      </c>
      <c r="M42" s="72"/>
    </row>
    <row r="43" spans="1:14" s="3" customFormat="1" ht="15.75">
      <c r="A43" s="89" t="s">
        <v>48</v>
      </c>
      <c r="B43" s="70">
        <f aca="true" t="shared" si="16" ref="B43:G43">B21/B19*100</f>
        <v>2.1150855365474337</v>
      </c>
      <c r="C43" s="71">
        <f t="shared" si="16"/>
        <v>1.5891360878358856</v>
      </c>
      <c r="D43" s="71">
        <f t="shared" si="16"/>
        <v>1.4035087719298245</v>
      </c>
      <c r="E43" s="71">
        <f t="shared" si="16"/>
        <v>1.401584399756246</v>
      </c>
      <c r="F43" s="71">
        <f t="shared" si="16"/>
        <v>1.0937164915290585</v>
      </c>
      <c r="G43" s="71">
        <f t="shared" si="16"/>
        <v>1.1788312014045648</v>
      </c>
      <c r="H43" s="71">
        <f>H21/H19*100</f>
        <v>0.8766914427291785</v>
      </c>
      <c r="I43" s="71">
        <f>I21/I19*100</f>
        <v>1.335113484646195</v>
      </c>
      <c r="J43" s="71">
        <f>J21/J19*100</f>
        <v>1.1846001974333662</v>
      </c>
      <c r="K43" s="71">
        <f>K21/K19*100</f>
        <v>1.9118869492934332</v>
      </c>
      <c r="L43" s="71">
        <f>L21/L19*100</f>
        <v>1.9467442380845825</v>
      </c>
      <c r="M43" s="72"/>
      <c r="N43" s="38"/>
    </row>
    <row r="44" spans="1:13" ht="16.5" thickBot="1">
      <c r="A44" s="90" t="s">
        <v>49</v>
      </c>
      <c r="B44" s="73">
        <f aca="true" t="shared" si="17" ref="B44:G44">B22/B19*100</f>
        <v>15.67651632970451</v>
      </c>
      <c r="C44" s="74">
        <f t="shared" si="17"/>
        <v>11.499566599248771</v>
      </c>
      <c r="D44" s="74">
        <f t="shared" si="17"/>
        <v>11.983805668016194</v>
      </c>
      <c r="E44" s="74">
        <f t="shared" si="17"/>
        <v>11.273613650213285</v>
      </c>
      <c r="F44" s="74">
        <f t="shared" si="17"/>
        <v>23.268282221745658</v>
      </c>
      <c r="G44" s="74">
        <f t="shared" si="17"/>
        <v>23.97792826686732</v>
      </c>
      <c r="H44" s="74">
        <f>H22/H19*100</f>
        <v>17.343243758338097</v>
      </c>
      <c r="I44" s="74">
        <f>I22/I19*100</f>
        <v>23.738317757009344</v>
      </c>
      <c r="J44" s="74">
        <f>J22/J19*100</f>
        <v>21.915103652517274</v>
      </c>
      <c r="K44" s="74">
        <f>K22/K19*100</f>
        <v>71.71654197838735</v>
      </c>
      <c r="L44" s="74">
        <f>L22/L19*100</f>
        <v>19.176549563660775</v>
      </c>
      <c r="M44" s="75"/>
    </row>
    <row r="45" spans="1:13" ht="16.5" thickBot="1">
      <c r="A45" s="20" t="s">
        <v>55</v>
      </c>
      <c r="B45" s="28">
        <f aca="true" t="shared" si="18" ref="B45:G45">B28+B35</f>
        <v>100</v>
      </c>
      <c r="C45" s="29">
        <f t="shared" si="18"/>
        <v>100.00000000000001</v>
      </c>
      <c r="D45" s="29">
        <f t="shared" si="18"/>
        <v>100.00000000000001</v>
      </c>
      <c r="E45" s="29">
        <f t="shared" si="18"/>
        <v>100</v>
      </c>
      <c r="F45" s="29">
        <f t="shared" si="18"/>
        <v>100</v>
      </c>
      <c r="G45" s="29">
        <f t="shared" si="18"/>
        <v>99.99999999999999</v>
      </c>
      <c r="H45" s="29">
        <f>H28+H35</f>
        <v>100</v>
      </c>
      <c r="I45" s="29">
        <f>I28+I35</f>
        <v>100</v>
      </c>
      <c r="J45" s="29">
        <f>J28+J35</f>
        <v>100.00000000000001</v>
      </c>
      <c r="K45" s="29">
        <f>K28+K35</f>
        <v>100.00000000000001</v>
      </c>
      <c r="L45" s="29">
        <f>L28+L35</f>
        <v>100</v>
      </c>
      <c r="M45" s="30"/>
    </row>
    <row r="46" spans="1:13" ht="15.75">
      <c r="A46" s="21" t="s">
        <v>14</v>
      </c>
      <c r="B46" s="80"/>
      <c r="C46" s="80"/>
      <c r="D46" s="80"/>
      <c r="E46" s="80"/>
      <c r="F46" s="81"/>
      <c r="G46" s="80"/>
      <c r="H46" s="80"/>
      <c r="I46" s="82"/>
      <c r="J46" s="83"/>
      <c r="K46" s="83"/>
      <c r="L46" s="83"/>
      <c r="M46" s="82"/>
    </row>
    <row r="47" spans="1:13" ht="15.75">
      <c r="A47" s="13" t="s">
        <v>15</v>
      </c>
      <c r="B47" s="84"/>
      <c r="C47" s="84"/>
      <c r="D47" s="84"/>
      <c r="E47" s="84"/>
      <c r="F47" s="85"/>
      <c r="G47" s="84"/>
      <c r="H47" s="84"/>
      <c r="I47" s="86"/>
      <c r="J47" s="46"/>
      <c r="K47" s="46"/>
      <c r="L47" s="46"/>
      <c r="M47" s="86"/>
    </row>
    <row r="48" spans="1:13" ht="15.75">
      <c r="A48" s="13" t="s">
        <v>16</v>
      </c>
      <c r="B48" s="84"/>
      <c r="C48" s="84"/>
      <c r="D48" s="84"/>
      <c r="E48" s="84"/>
      <c r="F48" s="85"/>
      <c r="G48" s="84"/>
      <c r="H48" s="84"/>
      <c r="I48" s="86"/>
      <c r="J48" s="46"/>
      <c r="K48" s="46"/>
      <c r="L48" s="46"/>
      <c r="M48" s="86"/>
    </row>
    <row r="49" spans="1:13" ht="15.75">
      <c r="A49" s="13" t="s">
        <v>17</v>
      </c>
      <c r="B49" s="84"/>
      <c r="C49" s="84"/>
      <c r="D49" s="84"/>
      <c r="E49" s="84"/>
      <c r="F49" s="85"/>
      <c r="G49" s="84"/>
      <c r="H49" s="84"/>
      <c r="I49" s="86"/>
      <c r="J49" s="46"/>
      <c r="K49" s="46"/>
      <c r="L49" s="46"/>
      <c r="M49" s="86"/>
    </row>
    <row r="50" spans="1:14" s="3" customFormat="1" ht="15.75">
      <c r="A50" s="5"/>
      <c r="B50" s="6"/>
      <c r="C50" s="6"/>
      <c r="D50" s="6"/>
      <c r="E50" s="6"/>
      <c r="F50" s="6"/>
      <c r="G50" s="6"/>
      <c r="H50" s="6"/>
      <c r="I50" s="9"/>
      <c r="L50" s="40"/>
      <c r="M50" s="38"/>
      <c r="N50" s="38"/>
    </row>
    <row r="51" spans="1:14" s="3" customFormat="1" ht="15.75">
      <c r="A51" s="5"/>
      <c r="B51" s="5"/>
      <c r="C51" s="5"/>
      <c r="D51" s="5"/>
      <c r="E51" s="5"/>
      <c r="F51" s="5"/>
      <c r="G51" s="5"/>
      <c r="H51" s="5"/>
      <c r="I51" s="9"/>
      <c r="L51" s="40"/>
      <c r="M51" s="38"/>
      <c r="N51" s="38"/>
    </row>
    <row r="52" spans="1:8" ht="15.75">
      <c r="A52" s="4"/>
      <c r="B52" s="4"/>
      <c r="C52" s="4"/>
      <c r="D52" s="4"/>
      <c r="E52" s="4"/>
      <c r="F52" s="4"/>
      <c r="G52" s="4"/>
      <c r="H52" s="4"/>
    </row>
    <row r="53" spans="1:8" ht="15.75">
      <c r="A53" s="4"/>
      <c r="B53" s="4"/>
      <c r="C53" s="4"/>
      <c r="D53" s="4"/>
      <c r="E53" s="4"/>
      <c r="F53" s="4"/>
      <c r="G53" s="4"/>
      <c r="H53" s="4"/>
    </row>
    <row r="54" spans="1:8" ht="15.75">
      <c r="A54" s="4"/>
      <c r="B54" s="4"/>
      <c r="C54" s="4"/>
      <c r="D54" s="4"/>
      <c r="E54" s="4"/>
      <c r="F54" s="4"/>
      <c r="G54" s="4"/>
      <c r="H54" s="4"/>
    </row>
    <row r="55" spans="1:8" ht="15.75">
      <c r="A55" s="4"/>
      <c r="B55" s="4"/>
      <c r="C55" s="4"/>
      <c r="D55" s="4"/>
      <c r="E55" s="4"/>
      <c r="F55" s="4"/>
      <c r="G55" s="4"/>
      <c r="H55" s="4"/>
    </row>
    <row r="56" spans="1:8" ht="15.75">
      <c r="A56" s="4"/>
      <c r="B56" s="4"/>
      <c r="C56" s="4"/>
      <c r="D56" s="4"/>
      <c r="E56" s="4"/>
      <c r="F56" s="4"/>
      <c r="G56" s="4"/>
      <c r="H56" s="4"/>
    </row>
    <row r="57" spans="1:8" ht="15.75">
      <c r="A57" s="4"/>
      <c r="B57" s="4"/>
      <c r="C57" s="4"/>
      <c r="D57" s="4"/>
      <c r="E57" s="4"/>
      <c r="F57" s="4"/>
      <c r="G57" s="4"/>
      <c r="H57" s="4"/>
    </row>
    <row r="58" spans="1:14" s="3" customFormat="1" ht="15.75">
      <c r="A58" s="5"/>
      <c r="B58" s="5"/>
      <c r="C58" s="5"/>
      <c r="D58" s="5"/>
      <c r="E58" s="5"/>
      <c r="F58" s="5"/>
      <c r="G58" s="5"/>
      <c r="H58" s="5"/>
      <c r="I58" s="9"/>
      <c r="L58" s="40"/>
      <c r="M58" s="38"/>
      <c r="N58" s="38"/>
    </row>
    <row r="59" spans="1:8" ht="15.75">
      <c r="A59" s="4"/>
      <c r="B59" s="4"/>
      <c r="C59" s="4"/>
      <c r="D59" s="4"/>
      <c r="E59" s="4"/>
      <c r="F59" s="4"/>
      <c r="G59" s="4"/>
      <c r="H59" s="4"/>
    </row>
    <row r="60" spans="1:8" ht="15.75">
      <c r="A60" s="4"/>
      <c r="B60" s="4"/>
      <c r="C60" s="4"/>
      <c r="D60" s="4"/>
      <c r="E60" s="4"/>
      <c r="F60" s="4"/>
      <c r="G60" s="4"/>
      <c r="H60" s="4"/>
    </row>
    <row r="61" spans="1:8" ht="15.75">
      <c r="A61" s="4"/>
      <c r="B61" s="4"/>
      <c r="C61" s="4"/>
      <c r="D61" s="4"/>
      <c r="E61" s="4"/>
      <c r="F61" s="4"/>
      <c r="G61" s="4"/>
      <c r="H61" s="4"/>
    </row>
    <row r="62" spans="1:8" ht="15.75">
      <c r="A62" s="4"/>
      <c r="B62" s="7"/>
      <c r="C62" s="7"/>
      <c r="D62" s="7"/>
      <c r="E62" s="7"/>
      <c r="F62" s="7"/>
      <c r="G62" s="7"/>
      <c r="H62" s="7"/>
    </row>
    <row r="63" spans="1:8" ht="15.75">
      <c r="A63" s="4"/>
      <c r="B63" s="4"/>
      <c r="C63" s="4"/>
      <c r="D63" s="4"/>
      <c r="E63" s="4"/>
      <c r="F63" s="4"/>
      <c r="G63" s="4"/>
      <c r="H63" s="4"/>
    </row>
    <row r="64" spans="1:8" ht="15.75">
      <c r="A64" s="4"/>
      <c r="B64" s="4"/>
      <c r="C64" s="4"/>
      <c r="D64" s="4"/>
      <c r="E64" s="4"/>
      <c r="F64" s="4"/>
      <c r="G64" s="4"/>
      <c r="H64" s="4"/>
    </row>
    <row r="65" spans="1:14" s="3" customFormat="1" ht="15.75">
      <c r="A65" s="5"/>
      <c r="B65" s="5"/>
      <c r="C65" s="5"/>
      <c r="D65" s="5"/>
      <c r="E65" s="5"/>
      <c r="F65" s="5"/>
      <c r="G65" s="5"/>
      <c r="H65" s="5"/>
      <c r="I65" s="9"/>
      <c r="L65" s="40"/>
      <c r="M65" s="38"/>
      <c r="N65" s="38"/>
    </row>
  </sheetData>
  <mergeCells count="5">
    <mergeCell ref="B26:M26"/>
    <mergeCell ref="A1:M1"/>
    <mergeCell ref="B4:M4"/>
    <mergeCell ref="B3:M3"/>
    <mergeCell ref="B25:M2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>&amp;L&amp;"Bookman Old Style,Regular"&amp;14&amp;UNational Bank of Hungary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morvaynea</cp:lastModifiedBy>
  <cp:lastPrinted>2001-03-30T12:30:31Z</cp:lastPrinted>
  <dcterms:created xsi:type="dcterms:W3CDTF">2000-08-23T13:35:07Z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