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Values" sheetId="1" r:id="rId1"/>
    <sheet name="Volume" sheetId="2" r:id="rId2"/>
    <sheet name="Consolidated value chart" sheetId="3" r:id="rId3"/>
    <sheet name="Consolidated volume chart" sheetId="4" r:id="rId4"/>
    <sheet name="Value chart for NBH systems" sheetId="5" r:id="rId5"/>
    <sheet name="Volume chart for NBH systems" sheetId="6" r:id="rId6"/>
  </sheets>
  <definedNames>
    <definedName name="_xlnm.Print_Area" localSheetId="0">'Values'!$A$1:$I$61</definedName>
  </definedNames>
  <calcPr fullCalcOnLoad="1"/>
</workbook>
</file>

<file path=xl/sharedStrings.xml><?xml version="1.0" encoding="utf-8"?>
<sst xmlns="http://schemas.openxmlformats.org/spreadsheetml/2006/main" count="166" uniqueCount="69">
  <si>
    <t>Monthly volume of payments settled in the Hungarian clearing and settlement systems</t>
  </si>
  <si>
    <t>July</t>
  </si>
  <si>
    <t>Interbank Clearing System</t>
  </si>
  <si>
    <t xml:space="preserve">      - customer transfers</t>
  </si>
  <si>
    <t xml:space="preserve">      - bank to bank transactions</t>
  </si>
  <si>
    <t xml:space="preserve">      - direct credit</t>
  </si>
  <si>
    <t xml:space="preserve">      - direct debit</t>
  </si>
  <si>
    <t xml:space="preserve">      - other payments</t>
  </si>
  <si>
    <t xml:space="preserve">      - reject items</t>
  </si>
  <si>
    <t>National Bank of Hungary</t>
  </si>
  <si>
    <t xml:space="preserve">     - RTGS, of which</t>
  </si>
  <si>
    <t xml:space="preserve">      - Non RTGS transactions</t>
  </si>
  <si>
    <t xml:space="preserve">     - RTGS(**)</t>
  </si>
  <si>
    <t xml:space="preserve">      - Non RTGS transactions(**)</t>
  </si>
  <si>
    <t>(*) Interbank Clearing System=100%</t>
  </si>
  <si>
    <t>(**) National Bank of Hungary=100%</t>
  </si>
  <si>
    <t>(***) RTGS=100%</t>
  </si>
  <si>
    <t>(****) Non RTGS transactions=100%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</si>
  <si>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</si>
  <si>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</si>
  <si>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</si>
  <si>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</si>
  <si>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</si>
  <si>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</si>
  <si>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</si>
  <si>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</si>
  <si>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</si>
  <si>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Value of transactions in HUF millions</t>
  </si>
  <si>
    <t>Monthly value of payments settled in Hungarian clearing and settlement systems</t>
  </si>
  <si>
    <t>August</t>
  </si>
  <si>
    <t>Oktober</t>
  </si>
  <si>
    <t xml:space="preserve">            - FX deals with NBH</t>
  </si>
  <si>
    <t xml:space="preserve">            - deposit with NBH</t>
  </si>
  <si>
    <t xml:space="preserve">            - other transactions</t>
  </si>
  <si>
    <t xml:space="preserve">      of which(*): - customer transfers</t>
  </si>
  <si>
    <t xml:space="preserve">                       - bank to bank transactions </t>
  </si>
  <si>
    <t xml:space="preserve">                       - direct credit</t>
  </si>
  <si>
    <t xml:space="preserve">                       - direct debit</t>
  </si>
  <si>
    <t xml:space="preserve">                       - other payments</t>
  </si>
  <si>
    <t xml:space="preserve">                       - reject items</t>
  </si>
  <si>
    <t xml:space="preserve">            of which(***): - bank to bank transactions </t>
  </si>
  <si>
    <t xml:space="preserve">                               - DVP transactions</t>
  </si>
  <si>
    <t xml:space="preserve">                               - customer transactions</t>
  </si>
  <si>
    <t xml:space="preserve">                               - NBH an other transactions</t>
  </si>
  <si>
    <t xml:space="preserve">            - bank to bank transactions </t>
  </si>
  <si>
    <t xml:space="preserve">            - DVP transactions</t>
  </si>
  <si>
    <t xml:space="preserve">            - customer transactions</t>
  </si>
  <si>
    <t xml:space="preserve">             of wich(****): - FX deals with NBH</t>
  </si>
  <si>
    <t xml:space="preserve">                                - deposit with NBH</t>
  </si>
  <si>
    <t xml:space="preserve">                                - other transactions</t>
  </si>
  <si>
    <t xml:space="preserve">Volume of transactions </t>
  </si>
  <si>
    <t xml:space="preserve">            - NBH and other transactions</t>
  </si>
  <si>
    <t>Percentage of total number (%)</t>
  </si>
  <si>
    <t>Percentage of total value (%)</t>
  </si>
  <si>
    <t>Total</t>
  </si>
  <si>
    <t xml:space="preserve">      - postal payment order</t>
  </si>
  <si>
    <t xml:space="preserve">                       - postal payment order</t>
  </si>
  <si>
    <t xml:space="preserve">            - FX transactions</t>
  </si>
  <si>
    <t xml:space="preserve">                               - FX transactions</t>
  </si>
  <si>
    <t>2004.</t>
  </si>
  <si>
    <t>2005.</t>
  </si>
  <si>
    <t xml:space="preserve">            - FX deals </t>
  </si>
  <si>
    <t xml:space="preserve">             of wich(****): - FX deals </t>
  </si>
  <si>
    <t xml:space="preserve">                                - FX deals with NBH</t>
  </si>
  <si>
    <t xml:space="preserve">                                - bank to bank transactions </t>
  </si>
  <si>
    <t xml:space="preserve">                                - customer transactions</t>
  </si>
  <si>
    <t xml:space="preserve">            - FX deals</t>
  </si>
  <si>
    <t>.</t>
  </si>
  <si>
    <t xml:space="preserve">.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</si>
</sst>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16">
    <font>
      <sz val="10"/>
      <name val="Arial"/>
      <family val="0"/>
    </font>
    <font>
      <b/>
      <sz val="18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3" fillId="0" borderId="0" xfId="15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4" fillId="0" borderId="1" xfId="15" applyFont="1" applyFill="1" applyBorder="1" applyAlignment="1">
      <alignment horizontal="left"/>
    </xf>
    <xf numFmtId="164" fontId="4" fillId="0" borderId="0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64" fontId="0" fillId="0" borderId="3" xfId="15" applyNumberFormat="1" applyFont="1" applyBorder="1" applyAlignment="1">
      <alignment/>
    </xf>
    <xf numFmtId="43" fontId="0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43" fontId="4" fillId="0" borderId="5" xfId="15" applyFont="1" applyFill="1" applyBorder="1" applyAlignment="1">
      <alignment horizontal="left"/>
    </xf>
    <xf numFmtId="0" fontId="0" fillId="0" borderId="6" xfId="0" applyFont="1" applyBorder="1" applyAlignment="1">
      <alignment/>
    </xf>
    <xf numFmtId="164" fontId="4" fillId="0" borderId="7" xfId="15" applyNumberFormat="1" applyFont="1" applyFill="1" applyBorder="1" applyAlignment="1">
      <alignment/>
    </xf>
    <xf numFmtId="43" fontId="0" fillId="0" borderId="8" xfId="15" applyFont="1" applyFill="1" applyBorder="1" applyAlignment="1">
      <alignment horizontal="left"/>
    </xf>
    <xf numFmtId="43" fontId="0" fillId="0" borderId="9" xfId="15" applyFont="1" applyFill="1" applyBorder="1" applyAlignment="1">
      <alignment horizontal="left"/>
    </xf>
    <xf numFmtId="43" fontId="0" fillId="0" borderId="10" xfId="15" applyFont="1" applyFill="1" applyBorder="1" applyAlignment="1">
      <alignment horizontal="left"/>
    </xf>
    <xf numFmtId="43" fontId="4" fillId="0" borderId="11" xfId="15" applyFont="1" applyFill="1" applyBorder="1" applyAlignment="1">
      <alignment/>
    </xf>
    <xf numFmtId="0" fontId="4" fillId="0" borderId="4" xfId="0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43" fontId="0" fillId="2" borderId="12" xfId="0" applyNumberFormat="1" applyFont="1" applyFill="1" applyBorder="1" applyAlignment="1">
      <alignment/>
    </xf>
    <xf numFmtId="43" fontId="0" fillId="0" borderId="6" xfId="15" applyFont="1" applyBorder="1" applyAlignment="1">
      <alignment/>
    </xf>
    <xf numFmtId="43" fontId="4" fillId="0" borderId="7" xfId="15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3" fontId="4" fillId="0" borderId="0" xfId="15" applyFont="1" applyFill="1" applyBorder="1" applyAlignment="1">
      <alignment horizontal="left"/>
    </xf>
    <xf numFmtId="43" fontId="0" fillId="0" borderId="15" xfId="15" applyFont="1" applyFill="1" applyBorder="1" applyAlignment="1">
      <alignment/>
    </xf>
    <xf numFmtId="43" fontId="0" fillId="0" borderId="16" xfId="15" applyFont="1" applyFill="1" applyBorder="1" applyAlignment="1">
      <alignment/>
    </xf>
    <xf numFmtId="43" fontId="0" fillId="0" borderId="17" xfId="15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4" fillId="0" borderId="14" xfId="15" applyNumberFormat="1" applyFont="1" applyFill="1" applyBorder="1" applyAlignment="1">
      <alignment/>
    </xf>
    <xf numFmtId="43" fontId="5" fillId="0" borderId="9" xfId="15" applyFont="1" applyFill="1" applyBorder="1" applyAlignment="1">
      <alignment horizontal="left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18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3" fontId="0" fillId="0" borderId="14" xfId="15" applyFont="1" applyBorder="1" applyAlignment="1">
      <alignment/>
    </xf>
    <xf numFmtId="164" fontId="0" fillId="0" borderId="14" xfId="15" applyNumberFormat="1" applyFont="1" applyBorder="1" applyAlignment="1">
      <alignment/>
    </xf>
    <xf numFmtId="43" fontId="0" fillId="0" borderId="0" xfId="15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164" fontId="4" fillId="0" borderId="20" xfId="15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0" fillId="0" borderId="12" xfId="15" applyFont="1" applyFill="1" applyBorder="1" applyAlignment="1">
      <alignment horizontal="left"/>
    </xf>
    <xf numFmtId="164" fontId="0" fillId="0" borderId="6" xfId="15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7" xfId="0" applyFont="1" applyBorder="1" applyAlignment="1">
      <alignment/>
    </xf>
    <xf numFmtId="164" fontId="0" fillId="0" borderId="23" xfId="15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6" xfId="15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20" xfId="15" applyNumberFormat="1" applyFont="1" applyBorder="1" applyAlignment="1">
      <alignment/>
    </xf>
    <xf numFmtId="43" fontId="4" fillId="0" borderId="20" xfId="15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3" fontId="5" fillId="0" borderId="6" xfId="15" applyFont="1" applyFill="1" applyBorder="1" applyAlignment="1">
      <alignment horizontal="left"/>
    </xf>
    <xf numFmtId="164" fontId="4" fillId="0" borderId="26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27" xfId="15" applyNumberFormat="1" applyFont="1" applyBorder="1" applyAlignment="1">
      <alignment/>
    </xf>
    <xf numFmtId="0" fontId="4" fillId="0" borderId="28" xfId="0" applyFont="1" applyFill="1" applyBorder="1" applyAlignment="1">
      <alignment horizontal="center"/>
    </xf>
    <xf numFmtId="164" fontId="4" fillId="0" borderId="11" xfId="15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4" fillId="0" borderId="22" xfId="15" applyNumberFormat="1" applyFont="1" applyBorder="1" applyAlignment="1">
      <alignment/>
    </xf>
    <xf numFmtId="43" fontId="0" fillId="0" borderId="3" xfId="15" applyFont="1" applyFill="1" applyBorder="1" applyAlignment="1">
      <alignment/>
    </xf>
    <xf numFmtId="43" fontId="0" fillId="0" borderId="29" xfId="15" applyFont="1" applyFill="1" applyBorder="1" applyAlignment="1">
      <alignment/>
    </xf>
    <xf numFmtId="43" fontId="0" fillId="0" borderId="30" xfId="15" applyFont="1" applyFill="1" applyBorder="1" applyAlignment="1">
      <alignment/>
    </xf>
    <xf numFmtId="43" fontId="0" fillId="0" borderId="27" xfId="15" applyFont="1" applyFill="1" applyBorder="1" applyAlignment="1">
      <alignment/>
    </xf>
    <xf numFmtId="43" fontId="0" fillId="0" borderId="31" xfId="15" applyFont="1" applyFill="1" applyBorder="1" applyAlignment="1">
      <alignment horizontal="left"/>
    </xf>
    <xf numFmtId="43" fontId="0" fillId="0" borderId="32" xfId="15" applyFont="1" applyFill="1" applyBorder="1" applyAlignment="1">
      <alignment horizontal="left"/>
    </xf>
    <xf numFmtId="43" fontId="0" fillId="0" borderId="6" xfId="15" applyFont="1" applyFill="1" applyBorder="1" applyAlignment="1">
      <alignment/>
    </xf>
    <xf numFmtId="43" fontId="0" fillId="0" borderId="23" xfId="15" applyFont="1" applyFill="1" applyBorder="1" applyAlignment="1">
      <alignment/>
    </xf>
    <xf numFmtId="43" fontId="0" fillId="0" borderId="33" xfId="15" applyFont="1" applyFill="1" applyBorder="1" applyAlignment="1">
      <alignment horizontal="left"/>
    </xf>
    <xf numFmtId="43" fontId="4" fillId="0" borderId="7" xfId="15" applyFont="1" applyFill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34" xfId="15" applyNumberFormat="1" applyFont="1" applyBorder="1" applyAlignment="1">
      <alignment/>
    </xf>
    <xf numFmtId="164" fontId="4" fillId="0" borderId="35" xfId="15" applyNumberFormat="1" applyFont="1" applyFill="1" applyBorder="1" applyAlignment="1">
      <alignment/>
    </xf>
    <xf numFmtId="164" fontId="0" fillId="0" borderId="36" xfId="0" applyNumberFormat="1" applyBorder="1" applyAlignment="1">
      <alignment/>
    </xf>
    <xf numFmtId="164" fontId="4" fillId="0" borderId="35" xfId="15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0" borderId="37" xfId="15" applyNumberFormat="1" applyFont="1" applyBorder="1" applyAlignment="1">
      <alignment/>
    </xf>
    <xf numFmtId="164" fontId="0" fillId="0" borderId="23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43" fontId="4" fillId="0" borderId="34" xfId="15" applyFont="1" applyFill="1" applyBorder="1" applyAlignment="1">
      <alignment horizontal="left"/>
    </xf>
    <xf numFmtId="164" fontId="4" fillId="0" borderId="6" xfId="15" applyNumberFormat="1" applyFont="1" applyBorder="1" applyAlignment="1">
      <alignment/>
    </xf>
    <xf numFmtId="43" fontId="0" fillId="0" borderId="38" xfId="15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43" fontId="0" fillId="0" borderId="39" xfId="15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164" fontId="4" fillId="2" borderId="40" xfId="0" applyNumberFormat="1" applyFont="1" applyFill="1" applyBorder="1" applyAlignment="1">
      <alignment horizontal="center"/>
    </xf>
    <xf numFmtId="43" fontId="4" fillId="0" borderId="7" xfId="15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4" fillId="0" borderId="5" xfId="15" applyNumberFormat="1" applyFont="1" applyFill="1" applyBorder="1" applyAlignment="1">
      <alignment/>
    </xf>
    <xf numFmtId="43" fontId="0" fillId="0" borderId="1" xfId="15" applyFont="1" applyFill="1" applyBorder="1" applyAlignment="1">
      <alignment horizontal="left"/>
    </xf>
    <xf numFmtId="164" fontId="4" fillId="0" borderId="22" xfId="15" applyNumberFormat="1" applyFont="1" applyFill="1" applyBorder="1" applyAlignment="1">
      <alignment/>
    </xf>
    <xf numFmtId="43" fontId="0" fillId="0" borderId="42" xfId="15" applyFont="1" applyFill="1" applyBorder="1" applyAlignment="1">
      <alignment horizontal="left"/>
    </xf>
    <xf numFmtId="164" fontId="0" fillId="0" borderId="23" xfId="15" applyNumberFormat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23" xfId="15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164" fontId="0" fillId="0" borderId="4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36" xfId="15" applyNumberFormat="1" applyBorder="1" applyAlignment="1">
      <alignment/>
    </xf>
    <xf numFmtId="164" fontId="0" fillId="0" borderId="43" xfId="15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4" fillId="0" borderId="45" xfId="15" applyNumberFormat="1" applyFont="1" applyBorder="1" applyAlignment="1">
      <alignment/>
    </xf>
    <xf numFmtId="164" fontId="4" fillId="0" borderId="14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4" xfId="0" applyFont="1" applyBorder="1" applyAlignment="1">
      <alignment/>
    </xf>
    <xf numFmtId="164" fontId="4" fillId="0" borderId="35" xfId="15" applyNumberFormat="1" applyFont="1" applyBorder="1" applyAlignment="1">
      <alignment horizontal="left" indent="2"/>
    </xf>
    <xf numFmtId="164" fontId="0" fillId="0" borderId="8" xfId="15" applyNumberFormat="1" applyFont="1" applyBorder="1" applyAlignment="1">
      <alignment horizontal="left" indent="2"/>
    </xf>
    <xf numFmtId="164" fontId="0" fillId="0" borderId="9" xfId="15" applyNumberFormat="1" applyFont="1" applyBorder="1" applyAlignment="1">
      <alignment horizontal="left" indent="2"/>
    </xf>
    <xf numFmtId="164" fontId="0" fillId="0" borderId="9" xfId="15" applyNumberFormat="1" applyBorder="1" applyAlignment="1">
      <alignment/>
    </xf>
    <xf numFmtId="164" fontId="0" fillId="0" borderId="10" xfId="15" applyNumberFormat="1" applyFont="1" applyBorder="1" applyAlignment="1">
      <alignment horizontal="left" indent="2"/>
    </xf>
    <xf numFmtId="164" fontId="0" fillId="0" borderId="8" xfId="15" applyNumberFormat="1" applyFont="1" applyBorder="1" applyAlignment="1">
      <alignment horizontal="left" indent="2"/>
    </xf>
    <xf numFmtId="164" fontId="0" fillId="0" borderId="10" xfId="15" applyNumberFormat="1" applyBorder="1" applyAlignment="1">
      <alignment/>
    </xf>
    <xf numFmtId="164" fontId="0" fillId="0" borderId="35" xfId="15" applyNumberFormat="1" applyFont="1" applyBorder="1" applyAlignment="1">
      <alignment horizontal="left" indent="2"/>
    </xf>
    <xf numFmtId="164" fontId="0" fillId="0" borderId="12" xfId="15" applyNumberFormat="1" applyFont="1" applyBorder="1" applyAlignment="1">
      <alignment horizontal="left" indent="2"/>
    </xf>
    <xf numFmtId="164" fontId="0" fillId="0" borderId="9" xfId="0" applyNumberFormat="1" applyBorder="1" applyAlignment="1">
      <alignment/>
    </xf>
    <xf numFmtId="164" fontId="0" fillId="0" borderId="21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24" xfId="15" applyNumberFormat="1" applyFont="1" applyBorder="1" applyAlignment="1">
      <alignment/>
    </xf>
    <xf numFmtId="164" fontId="0" fillId="0" borderId="24" xfId="15" applyNumberFormat="1" applyBorder="1" applyAlignment="1">
      <alignment/>
    </xf>
    <xf numFmtId="164" fontId="0" fillId="0" borderId="4" xfId="0" applyNumberFormat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164" fontId="0" fillId="0" borderId="39" xfId="0" applyNumberFormat="1" applyBorder="1" applyAlignment="1">
      <alignment/>
    </xf>
    <xf numFmtId="164" fontId="4" fillId="0" borderId="46" xfId="15" applyNumberFormat="1" applyFont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4" fillId="0" borderId="47" xfId="15" applyNumberFormat="1" applyFont="1" applyBorder="1" applyAlignment="1">
      <alignment/>
    </xf>
    <xf numFmtId="164" fontId="0" fillId="0" borderId="47" xfId="15" applyNumberFormat="1" applyFont="1" applyFill="1" applyBorder="1" applyAlignment="1">
      <alignment/>
    </xf>
    <xf numFmtId="164" fontId="4" fillId="0" borderId="20" xfId="15" applyNumberFormat="1" applyFont="1" applyBorder="1" applyAlignment="1">
      <alignment horizontal="center"/>
    </xf>
    <xf numFmtId="164" fontId="4" fillId="0" borderId="9" xfId="15" applyNumberFormat="1" applyFont="1" applyFill="1" applyBorder="1" applyAlignment="1">
      <alignment/>
    </xf>
    <xf numFmtId="164" fontId="0" fillId="0" borderId="48" xfId="15" applyNumberFormat="1" applyFont="1" applyBorder="1" applyAlignment="1">
      <alignment/>
    </xf>
    <xf numFmtId="164" fontId="0" fillId="0" borderId="49" xfId="15" applyNumberFormat="1" applyFont="1" applyBorder="1" applyAlignment="1">
      <alignment/>
    </xf>
    <xf numFmtId="164" fontId="0" fillId="0" borderId="49" xfId="15" applyNumberFormat="1" applyBorder="1" applyAlignment="1">
      <alignment/>
    </xf>
    <xf numFmtId="164" fontId="0" fillId="0" borderId="50" xfId="15" applyNumberFormat="1" applyFont="1" applyBorder="1" applyAlignment="1">
      <alignment/>
    </xf>
    <xf numFmtId="164" fontId="0" fillId="0" borderId="50" xfId="15" applyNumberFormat="1" applyBorder="1" applyAlignment="1">
      <alignment/>
    </xf>
    <xf numFmtId="164" fontId="4" fillId="0" borderId="2" xfId="15" applyNumberFormat="1" applyFont="1" applyBorder="1" applyAlignment="1">
      <alignment/>
    </xf>
    <xf numFmtId="164" fontId="0" fillId="0" borderId="51" xfId="0" applyNumberFormat="1" applyBorder="1" applyAlignment="1">
      <alignment/>
    </xf>
    <xf numFmtId="43" fontId="0" fillId="0" borderId="3" xfId="15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9" fillId="0" borderId="18" xfId="15" applyNumberFormat="1" applyFont="1" applyFill="1" applyBorder="1" applyAlignment="1">
      <alignment horizontal="center"/>
    </xf>
    <xf numFmtId="164" fontId="9" fillId="0" borderId="47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Value of payments in domestic payment systems (2005)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45"/>
          <c:w val="0.983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Values!$B$6:$M$6</c:f>
              <c:numCache>
                <c:ptCount val="12"/>
                <c:pt idx="0">
                  <c:v>3903866</c:v>
                </c:pt>
                <c:pt idx="1">
                  <c:v>3759023.491</c:v>
                </c:pt>
                <c:pt idx="2">
                  <c:v>4251987.273</c:v>
                </c:pt>
                <c:pt idx="3">
                  <c:v>4622448.371</c:v>
                </c:pt>
                <c:pt idx="4">
                  <c:v>4456841.649</c:v>
                </c:pt>
                <c:pt idx="5">
                  <c:v>4639523.172</c:v>
                </c:pt>
                <c:pt idx="6">
                  <c:v>4449888.482</c:v>
                </c:pt>
                <c:pt idx="7">
                  <c:v>4852091.774</c:v>
                </c:pt>
                <c:pt idx="8">
                  <c:v>4573941.401</c:v>
                </c:pt>
                <c:pt idx="9">
                  <c:v>4775259.934</c:v>
                </c:pt>
                <c:pt idx="10">
                  <c:v>4925229.443</c:v>
                </c:pt>
                <c:pt idx="11">
                  <c:v>6399525.741</c:v>
                </c:pt>
              </c:numCache>
            </c:numRef>
          </c:val>
        </c:ser>
        <c:ser>
          <c:idx val="1"/>
          <c:order val="1"/>
          <c:tx>
            <c:v>NBH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Values!$B$14:$M$14</c:f>
              <c:numCache>
                <c:ptCount val="12"/>
                <c:pt idx="0">
                  <c:v>38739024.182000004</c:v>
                </c:pt>
                <c:pt idx="1">
                  <c:v>44603272.323</c:v>
                </c:pt>
                <c:pt idx="2">
                  <c:v>51388361.76</c:v>
                </c:pt>
                <c:pt idx="3">
                  <c:v>47941751.043</c:v>
                </c:pt>
                <c:pt idx="4">
                  <c:v>47630997.269999996</c:v>
                </c:pt>
                <c:pt idx="5">
                  <c:v>53510759.361</c:v>
                </c:pt>
                <c:pt idx="6">
                  <c:v>42972692.37</c:v>
                </c:pt>
                <c:pt idx="7">
                  <c:v>52384567.649000004</c:v>
                </c:pt>
                <c:pt idx="8">
                  <c:v>53431340.527</c:v>
                </c:pt>
                <c:pt idx="9">
                  <c:v>54103286.057</c:v>
                </c:pt>
                <c:pt idx="10">
                  <c:v>53133071.92699999</c:v>
                </c:pt>
                <c:pt idx="11">
                  <c:v>54967321.328</c:v>
                </c:pt>
              </c:numCache>
            </c:numRef>
          </c:val>
        </c:ser>
        <c:overlap val="100"/>
        <c:axId val="28901289"/>
        <c:axId val="58785010"/>
      </c:barChart>
      <c:catAx>
        <c:axId val="2890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785010"/>
        <c:crosses val="autoZero"/>
        <c:auto val="1"/>
        <c:lblOffset val="100"/>
        <c:noMultiLvlLbl val="0"/>
      </c:catAx>
      <c:valAx>
        <c:axId val="58785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901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75"/>
          <c:y val="0.938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of payments in domestic payment systems 2005
- logarithmic scale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53"/>
          <c:w val="0.9955"/>
          <c:h val="0.64225"/>
        </c:manualLayout>
      </c:layout>
      <c:lineChart>
        <c:grouping val="standard"/>
        <c:varyColors val="0"/>
        <c:ser>
          <c:idx val="0"/>
          <c:order val="0"/>
          <c:tx>
            <c:v>ICS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Volume!$B$6:$M$6</c:f>
              <c:numCache>
                <c:ptCount val="12"/>
                <c:pt idx="0">
                  <c:v>13562072</c:v>
                </c:pt>
                <c:pt idx="1">
                  <c:v>13721943</c:v>
                </c:pt>
                <c:pt idx="2">
                  <c:v>15878070</c:v>
                </c:pt>
                <c:pt idx="3">
                  <c:v>15566463</c:v>
                </c:pt>
                <c:pt idx="4">
                  <c:v>15274542</c:v>
                </c:pt>
                <c:pt idx="5">
                  <c:v>15788096</c:v>
                </c:pt>
                <c:pt idx="6">
                  <c:v>15384142</c:v>
                </c:pt>
                <c:pt idx="7">
                  <c:v>14886409</c:v>
                </c:pt>
                <c:pt idx="8">
                  <c:v>15325614</c:v>
                </c:pt>
                <c:pt idx="9">
                  <c:v>15700371</c:v>
                </c:pt>
                <c:pt idx="10">
                  <c:v>17787785</c:v>
                </c:pt>
                <c:pt idx="11">
                  <c:v>17856110</c:v>
                </c:pt>
              </c:numCache>
            </c:numRef>
          </c:val>
          <c:smooth val="0"/>
        </c:ser>
        <c:ser>
          <c:idx val="1"/>
          <c:order val="1"/>
          <c:tx>
            <c:v>NBH systems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Volume!$B$14:$M$14</c:f>
              <c:numCache>
                <c:ptCount val="12"/>
                <c:pt idx="0">
                  <c:v>50784</c:v>
                </c:pt>
                <c:pt idx="1">
                  <c:v>67444</c:v>
                </c:pt>
                <c:pt idx="2">
                  <c:v>67762</c:v>
                </c:pt>
                <c:pt idx="3">
                  <c:v>64120</c:v>
                </c:pt>
                <c:pt idx="4">
                  <c:v>64792</c:v>
                </c:pt>
                <c:pt idx="5">
                  <c:v>71026</c:v>
                </c:pt>
                <c:pt idx="6">
                  <c:v>63738</c:v>
                </c:pt>
                <c:pt idx="7">
                  <c:v>67661</c:v>
                </c:pt>
                <c:pt idx="8">
                  <c:v>72241</c:v>
                </c:pt>
                <c:pt idx="9">
                  <c:v>71157</c:v>
                </c:pt>
                <c:pt idx="10">
                  <c:v>70036</c:v>
                </c:pt>
                <c:pt idx="11">
                  <c:v>70130</c:v>
                </c:pt>
              </c:numCache>
            </c:numRef>
          </c:val>
          <c:smooth val="0"/>
        </c:ser>
        <c:marker val="1"/>
        <c:axId val="59303043"/>
        <c:axId val="63965340"/>
      </c:lineChart>
      <c:catAx>
        <c:axId val="5930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65340"/>
        <c:crosses val="autoZero"/>
        <c:auto val="1"/>
        <c:lblOffset val="100"/>
        <c:noMultiLvlLbl val="0"/>
      </c:catAx>
      <c:valAx>
        <c:axId val="6396534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>
            <c:manualLayout>
              <c:xMode val="factor"/>
              <c:yMode val="factor"/>
              <c:x val="0.0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030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1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Value of payments in NBH systems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87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Values!$B$15:$M$15</c:f>
              <c:numCache>
                <c:ptCount val="12"/>
                <c:pt idx="0">
                  <c:v>37566279.968</c:v>
                </c:pt>
                <c:pt idx="1">
                  <c:v>43388457.982</c:v>
                </c:pt>
                <c:pt idx="2">
                  <c:v>49098708.341</c:v>
                </c:pt>
                <c:pt idx="3">
                  <c:v>45836032.515</c:v>
                </c:pt>
                <c:pt idx="4">
                  <c:v>45095231.48</c:v>
                </c:pt>
                <c:pt idx="5">
                  <c:v>50794145.781</c:v>
                </c:pt>
                <c:pt idx="6">
                  <c:v>41055921.621</c:v>
                </c:pt>
                <c:pt idx="7">
                  <c:v>49630426.364</c:v>
                </c:pt>
                <c:pt idx="8">
                  <c:v>51246479.246</c:v>
                </c:pt>
                <c:pt idx="9">
                  <c:v>51923008.8</c:v>
                </c:pt>
                <c:pt idx="10">
                  <c:v>50526388.877</c:v>
                </c:pt>
                <c:pt idx="11">
                  <c:v>52497732.097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Values!$B$22:$M$22</c:f>
              <c:numCache>
                <c:ptCount val="12"/>
                <c:pt idx="0">
                  <c:v>1172744.214</c:v>
                </c:pt>
                <c:pt idx="1">
                  <c:v>1214814.341</c:v>
                </c:pt>
                <c:pt idx="2">
                  <c:v>2289653.419</c:v>
                </c:pt>
                <c:pt idx="3">
                  <c:v>2105718.528</c:v>
                </c:pt>
                <c:pt idx="4">
                  <c:v>2535765.79</c:v>
                </c:pt>
                <c:pt idx="5">
                  <c:v>2716613.58</c:v>
                </c:pt>
                <c:pt idx="6">
                  <c:v>1916770.749</c:v>
                </c:pt>
                <c:pt idx="7">
                  <c:v>2754141.285</c:v>
                </c:pt>
                <c:pt idx="8">
                  <c:v>2184861.281</c:v>
                </c:pt>
                <c:pt idx="9">
                  <c:v>2180277.257</c:v>
                </c:pt>
                <c:pt idx="10">
                  <c:v>2606683.05</c:v>
                </c:pt>
                <c:pt idx="11">
                  <c:v>2469589.231</c:v>
                </c:pt>
              </c:numCache>
            </c:numRef>
          </c:val>
        </c:ser>
        <c:overlap val="100"/>
        <c:axId val="38817149"/>
        <c:axId val="13810022"/>
      </c:bar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10022"/>
        <c:crosses val="autoZero"/>
        <c:auto val="1"/>
        <c:lblOffset val="100"/>
        <c:noMultiLvlLbl val="0"/>
      </c:catAx>
      <c:valAx>
        <c:axId val="13810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17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5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of payments in NBH systems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61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Volume!$B$15:$M$15</c:f>
              <c:numCache>
                <c:ptCount val="12"/>
                <c:pt idx="0">
                  <c:v>45246</c:v>
                </c:pt>
                <c:pt idx="1">
                  <c:v>56672</c:v>
                </c:pt>
                <c:pt idx="2">
                  <c:v>56650</c:v>
                </c:pt>
                <c:pt idx="3">
                  <c:v>54234</c:v>
                </c:pt>
                <c:pt idx="4">
                  <c:v>53505</c:v>
                </c:pt>
                <c:pt idx="5">
                  <c:v>58833</c:v>
                </c:pt>
                <c:pt idx="6">
                  <c:v>52691</c:v>
                </c:pt>
                <c:pt idx="7">
                  <c:v>56166</c:v>
                </c:pt>
                <c:pt idx="8">
                  <c:v>61551</c:v>
                </c:pt>
                <c:pt idx="9">
                  <c:v>60624</c:v>
                </c:pt>
                <c:pt idx="10">
                  <c:v>60266</c:v>
                </c:pt>
                <c:pt idx="11">
                  <c:v>59781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Volume!$B$22:$M$22</c:f>
              <c:numCache>
                <c:ptCount val="12"/>
                <c:pt idx="0">
                  <c:v>5538</c:v>
                </c:pt>
                <c:pt idx="1">
                  <c:v>10772</c:v>
                </c:pt>
                <c:pt idx="2">
                  <c:v>11112</c:v>
                </c:pt>
                <c:pt idx="3">
                  <c:v>9886</c:v>
                </c:pt>
                <c:pt idx="4">
                  <c:v>11287</c:v>
                </c:pt>
                <c:pt idx="5">
                  <c:v>12193</c:v>
                </c:pt>
                <c:pt idx="6">
                  <c:v>11047</c:v>
                </c:pt>
                <c:pt idx="7">
                  <c:v>11495</c:v>
                </c:pt>
                <c:pt idx="8">
                  <c:v>10690</c:v>
                </c:pt>
                <c:pt idx="9">
                  <c:v>10533</c:v>
                </c:pt>
                <c:pt idx="10">
                  <c:v>9770</c:v>
                </c:pt>
                <c:pt idx="11">
                  <c:v>10349</c:v>
                </c:pt>
              </c:numCache>
            </c:numRef>
          </c:val>
        </c:ser>
        <c:overlap val="100"/>
        <c:axId val="57181335"/>
        <c:axId val="44869968"/>
      </c:bar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869968"/>
        <c:crosses val="autoZero"/>
        <c:auto val="1"/>
        <c:lblOffset val="100"/>
        <c:noMultiLvlLbl val="0"/>
      </c:catAx>
      <c:valAx>
        <c:axId val="448699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813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4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workbookViewId="0" topLeftCell="A1">
      <selection activeCell="M34" sqref="M34:M57"/>
    </sheetView>
  </sheetViews>
  <sheetFormatPr defaultColWidth="9.140625" defaultRowHeight="12.75"/>
  <cols>
    <col min="1" max="1" width="43.28125" style="13" customWidth="1"/>
    <col min="2" max="5" width="15.00390625" style="13" customWidth="1"/>
    <col min="6" max="6" width="13.57421875" style="14" bestFit="1" customWidth="1"/>
    <col min="7" max="7" width="13.57421875" style="13" bestFit="1" customWidth="1"/>
    <col min="8" max="8" width="15.00390625" style="13" customWidth="1"/>
    <col min="9" max="9" width="13.57421875" style="13" bestFit="1" customWidth="1"/>
    <col min="10" max="10" width="17.00390625" style="15" bestFit="1" customWidth="1"/>
    <col min="11" max="11" width="13.57421875" style="13" bestFit="1" customWidth="1"/>
    <col min="12" max="12" width="13.57421875" style="14" bestFit="1" customWidth="1"/>
    <col min="13" max="13" width="13.57421875" style="13" bestFit="1" customWidth="1"/>
    <col min="14" max="16384" width="9.140625" style="13" customWidth="1"/>
  </cols>
  <sheetData>
    <row r="1" spans="1:14" ht="21" thickBot="1">
      <c r="A1" s="203" t="s">
        <v>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17"/>
    </row>
    <row r="2" spans="1:13" ht="21" thickBot="1">
      <c r="A2" s="42"/>
      <c r="B2" s="43"/>
      <c r="C2" s="43"/>
      <c r="D2" s="43"/>
      <c r="E2" s="43"/>
      <c r="F2" s="43"/>
      <c r="G2" s="43"/>
      <c r="H2" s="43"/>
      <c r="I2" s="70"/>
      <c r="J2" s="71"/>
      <c r="K2" s="70"/>
      <c r="L2" s="72"/>
      <c r="M2" s="70"/>
    </row>
    <row r="3" spans="2:13" ht="18.75" thickBot="1">
      <c r="B3" s="206" t="s">
        <v>27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4" ht="18.75" thickBot="1">
      <c r="A4" s="68"/>
      <c r="B4" s="207">
        <v>2005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  <c r="N4" s="17"/>
    </row>
    <row r="5" spans="1:14" s="135" customFormat="1" ht="13.5" thickBot="1">
      <c r="A5" s="131"/>
      <c r="B5" s="74" t="s">
        <v>21</v>
      </c>
      <c r="C5" s="74" t="s">
        <v>22</v>
      </c>
      <c r="D5" s="74" t="s">
        <v>23</v>
      </c>
      <c r="E5" s="74" t="s">
        <v>24</v>
      </c>
      <c r="F5" s="39" t="s">
        <v>25</v>
      </c>
      <c r="G5" s="35" t="s">
        <v>26</v>
      </c>
      <c r="H5" s="35" t="s">
        <v>1</v>
      </c>
      <c r="I5" s="40" t="s">
        <v>29</v>
      </c>
      <c r="J5" s="132" t="s">
        <v>18</v>
      </c>
      <c r="K5" s="76" t="s">
        <v>30</v>
      </c>
      <c r="L5" s="193" t="s">
        <v>19</v>
      </c>
      <c r="M5" s="133" t="s">
        <v>20</v>
      </c>
      <c r="N5" s="134"/>
    </row>
    <row r="6" spans="1:14" s="81" customFormat="1" ht="13.5" thickBot="1">
      <c r="A6" s="10" t="s">
        <v>2</v>
      </c>
      <c r="B6" s="115">
        <v>3903866</v>
      </c>
      <c r="C6" s="99">
        <v>3759023.491</v>
      </c>
      <c r="D6" s="145">
        <v>4251987.273</v>
      </c>
      <c r="E6" s="139">
        <v>4622448.371</v>
      </c>
      <c r="F6" s="141">
        <v>4456841.649</v>
      </c>
      <c r="G6" s="20">
        <v>4639523.172</v>
      </c>
      <c r="H6" s="148">
        <v>4449888.482</v>
      </c>
      <c r="I6" s="102">
        <v>4852091.774</v>
      </c>
      <c r="J6" s="161">
        <v>4573941.401</v>
      </c>
      <c r="K6" s="188">
        <v>4775259.934</v>
      </c>
      <c r="L6" s="177">
        <v>4925229.443</v>
      </c>
      <c r="M6" s="191">
        <v>6399525.741</v>
      </c>
      <c r="N6" s="80"/>
    </row>
    <row r="7" spans="1:14" s="19" customFormat="1" ht="12.75">
      <c r="A7" s="113" t="s">
        <v>3</v>
      </c>
      <c r="B7" s="26">
        <v>3595974.693</v>
      </c>
      <c r="C7" s="124">
        <v>3421850.959</v>
      </c>
      <c r="D7" s="85">
        <v>3815900.373</v>
      </c>
      <c r="E7" s="78">
        <v>4215679.075</v>
      </c>
      <c r="F7" s="78">
        <v>4086381.959</v>
      </c>
      <c r="G7" s="78">
        <v>4242589.47</v>
      </c>
      <c r="H7" s="149">
        <v>4068286.519</v>
      </c>
      <c r="I7" s="26">
        <v>4470302.375</v>
      </c>
      <c r="J7" s="162">
        <v>4196833.573</v>
      </c>
      <c r="K7" s="189">
        <v>4395022.287</v>
      </c>
      <c r="L7" s="178">
        <v>4512479.375</v>
      </c>
      <c r="M7" s="171">
        <v>5805914.812</v>
      </c>
      <c r="N7" s="79"/>
    </row>
    <row r="8" spans="1:14" ht="12.75">
      <c r="A8" s="109" t="s">
        <v>4</v>
      </c>
      <c r="B8" s="64">
        <v>5.298</v>
      </c>
      <c r="C8" s="64">
        <v>30.554</v>
      </c>
      <c r="D8" s="38">
        <v>11.158</v>
      </c>
      <c r="E8" s="38">
        <v>6.463</v>
      </c>
      <c r="F8" s="38">
        <v>0.531</v>
      </c>
      <c r="G8" s="38">
        <v>18.11</v>
      </c>
      <c r="H8" s="14">
        <v>4.581</v>
      </c>
      <c r="I8" s="37">
        <v>1.835</v>
      </c>
      <c r="J8" s="163">
        <v>1012.859</v>
      </c>
      <c r="K8" s="189">
        <v>2.337</v>
      </c>
      <c r="L8" s="178">
        <v>1.811</v>
      </c>
      <c r="M8" s="172">
        <v>13.471</v>
      </c>
      <c r="N8" s="17"/>
    </row>
    <row r="9" spans="1:14" ht="12.75">
      <c r="A9" s="109" t="s">
        <v>5</v>
      </c>
      <c r="B9" s="64">
        <v>263067.412</v>
      </c>
      <c r="C9" s="64">
        <v>293951.045</v>
      </c>
      <c r="D9" s="38">
        <v>383748.507</v>
      </c>
      <c r="E9" s="38">
        <v>350275.614</v>
      </c>
      <c r="F9" s="38">
        <v>310661.483</v>
      </c>
      <c r="G9" s="38">
        <v>335041.961</v>
      </c>
      <c r="H9" s="14">
        <v>328627.974</v>
      </c>
      <c r="I9" s="37">
        <v>323909.776</v>
      </c>
      <c r="J9" s="163">
        <v>324210.43</v>
      </c>
      <c r="K9" s="189">
        <v>328633.353</v>
      </c>
      <c r="L9" s="178">
        <v>357206.354</v>
      </c>
      <c r="M9" s="172">
        <v>536510.143</v>
      </c>
      <c r="N9" s="17"/>
    </row>
    <row r="10" spans="1:14" ht="12.75">
      <c r="A10" s="109" t="s">
        <v>6</v>
      </c>
      <c r="B10" s="64">
        <v>15376.386</v>
      </c>
      <c r="C10" s="64">
        <v>13784.1</v>
      </c>
      <c r="D10" s="38">
        <v>14946.384</v>
      </c>
      <c r="E10" s="38">
        <v>15808.539</v>
      </c>
      <c r="F10" s="38">
        <v>14017.892</v>
      </c>
      <c r="G10" s="38">
        <v>13415.065</v>
      </c>
      <c r="H10" s="14">
        <v>14820.77</v>
      </c>
      <c r="I10" s="37">
        <v>13557.893</v>
      </c>
      <c r="J10" s="163">
        <v>13603.578</v>
      </c>
      <c r="K10" s="189">
        <v>15083.63</v>
      </c>
      <c r="L10" s="178">
        <v>14885.898</v>
      </c>
      <c r="M10" s="172">
        <v>15822.18</v>
      </c>
      <c r="N10" s="17"/>
    </row>
    <row r="11" spans="1:14" ht="12.75">
      <c r="A11" s="109" t="s">
        <v>7</v>
      </c>
      <c r="B11" s="64">
        <v>23266.46100000001</v>
      </c>
      <c r="C11" s="64">
        <v>22618.560000000136</v>
      </c>
      <c r="D11" s="64">
        <v>26409.054999999928</v>
      </c>
      <c r="E11" s="64">
        <v>28669.743000000097</v>
      </c>
      <c r="F11" s="64">
        <v>28774.287000000382</v>
      </c>
      <c r="G11" s="64">
        <v>27569.16900000052</v>
      </c>
      <c r="H11" s="64">
        <v>24871.416999999994</v>
      </c>
      <c r="I11" s="64">
        <v>27077.692000000177</v>
      </c>
      <c r="J11" s="164">
        <v>24981.38799999976</v>
      </c>
      <c r="K11" s="189">
        <f>K6-K7-K8-K9-K10-K12-K13</f>
        <v>23632.782000000814</v>
      </c>
      <c r="L11" s="178">
        <f>L6-L7-L8-L9-L10-L12-L13</f>
        <v>27519.794999999987</v>
      </c>
      <c r="M11" s="173">
        <v>26321.580000000413</v>
      </c>
      <c r="N11" s="17"/>
    </row>
    <row r="12" spans="1:14" ht="12.75">
      <c r="A12" s="109" t="s">
        <v>8</v>
      </c>
      <c r="B12" s="64">
        <v>2137.354</v>
      </c>
      <c r="C12" s="64">
        <v>2429.981</v>
      </c>
      <c r="D12" s="38">
        <v>2713.089</v>
      </c>
      <c r="E12" s="38">
        <v>2800.587</v>
      </c>
      <c r="F12" s="38">
        <v>2723.135</v>
      </c>
      <c r="G12" s="38">
        <v>3325.225</v>
      </c>
      <c r="H12" s="14">
        <v>2499.642</v>
      </c>
      <c r="I12" s="37">
        <v>2554.138</v>
      </c>
      <c r="J12" s="163">
        <v>2956.032</v>
      </c>
      <c r="K12" s="189">
        <v>2737.146</v>
      </c>
      <c r="L12" s="178">
        <v>2669.607</v>
      </c>
      <c r="M12" s="172">
        <v>3344.505</v>
      </c>
      <c r="N12" s="17"/>
    </row>
    <row r="13" spans="1:14" s="137" customFormat="1" ht="13.5" thickBot="1">
      <c r="A13" s="142" t="s">
        <v>55</v>
      </c>
      <c r="B13" s="143">
        <v>4038.396</v>
      </c>
      <c r="C13" s="143">
        <v>4358.292</v>
      </c>
      <c r="D13" s="82">
        <v>8258.707</v>
      </c>
      <c r="E13" s="82">
        <v>9208.35</v>
      </c>
      <c r="F13" s="82">
        <v>14282.362</v>
      </c>
      <c r="G13" s="82">
        <v>17564.172</v>
      </c>
      <c r="H13" s="150">
        <v>10777.579</v>
      </c>
      <c r="I13" s="123">
        <v>14688.065</v>
      </c>
      <c r="J13" s="165">
        <v>10343.541</v>
      </c>
      <c r="K13" s="189">
        <v>10148.399</v>
      </c>
      <c r="L13" s="178">
        <v>10466.603</v>
      </c>
      <c r="M13" s="174">
        <v>11599.05</v>
      </c>
      <c r="N13" s="136"/>
    </row>
    <row r="14" spans="1:14" s="81" customFormat="1" ht="13.5" thickBot="1">
      <c r="A14" s="10" t="s">
        <v>9</v>
      </c>
      <c r="B14" s="115">
        <v>38739024.182000004</v>
      </c>
      <c r="C14" s="99">
        <v>44603272.323</v>
      </c>
      <c r="D14" s="63">
        <v>51388361.76</v>
      </c>
      <c r="E14" s="99">
        <v>47941751.043</v>
      </c>
      <c r="F14" s="63">
        <v>47630997.269999996</v>
      </c>
      <c r="G14" s="99">
        <v>53510759.361</v>
      </c>
      <c r="H14" s="102">
        <v>42972692.37</v>
      </c>
      <c r="I14" s="27">
        <v>52384567.649000004</v>
      </c>
      <c r="J14" s="119">
        <v>53431340.527</v>
      </c>
      <c r="K14" s="188">
        <f>K15+K22</f>
        <v>54103286.057</v>
      </c>
      <c r="L14" s="177">
        <f>L15+L22</f>
        <v>53133071.92699999</v>
      </c>
      <c r="M14" s="191">
        <v>54967321.328</v>
      </c>
      <c r="N14" s="80"/>
    </row>
    <row r="15" spans="1:14" s="19" customFormat="1" ht="12.75">
      <c r="A15" s="113" t="s">
        <v>10</v>
      </c>
      <c r="B15" s="126">
        <v>37566279.968</v>
      </c>
      <c r="C15" s="126">
        <v>43388457.982</v>
      </c>
      <c r="D15" s="144">
        <v>49098708.341</v>
      </c>
      <c r="E15" s="126">
        <v>45836032.515</v>
      </c>
      <c r="F15" s="144">
        <v>45095231.48</v>
      </c>
      <c r="G15" s="144">
        <v>50794145.781</v>
      </c>
      <c r="H15" s="151">
        <v>41055921.621</v>
      </c>
      <c r="I15" s="54">
        <v>49630426.364</v>
      </c>
      <c r="J15" s="166">
        <v>51246479.246</v>
      </c>
      <c r="K15" s="188">
        <v>51923008.8</v>
      </c>
      <c r="L15" s="177">
        <v>50526388.877</v>
      </c>
      <c r="M15" s="171">
        <v>52497732.097</v>
      </c>
      <c r="N15" s="79"/>
    </row>
    <row r="16" spans="1:14" ht="12.75">
      <c r="A16" s="109" t="s">
        <v>44</v>
      </c>
      <c r="B16" s="64">
        <v>32711357.699</v>
      </c>
      <c r="C16" s="64">
        <v>37645615.281</v>
      </c>
      <c r="D16" s="38">
        <v>41595784.76</v>
      </c>
      <c r="E16" s="14">
        <v>39354599.003</v>
      </c>
      <c r="F16" s="38">
        <v>39126215.764</v>
      </c>
      <c r="G16" s="38">
        <v>43461219.131</v>
      </c>
      <c r="H16" s="14">
        <v>34370089.973</v>
      </c>
      <c r="I16" s="37">
        <v>42956800.563</v>
      </c>
      <c r="J16" s="163">
        <v>42749096.422</v>
      </c>
      <c r="K16" s="189">
        <v>43587810.304</v>
      </c>
      <c r="L16" s="178">
        <v>42026677.936</v>
      </c>
      <c r="M16" s="172">
        <v>44047047.438</v>
      </c>
      <c r="N16" s="17"/>
    </row>
    <row r="17" spans="1:14" ht="12.75">
      <c r="A17" s="109" t="s">
        <v>45</v>
      </c>
      <c r="B17" s="64">
        <v>3249648.974</v>
      </c>
      <c r="C17" s="64">
        <v>4186782.507</v>
      </c>
      <c r="D17" s="38">
        <v>4483540.439</v>
      </c>
      <c r="E17" s="14">
        <v>4232470.345</v>
      </c>
      <c r="F17" s="38">
        <v>3609858.326</v>
      </c>
      <c r="G17" s="38">
        <v>4896964.675</v>
      </c>
      <c r="H17" s="14">
        <v>4875551.062</v>
      </c>
      <c r="I17" s="37">
        <v>4681881.338</v>
      </c>
      <c r="J17" s="163">
        <v>5863212.745</v>
      </c>
      <c r="K17" s="189">
        <v>6274970.127</v>
      </c>
      <c r="L17" s="178">
        <v>5787403.232</v>
      </c>
      <c r="M17" s="172">
        <v>4535838.065</v>
      </c>
      <c r="N17" s="17"/>
    </row>
    <row r="18" spans="1:14" ht="12.75">
      <c r="A18" s="109" t="s">
        <v>46</v>
      </c>
      <c r="B18" s="64">
        <v>1344449.908</v>
      </c>
      <c r="C18" s="64">
        <v>1308771.232</v>
      </c>
      <c r="D18" s="38">
        <v>1829463.992</v>
      </c>
      <c r="E18" s="14">
        <v>1586411.269</v>
      </c>
      <c r="F18" s="38">
        <v>1412279.125</v>
      </c>
      <c r="G18" s="38">
        <v>1742307.846</v>
      </c>
      <c r="H18" s="14">
        <v>1486347.505</v>
      </c>
      <c r="I18" s="37">
        <v>1501259.601</v>
      </c>
      <c r="J18" s="163">
        <v>1963736.752</v>
      </c>
      <c r="K18" s="189">
        <v>1637847.849</v>
      </c>
      <c r="L18" s="178">
        <v>1717195.315</v>
      </c>
      <c r="M18" s="172">
        <v>2249082.151</v>
      </c>
      <c r="N18" s="17"/>
    </row>
    <row r="19" spans="1:14" s="84" customFormat="1" ht="12.75">
      <c r="A19" s="109" t="s">
        <v>57</v>
      </c>
      <c r="B19" s="64">
        <v>219.101</v>
      </c>
      <c r="C19" s="64">
        <v>7481.561</v>
      </c>
      <c r="D19" s="38">
        <v>2.599866</v>
      </c>
      <c r="E19" s="14">
        <v>8.036</v>
      </c>
      <c r="F19" s="38">
        <v>1.335</v>
      </c>
      <c r="G19" s="38">
        <v>1.639</v>
      </c>
      <c r="H19" s="14">
        <v>2.05</v>
      </c>
      <c r="I19" s="37">
        <v>1.989</v>
      </c>
      <c r="J19" s="163">
        <v>2.879</v>
      </c>
      <c r="K19" s="189">
        <v>1.171</v>
      </c>
      <c r="L19" s="178">
        <v>1.281</v>
      </c>
      <c r="M19" s="172">
        <v>9607.52</v>
      </c>
      <c r="N19" s="83"/>
    </row>
    <row r="20" spans="1:14" s="84" customFormat="1" ht="12.75">
      <c r="A20" s="109" t="s">
        <v>32</v>
      </c>
      <c r="B20" s="64">
        <v>33480</v>
      </c>
      <c r="C20" s="64">
        <v>35150</v>
      </c>
      <c r="D20" s="38">
        <v>365618</v>
      </c>
      <c r="E20" s="14">
        <v>377562</v>
      </c>
      <c r="F20" s="38">
        <v>435045</v>
      </c>
      <c r="G20" s="38">
        <v>348145</v>
      </c>
      <c r="H20" s="14">
        <v>30400</v>
      </c>
      <c r="I20" s="37">
        <v>207369</v>
      </c>
      <c r="J20" s="163">
        <v>257177</v>
      </c>
      <c r="K20" s="189">
        <v>128920</v>
      </c>
      <c r="L20" s="178">
        <v>666246</v>
      </c>
      <c r="M20" s="172">
        <v>1218584</v>
      </c>
      <c r="N20" s="83"/>
    </row>
    <row r="21" spans="1:14" s="137" customFormat="1" ht="13.5" thickBot="1">
      <c r="A21" s="142" t="s">
        <v>51</v>
      </c>
      <c r="B21" s="143">
        <v>227124.28600000127</v>
      </c>
      <c r="C21" s="143">
        <v>204657.40099999728</v>
      </c>
      <c r="D21" s="143">
        <v>824298.5501339999</v>
      </c>
      <c r="E21" s="143">
        <v>284981.8620000022</v>
      </c>
      <c r="F21" s="143">
        <v>511831.9299999983</v>
      </c>
      <c r="G21" s="143">
        <v>345507.4900000063</v>
      </c>
      <c r="H21" s="153">
        <v>293531.0310000021</v>
      </c>
      <c r="I21" s="143">
        <v>283113.87299999857</v>
      </c>
      <c r="J21" s="167">
        <v>413253.4480000008</v>
      </c>
      <c r="K21" s="189">
        <f>K15-K16-K17-K18-K19-K20</f>
        <v>293459.3489999991</v>
      </c>
      <c r="L21" s="178">
        <f>L15-L16-L17-L18-L19-L20</f>
        <v>328865.1129999999</v>
      </c>
      <c r="M21" s="175">
        <v>437572.92300000135</v>
      </c>
      <c r="N21" s="136"/>
    </row>
    <row r="22" spans="1:14" s="87" customFormat="1" ht="13.5" thickBot="1">
      <c r="A22" s="140" t="s">
        <v>11</v>
      </c>
      <c r="B22" s="102">
        <v>1172744.214</v>
      </c>
      <c r="C22" s="27">
        <v>1214814.341</v>
      </c>
      <c r="D22" s="20">
        <v>2289653.419</v>
      </c>
      <c r="E22" s="27">
        <v>2105718.528</v>
      </c>
      <c r="F22" s="27">
        <v>2535765.79</v>
      </c>
      <c r="G22" s="20">
        <v>2716613.58</v>
      </c>
      <c r="H22" s="122">
        <v>1916770.749</v>
      </c>
      <c r="I22" s="138">
        <v>2754141.285</v>
      </c>
      <c r="J22" s="168">
        <v>2184861.281</v>
      </c>
      <c r="K22" s="189">
        <v>2180277.257</v>
      </c>
      <c r="L22" s="178">
        <v>2606683.05</v>
      </c>
      <c r="M22" s="192">
        <v>2469589.231</v>
      </c>
      <c r="N22" s="86"/>
    </row>
    <row r="23" spans="1:14" s="160" customFormat="1" ht="12.75">
      <c r="A23" s="113" t="s">
        <v>61</v>
      </c>
      <c r="B23" s="156">
        <v>162175.823</v>
      </c>
      <c r="C23" s="157">
        <v>34810.276</v>
      </c>
      <c r="D23" s="49">
        <v>10575.841</v>
      </c>
      <c r="E23" s="157">
        <v>19507.446</v>
      </c>
      <c r="F23" s="157">
        <v>28679.607</v>
      </c>
      <c r="G23" s="49">
        <v>38027.092</v>
      </c>
      <c r="H23" s="157">
        <v>17887.136</v>
      </c>
      <c r="I23" s="158">
        <v>23063.731</v>
      </c>
      <c r="J23" s="169">
        <v>34815.837</v>
      </c>
      <c r="K23" s="189">
        <v>23740.309</v>
      </c>
      <c r="L23" s="178">
        <v>66136.345</v>
      </c>
      <c r="M23" s="187">
        <v>284728.389</v>
      </c>
      <c r="N23" s="159"/>
    </row>
    <row r="24" spans="1:14" s="19" customFormat="1" ht="12.75">
      <c r="A24" s="113" t="s">
        <v>31</v>
      </c>
      <c r="B24" s="124"/>
      <c r="C24" s="26">
        <v>4906.76</v>
      </c>
      <c r="D24" s="78">
        <v>0</v>
      </c>
      <c r="E24" s="26">
        <v>13953.94</v>
      </c>
      <c r="F24" s="78">
        <v>20165.48</v>
      </c>
      <c r="G24" s="78">
        <v>5553.08</v>
      </c>
      <c r="H24" s="26">
        <v>0</v>
      </c>
      <c r="I24" s="54">
        <v>0</v>
      </c>
      <c r="J24" s="162">
        <v>0</v>
      </c>
      <c r="K24" s="189">
        <v>61606.98</v>
      </c>
      <c r="L24" s="178">
        <v>7574.24</v>
      </c>
      <c r="M24" s="171">
        <v>13169.12</v>
      </c>
      <c r="N24" s="79"/>
    </row>
    <row r="25" spans="1:14" ht="12.75">
      <c r="A25" s="109" t="s">
        <v>32</v>
      </c>
      <c r="B25" s="14">
        <v>1010276</v>
      </c>
      <c r="C25" s="14">
        <v>1059091</v>
      </c>
      <c r="D25" s="38">
        <v>2216928</v>
      </c>
      <c r="E25" s="14">
        <v>1973875</v>
      </c>
      <c r="F25" s="38">
        <v>2438431</v>
      </c>
      <c r="G25" s="38">
        <v>2605217</v>
      </c>
      <c r="H25" s="14">
        <v>1780998</v>
      </c>
      <c r="I25" s="37">
        <v>2695718</v>
      </c>
      <c r="J25" s="163">
        <v>2114496.021</v>
      </c>
      <c r="K25" s="189">
        <v>2052777</v>
      </c>
      <c r="L25" s="178">
        <v>2486456</v>
      </c>
      <c r="M25" s="172">
        <v>2009204</v>
      </c>
      <c r="N25" s="17"/>
    </row>
    <row r="26" spans="1:14" s="84" customFormat="1" ht="12.75">
      <c r="A26" s="109" t="s">
        <v>44</v>
      </c>
      <c r="B26" s="14" t="s">
        <v>67</v>
      </c>
      <c r="C26" s="14">
        <v>15382.422</v>
      </c>
      <c r="D26" s="38">
        <v>27482.865</v>
      </c>
      <c r="E26" s="14">
        <v>21456.737</v>
      </c>
      <c r="F26" s="38">
        <v>25608.099</v>
      </c>
      <c r="G26" s="38">
        <v>25090.248</v>
      </c>
      <c r="H26" s="150">
        <v>22845.857</v>
      </c>
      <c r="I26" s="37">
        <v>20536.826</v>
      </c>
      <c r="J26" s="163">
        <v>20431.925</v>
      </c>
      <c r="K26" s="189">
        <v>21702.663</v>
      </c>
      <c r="L26" s="178">
        <v>19907.018</v>
      </c>
      <c r="M26" s="172">
        <v>16426</v>
      </c>
      <c r="N26" s="83"/>
    </row>
    <row r="27" spans="1:14" s="84" customFormat="1" ht="12.75">
      <c r="A27" s="109" t="s">
        <v>46</v>
      </c>
      <c r="B27" s="14" t="s">
        <v>67</v>
      </c>
      <c r="C27" s="14">
        <v>6064.284</v>
      </c>
      <c r="D27" s="38">
        <v>12577.241</v>
      </c>
      <c r="E27" s="14">
        <v>12029.664</v>
      </c>
      <c r="F27" s="38">
        <v>18193.758</v>
      </c>
      <c r="G27" s="38">
        <v>20386.123</v>
      </c>
      <c r="H27" s="150">
        <v>11881.792</v>
      </c>
      <c r="I27" s="37">
        <v>10142.717</v>
      </c>
      <c r="J27" s="163">
        <v>8701.973</v>
      </c>
      <c r="K27" s="189">
        <v>7592.357</v>
      </c>
      <c r="L27" s="178">
        <v>19268.244</v>
      </c>
      <c r="M27" s="172">
        <v>38796.115</v>
      </c>
      <c r="N27" s="83"/>
    </row>
    <row r="28" spans="1:14" s="84" customFormat="1" ht="13.5" thickBot="1">
      <c r="A28" s="110" t="s">
        <v>33</v>
      </c>
      <c r="B28" s="103">
        <v>292.39099999994505</v>
      </c>
      <c r="C28" s="103">
        <v>94559.59899999993</v>
      </c>
      <c r="D28" s="103">
        <v>22089.472000000205</v>
      </c>
      <c r="E28" s="103">
        <v>64895.740999999995</v>
      </c>
      <c r="F28" s="103">
        <v>4687.846000000212</v>
      </c>
      <c r="G28" s="103">
        <v>22340.036999999822</v>
      </c>
      <c r="H28" s="152">
        <v>83157.96400000012</v>
      </c>
      <c r="I28" s="103">
        <v>4680.011000000002</v>
      </c>
      <c r="J28" s="170">
        <v>6415.524999999952</v>
      </c>
      <c r="K28" s="190">
        <f>K22-K23-K24-K25-K26-K27</f>
        <v>12857.948000000342</v>
      </c>
      <c r="L28" s="179">
        <f>L22-L23-L24-L25-L26-L27</f>
        <v>7341.2029999993865</v>
      </c>
      <c r="M28" s="176">
        <v>107265.60700000008</v>
      </c>
      <c r="N28" s="83"/>
    </row>
    <row r="29" spans="1:14" s="81" customFormat="1" ht="13.5" thickBot="1">
      <c r="A29" s="10" t="s">
        <v>54</v>
      </c>
      <c r="B29" s="98">
        <v>42642890.182000004</v>
      </c>
      <c r="C29" s="98">
        <v>48362295.813999996</v>
      </c>
      <c r="D29" s="98">
        <v>55640349.033</v>
      </c>
      <c r="E29" s="98">
        <v>52564199.414</v>
      </c>
      <c r="F29" s="98">
        <v>52087838.919</v>
      </c>
      <c r="G29" s="98">
        <v>58150282.533</v>
      </c>
      <c r="H29" s="102">
        <v>47422580.852</v>
      </c>
      <c r="I29" s="116">
        <v>57236659.42300001</v>
      </c>
      <c r="J29" s="116">
        <v>58005281.928</v>
      </c>
      <c r="K29" s="188">
        <f>K14+K6</f>
        <v>58878545.991</v>
      </c>
      <c r="L29" s="177">
        <f>L14+L6</f>
        <v>58058301.36999999</v>
      </c>
      <c r="M29" s="185">
        <v>61366847.069000006</v>
      </c>
      <c r="N29" s="80"/>
    </row>
    <row r="30" spans="1:14" s="89" customFormat="1" ht="13.5" thickBot="1">
      <c r="A30" s="44"/>
      <c r="B30" s="11"/>
      <c r="C30" s="11"/>
      <c r="D30" s="11"/>
      <c r="E30" s="11"/>
      <c r="F30" s="11"/>
      <c r="G30" s="11"/>
      <c r="H30" s="11"/>
      <c r="I30" s="65"/>
      <c r="J30" s="65"/>
      <c r="K30" s="11"/>
      <c r="L30" s="11"/>
      <c r="M30" s="12"/>
      <c r="N30" s="88"/>
    </row>
    <row r="31" spans="2:14" s="67" customFormat="1" ht="18.75" thickBot="1">
      <c r="B31" s="206" t="s">
        <v>53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  <c r="N31" s="66"/>
    </row>
    <row r="32" spans="1:14" s="67" customFormat="1" ht="18.75" thickBot="1">
      <c r="A32" s="69"/>
      <c r="B32" s="206">
        <v>2004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8"/>
      <c r="N32" s="66"/>
    </row>
    <row r="33" spans="1:14" ht="13.5" thickBot="1">
      <c r="A33" s="28"/>
      <c r="B33" s="35" t="s">
        <v>21</v>
      </c>
      <c r="C33" s="35" t="s">
        <v>22</v>
      </c>
      <c r="D33" s="35" t="s">
        <v>23</v>
      </c>
      <c r="E33" s="35" t="s">
        <v>24</v>
      </c>
      <c r="F33" s="39" t="s">
        <v>25</v>
      </c>
      <c r="G33" s="35" t="s">
        <v>26</v>
      </c>
      <c r="H33" s="35" t="s">
        <v>1</v>
      </c>
      <c r="I33" s="40" t="s">
        <v>29</v>
      </c>
      <c r="J33" s="30" t="s">
        <v>18</v>
      </c>
      <c r="K33" s="40" t="s">
        <v>30</v>
      </c>
      <c r="L33" s="119" t="s">
        <v>19</v>
      </c>
      <c r="M33" s="120" t="s">
        <v>20</v>
      </c>
      <c r="N33" s="17"/>
    </row>
    <row r="34" spans="1:14" s="16" customFormat="1" ht="13.5" thickBot="1">
      <c r="A34" s="18" t="s">
        <v>2</v>
      </c>
      <c r="B34" s="24">
        <f>B6/B29*100</f>
        <v>9.154787546853148</v>
      </c>
      <c r="C34" s="24">
        <f>C6/C29*100</f>
        <v>7.772632435517736</v>
      </c>
      <c r="D34" s="24">
        <f>D6/D29*100</f>
        <v>7.641913372035407</v>
      </c>
      <c r="E34" s="24">
        <f aca="true" t="shared" si="0" ref="E34:J34">E6/E29*100</f>
        <v>8.793909966350316</v>
      </c>
      <c r="F34" s="24">
        <f t="shared" si="0"/>
        <v>8.556395775856013</v>
      </c>
      <c r="G34" s="24">
        <f t="shared" si="0"/>
        <v>7.97850495286432</v>
      </c>
      <c r="H34" s="24">
        <f t="shared" si="0"/>
        <v>9.383480194567122</v>
      </c>
      <c r="I34" s="24">
        <f t="shared" si="0"/>
        <v>8.477244868784625</v>
      </c>
      <c r="J34" s="24">
        <f t="shared" si="0"/>
        <v>7.885387759475902</v>
      </c>
      <c r="K34" s="24">
        <f>K6/K29*100</f>
        <v>8.11035641866892</v>
      </c>
      <c r="L34" s="24">
        <f>L6/L29*100</f>
        <v>8.483247574902313</v>
      </c>
      <c r="M34" s="24">
        <f>M6/M29*100</f>
        <v>10.428311126697555</v>
      </c>
      <c r="N34" s="25"/>
    </row>
    <row r="35" spans="1:14" ht="12.75">
      <c r="A35" s="21" t="s">
        <v>34</v>
      </c>
      <c r="B35" s="106">
        <f aca="true" t="shared" si="1" ref="B35:D36">B7/B6*100</f>
        <v>92.11316917640103</v>
      </c>
      <c r="C35" s="106">
        <f t="shared" si="1"/>
        <v>91.03031591030832</v>
      </c>
      <c r="D35" s="106">
        <f t="shared" si="1"/>
        <v>89.74392743907914</v>
      </c>
      <c r="E35" s="106">
        <f aca="true" t="shared" si="2" ref="E35:J35">E7/E6*100</f>
        <v>91.20013327672925</v>
      </c>
      <c r="F35" s="106">
        <f t="shared" si="2"/>
        <v>91.68784266582318</v>
      </c>
      <c r="G35" s="106">
        <f t="shared" si="2"/>
        <v>91.44451515199803</v>
      </c>
      <c r="H35" s="106">
        <f t="shared" si="2"/>
        <v>91.42446008380666</v>
      </c>
      <c r="I35" s="106">
        <f t="shared" si="2"/>
        <v>92.13144728535796</v>
      </c>
      <c r="J35" s="106">
        <f t="shared" si="2"/>
        <v>91.75529822228259</v>
      </c>
      <c r="K35" s="106">
        <f>K7/K6*100</f>
        <v>92.03734137501715</v>
      </c>
      <c r="L35" s="106">
        <f>L7/L6*100</f>
        <v>91.61967837688003</v>
      </c>
      <c r="M35" s="106">
        <f>M7/M6*100</f>
        <v>90.72414186574954</v>
      </c>
      <c r="N35" s="17"/>
    </row>
    <row r="36" spans="1:14" ht="12.75">
      <c r="A36" s="22" t="s">
        <v>35</v>
      </c>
      <c r="B36" s="107">
        <f t="shared" si="1"/>
        <v>0.00014733140392542802</v>
      </c>
      <c r="C36" s="107">
        <f t="shared" si="1"/>
        <v>0.0008929085563951355</v>
      </c>
      <c r="D36" s="107">
        <f t="shared" si="1"/>
        <v>0.00029240805339023453</v>
      </c>
      <c r="E36" s="107">
        <f aca="true" t="shared" si="3" ref="E36:J36">E8/E7*100</f>
        <v>0.00015330863391208212</v>
      </c>
      <c r="F36" s="107">
        <f t="shared" si="3"/>
        <v>1.299437999990446E-05</v>
      </c>
      <c r="G36" s="107">
        <f t="shared" si="3"/>
        <v>0.00042686194664976623</v>
      </c>
      <c r="H36" s="107">
        <f t="shared" si="3"/>
        <v>0.00011260268859151118</v>
      </c>
      <c r="I36" s="107">
        <f t="shared" si="3"/>
        <v>4.1048677383932E-05</v>
      </c>
      <c r="J36" s="107">
        <f t="shared" si="3"/>
        <v>0.024133885282374527</v>
      </c>
      <c r="K36" s="107">
        <f>K8/K7*100</f>
        <v>5.317379178969338E-05</v>
      </c>
      <c r="L36" s="107">
        <f>L8/L7*100</f>
        <v>4.013314742297298E-05</v>
      </c>
      <c r="M36" s="107">
        <f>M8/M7*100</f>
        <v>0.00023202200576827892</v>
      </c>
      <c r="N36" s="17"/>
    </row>
    <row r="37" spans="1:14" ht="12.75">
      <c r="A37" s="22" t="s">
        <v>36</v>
      </c>
      <c r="B37" s="107">
        <f>B9/B7*100</f>
        <v>7.315607991126649</v>
      </c>
      <c r="C37" s="107">
        <f>C9/C7*100</f>
        <v>8.59041052699455</v>
      </c>
      <c r="D37" s="107">
        <f>D9/D7*100</f>
        <v>10.056565148169815</v>
      </c>
      <c r="E37" s="107">
        <f aca="true" t="shared" si="4" ref="E37:J37">E9/E7*100</f>
        <v>8.308877591684324</v>
      </c>
      <c r="F37" s="107">
        <f t="shared" si="4"/>
        <v>7.602360379351901</v>
      </c>
      <c r="G37" s="107">
        <f t="shared" si="4"/>
        <v>7.897110087344841</v>
      </c>
      <c r="H37" s="107">
        <f t="shared" si="4"/>
        <v>8.077798170439038</v>
      </c>
      <c r="I37" s="107">
        <f t="shared" si="4"/>
        <v>7.245813567588927</v>
      </c>
      <c r="J37" s="107">
        <f t="shared" si="4"/>
        <v>7.725120006801851</v>
      </c>
      <c r="K37" s="107">
        <f>K9/K7*100</f>
        <v>7.477399010513825</v>
      </c>
      <c r="L37" s="107">
        <f>L9/L7*100</f>
        <v>7.915966463558628</v>
      </c>
      <c r="M37" s="107">
        <f>M9/M7*100</f>
        <v>9.240751205841152</v>
      </c>
      <c r="N37" s="17"/>
    </row>
    <row r="38" spans="1:14" ht="12.75">
      <c r="A38" s="22" t="s">
        <v>37</v>
      </c>
      <c r="B38" s="107">
        <f>B10/B7*100</f>
        <v>0.42759995029809295</v>
      </c>
      <c r="C38" s="107">
        <f>C10/C7*100</f>
        <v>0.40282584382425174</v>
      </c>
      <c r="D38" s="107">
        <f>D10/D7*100</f>
        <v>0.39168695560700373</v>
      </c>
      <c r="E38" s="107">
        <f aca="true" t="shared" si="5" ref="E38:J38">E10/E7*100</f>
        <v>0.37499389110875336</v>
      </c>
      <c r="F38" s="107">
        <f t="shared" si="5"/>
        <v>0.34303920046256253</v>
      </c>
      <c r="G38" s="107">
        <f t="shared" si="5"/>
        <v>0.31619993154793746</v>
      </c>
      <c r="H38" s="107">
        <f t="shared" si="5"/>
        <v>0.3643000543541609</v>
      </c>
      <c r="I38" s="107">
        <f t="shared" si="5"/>
        <v>0.3032880521868501</v>
      </c>
      <c r="J38" s="107">
        <f t="shared" si="5"/>
        <v>0.3241390863701995</v>
      </c>
      <c r="K38" s="107">
        <f>K10/K7*100</f>
        <v>0.3431980321150076</v>
      </c>
      <c r="L38" s="107">
        <f>L10/L7*100</f>
        <v>0.32988290389692915</v>
      </c>
      <c r="M38" s="107">
        <f>M10/M7*100</f>
        <v>0.27251829405587913</v>
      </c>
      <c r="N38" s="17"/>
    </row>
    <row r="39" spans="1:14" ht="12.75">
      <c r="A39" s="22" t="s">
        <v>38</v>
      </c>
      <c r="B39" s="107">
        <f>B11/B7*100</f>
        <v>0.6470140361468893</v>
      </c>
      <c r="C39" s="107">
        <f>C11/C7*100</f>
        <v>0.6610036576990534</v>
      </c>
      <c r="D39" s="107">
        <f>D11/D7*100</f>
        <v>0.6920792583281609</v>
      </c>
      <c r="E39" s="107">
        <f aca="true" t="shared" si="6" ref="E39:J39">E11/E7*100</f>
        <v>0.6800741349126557</v>
      </c>
      <c r="F39" s="107">
        <f t="shared" si="6"/>
        <v>0.7041506958650016</v>
      </c>
      <c r="G39" s="107">
        <f t="shared" si="6"/>
        <v>0.6498193896662955</v>
      </c>
      <c r="H39" s="107">
        <f t="shared" si="6"/>
        <v>0.611348706238947</v>
      </c>
      <c r="I39" s="107">
        <f t="shared" si="6"/>
        <v>0.6057239472531246</v>
      </c>
      <c r="J39" s="107">
        <f t="shared" si="6"/>
        <v>0.5952437132774472</v>
      </c>
      <c r="K39" s="107">
        <f>K11/K7*100</f>
        <v>0.5377170002050735</v>
      </c>
      <c r="L39" s="107">
        <f>L11/L7*100</f>
        <v>0.6098597403561538</v>
      </c>
      <c r="M39" s="107">
        <f>M11/M7*100</f>
        <v>0.45335801251505536</v>
      </c>
      <c r="N39" s="17"/>
    </row>
    <row r="40" spans="1:14" ht="12.75">
      <c r="A40" s="23" t="s">
        <v>39</v>
      </c>
      <c r="B40" s="107">
        <f>B12/B7*100</f>
        <v>0.0594374038326971</v>
      </c>
      <c r="C40" s="107">
        <f>C12/C7*100</f>
        <v>0.0710136422981478</v>
      </c>
      <c r="D40" s="107">
        <f>D12/D7*100</f>
        <v>0.07109957637250923</v>
      </c>
      <c r="E40" s="107">
        <f aca="true" t="shared" si="7" ref="E40:J40">E12/E7*100</f>
        <v>0.06643264229025782</v>
      </c>
      <c r="F40" s="107">
        <f t="shared" si="7"/>
        <v>0.06663926738425581</v>
      </c>
      <c r="G40" s="107">
        <f t="shared" si="7"/>
        <v>0.07837725105182049</v>
      </c>
      <c r="H40" s="107">
        <f t="shared" si="7"/>
        <v>0.061442132660175106</v>
      </c>
      <c r="I40" s="107">
        <f t="shared" si="7"/>
        <v>0.0571356876054721</v>
      </c>
      <c r="J40" s="107">
        <f t="shared" si="7"/>
        <v>0.07043481588160656</v>
      </c>
      <c r="K40" s="107">
        <f>K12/K7*100</f>
        <v>0.06227831899956872</v>
      </c>
      <c r="L40" s="107">
        <f>L12/L7*100</f>
        <v>0.059160536329321174</v>
      </c>
      <c r="M40" s="107">
        <f>M12/M7*100</f>
        <v>0.05760513387291498</v>
      </c>
      <c r="N40" s="17"/>
    </row>
    <row r="41" spans="1:14" ht="13.5" thickBot="1">
      <c r="A41" s="73" t="s">
        <v>56</v>
      </c>
      <c r="B41" s="108">
        <f>B13/B7*100</f>
        <v>0.11230323750223345</v>
      </c>
      <c r="C41" s="108">
        <f>C13/C7*100</f>
        <v>0.1273665057952631</v>
      </c>
      <c r="D41" s="108">
        <f>D13/D7*100</f>
        <v>0.21642878987186806</v>
      </c>
      <c r="E41" s="108">
        <f aca="true" t="shared" si="8" ref="E41:J41">E13/E7*100</f>
        <v>0.21843100094140824</v>
      </c>
      <c r="F41" s="108">
        <f t="shared" si="8"/>
        <v>0.34951118479132853</v>
      </c>
      <c r="G41" s="108">
        <f t="shared" si="8"/>
        <v>0.4139965019995206</v>
      </c>
      <c r="H41" s="108">
        <f t="shared" si="8"/>
        <v>0.26491691157114394</v>
      </c>
      <c r="I41" s="108">
        <f t="shared" si="8"/>
        <v>0.3285698319232824</v>
      </c>
      <c r="J41" s="108">
        <f t="shared" si="8"/>
        <v>0.24646059511495427</v>
      </c>
      <c r="K41" s="108">
        <f>K13/K7*100</f>
        <v>0.2309066561509339</v>
      </c>
      <c r="L41" s="108">
        <f>L13/L7*100</f>
        <v>0.23194794103629557</v>
      </c>
      <c r="M41" s="108">
        <f>M13/M7*100</f>
        <v>0.19977988612623823</v>
      </c>
      <c r="N41" s="17"/>
    </row>
    <row r="42" spans="1:14" s="16" customFormat="1" ht="13.5" thickBot="1">
      <c r="A42" s="10" t="s">
        <v>9</v>
      </c>
      <c r="B42" s="24">
        <f>B14/B29*100</f>
        <v>90.84521245314686</v>
      </c>
      <c r="C42" s="24">
        <f>C14/C29*100</f>
        <v>92.22736756448226</v>
      </c>
      <c r="D42" s="24">
        <f>D14/D29*100</f>
        <v>92.35808662796458</v>
      </c>
      <c r="E42" s="24">
        <f aca="true" t="shared" si="9" ref="E42:J42">E14/E29*100</f>
        <v>91.20609003364969</v>
      </c>
      <c r="F42" s="24">
        <f t="shared" si="9"/>
        <v>91.44360422414398</v>
      </c>
      <c r="G42" s="24">
        <f t="shared" si="9"/>
        <v>92.02149504713569</v>
      </c>
      <c r="H42" s="24">
        <f t="shared" si="9"/>
        <v>90.61651980543287</v>
      </c>
      <c r="I42" s="24">
        <f t="shared" si="9"/>
        <v>91.52275513121538</v>
      </c>
      <c r="J42" s="24">
        <f t="shared" si="9"/>
        <v>92.1146122405241</v>
      </c>
      <c r="K42" s="24">
        <f>K14/K29*100</f>
        <v>91.88964358133109</v>
      </c>
      <c r="L42" s="24">
        <f>L14/L29*100</f>
        <v>91.51675242509769</v>
      </c>
      <c r="M42" s="24">
        <f>M14/M29*100</f>
        <v>89.57168887330243</v>
      </c>
      <c r="N42" s="25"/>
    </row>
    <row r="43" spans="1:14" ht="12.75">
      <c r="A43" s="21" t="s">
        <v>12</v>
      </c>
      <c r="B43" s="45">
        <f aca="true" t="shared" si="10" ref="B43:D44">B15/B14*100</f>
        <v>96.97270584697661</v>
      </c>
      <c r="C43" s="45">
        <f t="shared" si="10"/>
        <v>97.27640086089923</v>
      </c>
      <c r="D43" s="45">
        <f t="shared" si="10"/>
        <v>95.54441250784875</v>
      </c>
      <c r="E43" s="45">
        <f aca="true" t="shared" si="11" ref="E43:J43">E15/E14*100</f>
        <v>95.6077563247297</v>
      </c>
      <c r="F43" s="45">
        <f t="shared" si="11"/>
        <v>94.67622780260969</v>
      </c>
      <c r="G43" s="45">
        <f t="shared" si="11"/>
        <v>94.92323859268585</v>
      </c>
      <c r="H43" s="45">
        <f t="shared" si="11"/>
        <v>95.5395609553705</v>
      </c>
      <c r="I43" s="45">
        <f t="shared" si="11"/>
        <v>94.7424567795348</v>
      </c>
      <c r="J43" s="45">
        <f t="shared" si="11"/>
        <v>95.91089937207181</v>
      </c>
      <c r="K43" s="45">
        <f>K15/K14*100</f>
        <v>95.97015742314989</v>
      </c>
      <c r="L43" s="45">
        <f>L15/L14*100</f>
        <v>95.0940479150512</v>
      </c>
      <c r="M43" s="45">
        <f>M15/M14*100</f>
        <v>95.50716831139813</v>
      </c>
      <c r="N43" s="17"/>
    </row>
    <row r="44" spans="1:14" ht="12.75">
      <c r="A44" s="22" t="s">
        <v>40</v>
      </c>
      <c r="B44" s="46">
        <f t="shared" si="10"/>
        <v>87.07638266781923</v>
      </c>
      <c r="C44" s="46">
        <f t="shared" si="10"/>
        <v>86.76412352939012</v>
      </c>
      <c r="D44" s="46">
        <f t="shared" si="10"/>
        <v>84.718694575648</v>
      </c>
      <c r="E44" s="46">
        <f aca="true" t="shared" si="12" ref="E44:J44">E16/E15*100</f>
        <v>85.85952326943016</v>
      </c>
      <c r="F44" s="46">
        <f t="shared" si="12"/>
        <v>86.76353237337901</v>
      </c>
      <c r="G44" s="46">
        <f t="shared" si="12"/>
        <v>85.56344134299242</v>
      </c>
      <c r="H44" s="46">
        <f t="shared" si="12"/>
        <v>83.71530492064215</v>
      </c>
      <c r="I44" s="46">
        <f t="shared" si="12"/>
        <v>86.55335790981479</v>
      </c>
      <c r="J44" s="46">
        <f t="shared" si="12"/>
        <v>83.41860172830651</v>
      </c>
      <c r="K44" s="46">
        <f>K16/K15*100</f>
        <v>83.94700405728413</v>
      </c>
      <c r="L44" s="46">
        <f>L16/L15*100</f>
        <v>83.1776797631601</v>
      </c>
      <c r="M44" s="46">
        <f>M16/M15*100</f>
        <v>83.90276242145912</v>
      </c>
      <c r="N44" s="17"/>
    </row>
    <row r="45" spans="1:14" ht="12.75">
      <c r="A45" s="22" t="s">
        <v>41</v>
      </c>
      <c r="B45" s="46">
        <f>B17/B15*100</f>
        <v>8.65044123817461</v>
      </c>
      <c r="C45" s="46">
        <f>C17/C15*100</f>
        <v>9.64953054735643</v>
      </c>
      <c r="D45" s="46">
        <f>D17/D15*100</f>
        <v>9.13168714716678</v>
      </c>
      <c r="E45" s="46">
        <f aca="true" t="shared" si="13" ref="E45:J45">E17/E15*100</f>
        <v>9.233936954763502</v>
      </c>
      <c r="F45" s="46">
        <f t="shared" si="13"/>
        <v>8.004966839123542</v>
      </c>
      <c r="G45" s="46">
        <f t="shared" si="13"/>
        <v>9.640805253647464</v>
      </c>
      <c r="H45" s="46">
        <f t="shared" si="13"/>
        <v>11.875390612364594</v>
      </c>
      <c r="I45" s="46">
        <f t="shared" si="13"/>
        <v>9.433490060436107</v>
      </c>
      <c r="J45" s="46">
        <f t="shared" si="13"/>
        <v>11.441201095698</v>
      </c>
      <c r="K45" s="46">
        <f>K17/K15*100</f>
        <v>12.085143507708283</v>
      </c>
      <c r="L45" s="46">
        <f>L17/L15*100</f>
        <v>11.454218994531134</v>
      </c>
      <c r="M45" s="46">
        <f>M17/M15*100</f>
        <v>8.640064787216211</v>
      </c>
      <c r="N45" s="17"/>
    </row>
    <row r="46" spans="1:14" ht="12.75">
      <c r="A46" s="22" t="s">
        <v>42</v>
      </c>
      <c r="B46" s="46">
        <f>B18/B15*100</f>
        <v>3.5788742168381846</v>
      </c>
      <c r="C46" s="46">
        <f>C18/C15*100</f>
        <v>3.0164041149905647</v>
      </c>
      <c r="D46" s="46">
        <f>D18/D15*100</f>
        <v>3.726093931624473</v>
      </c>
      <c r="E46" s="46">
        <f aca="true" t="shared" si="14" ref="E46:J46">E18/E15*100</f>
        <v>3.461057124612261</v>
      </c>
      <c r="F46" s="46">
        <f t="shared" si="14"/>
        <v>3.131770430375447</v>
      </c>
      <c r="G46" s="46">
        <f t="shared" si="14"/>
        <v>3.4301351449279127</v>
      </c>
      <c r="H46" s="46">
        <f t="shared" si="14"/>
        <v>3.620299938023403</v>
      </c>
      <c r="I46" s="46">
        <f t="shared" si="14"/>
        <v>3.02487750153393</v>
      </c>
      <c r="J46" s="46">
        <f t="shared" si="14"/>
        <v>3.8319447128717194</v>
      </c>
      <c r="K46" s="46">
        <f>K18/K15*100</f>
        <v>3.15437777365475</v>
      </c>
      <c r="L46" s="46">
        <f>L18/L15*100</f>
        <v>3.3986108114322033</v>
      </c>
      <c r="M46" s="46">
        <f>M18/M15*100</f>
        <v>4.2841510693154765</v>
      </c>
      <c r="N46" s="17"/>
    </row>
    <row r="47" spans="1:14" ht="12.75">
      <c r="A47" s="22" t="s">
        <v>58</v>
      </c>
      <c r="B47" s="46">
        <f>B19/B15*100</f>
        <v>0.0005832384792602203</v>
      </c>
      <c r="C47" s="46">
        <f>C19/C15*100</f>
        <v>0.017243205561957922</v>
      </c>
      <c r="D47" s="46">
        <f>D19/D15*100</f>
        <v>5.295182068626794E-06</v>
      </c>
      <c r="E47" s="46">
        <f aca="true" t="shared" si="15" ref="E47:J47">E19/E15*100</f>
        <v>1.753205842449429E-05</v>
      </c>
      <c r="F47" s="46">
        <f t="shared" si="15"/>
        <v>2.9604017014350626E-06</v>
      </c>
      <c r="G47" s="46">
        <f t="shared" si="15"/>
        <v>3.226749805118452E-06</v>
      </c>
      <c r="H47" s="46">
        <f t="shared" si="15"/>
        <v>4.993189579140832E-06</v>
      </c>
      <c r="I47" s="46">
        <f t="shared" si="15"/>
        <v>4.007622230387978E-06</v>
      </c>
      <c r="J47" s="46">
        <f t="shared" si="15"/>
        <v>5.617946915299002E-06</v>
      </c>
      <c r="K47" s="46">
        <f>K19/K15*100</f>
        <v>2.2552622181632895E-06</v>
      </c>
      <c r="L47" s="46">
        <f>L19/L15*100</f>
        <v>2.535308832615032E-06</v>
      </c>
      <c r="M47" s="46">
        <f>M19/M15*100</f>
        <v>0.018300828657223128</v>
      </c>
      <c r="N47" s="17"/>
    </row>
    <row r="48" spans="1:14" ht="12.75">
      <c r="A48" s="23" t="s">
        <v>48</v>
      </c>
      <c r="B48" s="46">
        <f>B20/B15*100</f>
        <v>0.089122479065053</v>
      </c>
      <c r="C48" s="46">
        <f>C20/C15*100</f>
        <v>0.08101232824310609</v>
      </c>
      <c r="D48" s="46">
        <f>D20/D15*100</f>
        <v>0.7446591007256493</v>
      </c>
      <c r="E48" s="46">
        <f aca="true" t="shared" si="16" ref="E48:J48">E20/E15*100</f>
        <v>0.8237231262903077</v>
      </c>
      <c r="F48" s="46">
        <f t="shared" si="16"/>
        <v>0.9647250623227093</v>
      </c>
      <c r="G48" s="46">
        <f t="shared" si="16"/>
        <v>0.6854037894465915</v>
      </c>
      <c r="H48" s="46">
        <f t="shared" si="16"/>
        <v>0.07404534790530796</v>
      </c>
      <c r="I48" s="46">
        <f t="shared" si="16"/>
        <v>0.41782635208311947</v>
      </c>
      <c r="J48" s="46">
        <f t="shared" si="16"/>
        <v>0.501843255934648</v>
      </c>
      <c r="K48" s="46">
        <f>K20/K15*100</f>
        <v>0.2482906961277637</v>
      </c>
      <c r="L48" s="46">
        <f>L20/L15*100</f>
        <v>1.31860996759909</v>
      </c>
      <c r="M48" s="46">
        <f>M20/M15*100</f>
        <v>2.321212653050276</v>
      </c>
      <c r="N48" s="17"/>
    </row>
    <row r="49" spans="1:14" ht="12.75">
      <c r="A49" s="22" t="s">
        <v>43</v>
      </c>
      <c r="B49" s="46">
        <f>B21/B15*100</f>
        <v>0.6045961596236626</v>
      </c>
      <c r="C49" s="46">
        <f>C21/C15*100</f>
        <v>0.4716862744578312</v>
      </c>
      <c r="D49" s="46">
        <f>D21/D15*100</f>
        <v>1.6788599496530288</v>
      </c>
      <c r="E49" s="46">
        <f aca="true" t="shared" si="17" ref="E49:J49">E21/E15*100</f>
        <v>0.6217419928453469</v>
      </c>
      <c r="F49" s="46">
        <f t="shared" si="17"/>
        <v>1.1350023343975932</v>
      </c>
      <c r="G49" s="46">
        <f t="shared" si="17"/>
        <v>0.6802112422358059</v>
      </c>
      <c r="H49" s="46">
        <f t="shared" si="17"/>
        <v>0.7149541878749636</v>
      </c>
      <c r="I49" s="46">
        <f t="shared" si="17"/>
        <v>0.5704441685098206</v>
      </c>
      <c r="J49" s="46">
        <f t="shared" si="17"/>
        <v>0.8064035892421955</v>
      </c>
      <c r="K49" s="46">
        <f>K21/K15*100</f>
        <v>0.5651817099628462</v>
      </c>
      <c r="L49" s="46">
        <f>L21/L15*100</f>
        <v>0.6508779279686497</v>
      </c>
      <c r="M49" s="46">
        <f>M21/M15*100</f>
        <v>0.8335082403016921</v>
      </c>
      <c r="N49" s="17"/>
    </row>
    <row r="50" spans="1:14" ht="12.75">
      <c r="A50" s="22" t="s">
        <v>13</v>
      </c>
      <c r="B50" s="46">
        <f>B22/B14*100</f>
        <v>3.0272941530233815</v>
      </c>
      <c r="C50" s="46">
        <f>C22/C14*100</f>
        <v>2.72359913910077</v>
      </c>
      <c r="D50" s="46">
        <f>D22/D14*100</f>
        <v>4.455587492151258</v>
      </c>
      <c r="E50" s="46">
        <f aca="true" t="shared" si="18" ref="E50:J50">E22/E14*100</f>
        <v>4.392243675270299</v>
      </c>
      <c r="F50" s="46">
        <f t="shared" si="18"/>
        <v>5.323772197390316</v>
      </c>
      <c r="G50" s="46">
        <f t="shared" si="18"/>
        <v>5.076761407314166</v>
      </c>
      <c r="H50" s="46">
        <f t="shared" si="18"/>
        <v>4.460439044629496</v>
      </c>
      <c r="I50" s="46">
        <f t="shared" si="18"/>
        <v>5.257543220465188</v>
      </c>
      <c r="J50" s="46">
        <f t="shared" si="18"/>
        <v>4.089100627928178</v>
      </c>
      <c r="K50" s="46">
        <f>K22/K14*100</f>
        <v>4.02984257685012</v>
      </c>
      <c r="L50" s="46">
        <f>L22/L14*100</f>
        <v>4.9059520849487965</v>
      </c>
      <c r="M50" s="46">
        <f>M22/M14*100</f>
        <v>4.492831688601873</v>
      </c>
      <c r="N50" s="17"/>
    </row>
    <row r="51" spans="1:14" ht="12.75">
      <c r="A51" s="23" t="s">
        <v>62</v>
      </c>
      <c r="B51" s="46">
        <f>B23/B22*100</f>
        <v>13.82874637657347</v>
      </c>
      <c r="C51" s="46">
        <f>C23/C22*100</f>
        <v>2.865481154210378</v>
      </c>
      <c r="D51" s="46">
        <f>D23/D22*100</f>
        <v>0.46189702390062903</v>
      </c>
      <c r="E51" s="46">
        <f aca="true" t="shared" si="19" ref="E51:J51">E23/E22*100</f>
        <v>0.92640330322439</v>
      </c>
      <c r="F51" s="46">
        <f t="shared" si="19"/>
        <v>1.1310037824904957</v>
      </c>
      <c r="G51" s="46">
        <f t="shared" si="19"/>
        <v>1.3997976112598243</v>
      </c>
      <c r="H51" s="46">
        <f t="shared" si="19"/>
        <v>0.933191202408108</v>
      </c>
      <c r="I51" s="46">
        <f t="shared" si="19"/>
        <v>0.83742003816627</v>
      </c>
      <c r="J51" s="46">
        <f t="shared" si="19"/>
        <v>1.5935033177055968</v>
      </c>
      <c r="K51" s="46">
        <f>K23/K22*100</f>
        <v>1.0888665156589303</v>
      </c>
      <c r="L51" s="46">
        <f>L23/L22*100</f>
        <v>2.5371839894382253</v>
      </c>
      <c r="M51" s="46">
        <f>M23/M22*100</f>
        <v>11.529382515354838</v>
      </c>
      <c r="N51" s="17"/>
    </row>
    <row r="52" spans="1:14" ht="12.75">
      <c r="A52" s="23" t="s">
        <v>63</v>
      </c>
      <c r="B52" s="46"/>
      <c r="C52" s="46">
        <f>C24/C22*100</f>
        <v>0.40391027948854286</v>
      </c>
      <c r="D52" s="46">
        <f>D24/D22*100</f>
        <v>0</v>
      </c>
      <c r="E52" s="46">
        <f aca="true" t="shared" si="20" ref="E52:J52">E24/E22*100</f>
        <v>0.6626688142053524</v>
      </c>
      <c r="F52" s="46">
        <f t="shared" si="20"/>
        <v>0.7952422135957595</v>
      </c>
      <c r="G52" s="46">
        <f t="shared" si="20"/>
        <v>0.20441184719396122</v>
      </c>
      <c r="H52" s="46">
        <f t="shared" si="20"/>
        <v>0</v>
      </c>
      <c r="I52" s="46">
        <f t="shared" si="20"/>
        <v>0</v>
      </c>
      <c r="J52" s="46">
        <f t="shared" si="20"/>
        <v>0</v>
      </c>
      <c r="K52" s="46">
        <f>K24/K22*100</f>
        <v>2.825648884893175</v>
      </c>
      <c r="L52" s="46">
        <f>L24/L22*100</f>
        <v>0.2905700407266622</v>
      </c>
      <c r="M52" s="46">
        <f>M24/M22*100</f>
        <v>0.533251434477121</v>
      </c>
      <c r="N52" s="17"/>
    </row>
    <row r="53" spans="1:14" ht="12.75">
      <c r="A53" s="23" t="s">
        <v>48</v>
      </c>
      <c r="B53" s="46">
        <f>B25/B22*100</f>
        <v>86.14632141770687</v>
      </c>
      <c r="C53" s="46">
        <f>C25/C22*100</f>
        <v>87.18130534483046</v>
      </c>
      <c r="D53" s="46">
        <f>D25/D22*100</f>
        <v>96.82373679804506</v>
      </c>
      <c r="E53" s="46">
        <f aca="true" t="shared" si="21" ref="E53:J53">E25/E22*100</f>
        <v>93.73878672544026</v>
      </c>
      <c r="F53" s="46">
        <f t="shared" si="21"/>
        <v>96.16152286682596</v>
      </c>
      <c r="G53" s="46">
        <f t="shared" si="21"/>
        <v>95.89943226301621</v>
      </c>
      <c r="H53" s="46">
        <f t="shared" si="21"/>
        <v>92.91658905631598</v>
      </c>
      <c r="I53" s="46">
        <f t="shared" si="21"/>
        <v>97.87871140387048</v>
      </c>
      <c r="J53" s="46">
        <f t="shared" si="21"/>
        <v>96.77941750298244</v>
      </c>
      <c r="K53" s="46">
        <f>K25/K22*100</f>
        <v>94.15210810502894</v>
      </c>
      <c r="L53" s="46">
        <f>L25/L22*100</f>
        <v>95.38773806811687</v>
      </c>
      <c r="M53" s="46">
        <f>M25/M22*100</f>
        <v>81.35782156720944</v>
      </c>
      <c r="N53" s="17"/>
    </row>
    <row r="54" spans="1:14" ht="12.75">
      <c r="A54" s="109" t="s">
        <v>64</v>
      </c>
      <c r="B54" s="46" t="s">
        <v>67</v>
      </c>
      <c r="C54" s="46">
        <f>C26/C22*100</f>
        <v>1.2662364511878939</v>
      </c>
      <c r="D54" s="46">
        <f>D26/D22*100</f>
        <v>1.2003067700963699</v>
      </c>
      <c r="E54" s="46">
        <f aca="true" t="shared" si="22" ref="E54:J54">E26/E22*100</f>
        <v>1.0189746024783044</v>
      </c>
      <c r="F54" s="46">
        <f t="shared" si="22"/>
        <v>1.009876349818569</v>
      </c>
      <c r="G54" s="46">
        <f t="shared" si="22"/>
        <v>0.9235854589227224</v>
      </c>
      <c r="H54" s="46">
        <f t="shared" si="22"/>
        <v>1.1918930321698058</v>
      </c>
      <c r="I54" s="46">
        <f t="shared" si="22"/>
        <v>0.745670750874351</v>
      </c>
      <c r="J54" s="46">
        <f t="shared" si="22"/>
        <v>0.9351589127273293</v>
      </c>
      <c r="K54" s="46">
        <f>K26/K22*100</f>
        <v>0.9954084018590486</v>
      </c>
      <c r="L54" s="46">
        <f>L26/L22*100</f>
        <v>0.7636915427826947</v>
      </c>
      <c r="M54" s="46">
        <f>M26/M22*100</f>
        <v>0.6651308563306575</v>
      </c>
      <c r="N54" s="17"/>
    </row>
    <row r="55" spans="1:14" ht="12.75">
      <c r="A55" s="109" t="s">
        <v>65</v>
      </c>
      <c r="B55" s="46" t="s">
        <v>67</v>
      </c>
      <c r="C55" s="46">
        <f>C27/C22*100</f>
        <v>0.49919430445709556</v>
      </c>
      <c r="D55" s="46">
        <f>D27/D22*100</f>
        <v>0.5493076330081902</v>
      </c>
      <c r="E55" s="46">
        <f aca="true" t="shared" si="23" ref="E55:J55">E27/E22*100</f>
        <v>0.5712854704957034</v>
      </c>
      <c r="F55" s="46">
        <f t="shared" si="23"/>
        <v>0.7174857422459352</v>
      </c>
      <c r="G55" s="46">
        <f t="shared" si="23"/>
        <v>0.7504240996984194</v>
      </c>
      <c r="H55" s="46">
        <f t="shared" si="23"/>
        <v>0.6198859204314787</v>
      </c>
      <c r="I55" s="46">
        <f t="shared" si="23"/>
        <v>0.36827148466350373</v>
      </c>
      <c r="J55" s="46">
        <f t="shared" si="23"/>
        <v>0.3982849197646613</v>
      </c>
      <c r="K55" s="46">
        <f>K27/K22*100</f>
        <v>0.3482289683857396</v>
      </c>
      <c r="L55" s="46">
        <f>L27/L22*100</f>
        <v>0.7391863003827795</v>
      </c>
      <c r="M55" s="46">
        <f>M27/M22*100</f>
        <v>1.5709541697462963</v>
      </c>
      <c r="N55" s="17"/>
    </row>
    <row r="56" spans="1:14" ht="13.5" thickBot="1">
      <c r="A56" s="23" t="s">
        <v>49</v>
      </c>
      <c r="B56" s="47">
        <f>B28/B22*100</f>
        <v>0.024932205719664723</v>
      </c>
      <c r="C56" s="47">
        <f>C28/C22*100</f>
        <v>7.783872465825619</v>
      </c>
      <c r="D56" s="47">
        <f>D28/D22*100</f>
        <v>0.964751774949753</v>
      </c>
      <c r="E56" s="47">
        <f aca="true" t="shared" si="24" ref="E56:J56">E28/E22*100</f>
        <v>3.081881084155992</v>
      </c>
      <c r="F56" s="47">
        <f t="shared" si="24"/>
        <v>0.18486904502328713</v>
      </c>
      <c r="G56" s="47">
        <f t="shared" si="24"/>
        <v>0.822348719908844</v>
      </c>
      <c r="H56" s="47">
        <f t="shared" si="24"/>
        <v>4.3384407886746255</v>
      </c>
      <c r="I56" s="47">
        <f t="shared" si="24"/>
        <v>0.16992632242539446</v>
      </c>
      <c r="J56" s="47">
        <f t="shared" si="24"/>
        <v>0.2936353468199866</v>
      </c>
      <c r="K56" s="47">
        <f>K28/K22*100</f>
        <v>0.5897391241741665</v>
      </c>
      <c r="L56" s="47">
        <f>L28/L22*100</f>
        <v>0.2816300585527415</v>
      </c>
      <c r="M56" s="47">
        <f>M28/M22*100</f>
        <v>4.343459456881639</v>
      </c>
      <c r="N56" s="17"/>
    </row>
    <row r="57" spans="1:14" s="16" customFormat="1" ht="13.5" thickBot="1">
      <c r="A57" s="18" t="s">
        <v>54</v>
      </c>
      <c r="B57" s="24">
        <f>B34+B42</f>
        <v>100</v>
      </c>
      <c r="C57" s="24">
        <f>C34+C42</f>
        <v>100</v>
      </c>
      <c r="D57" s="24">
        <f>D34+D42</f>
        <v>99.99999999999999</v>
      </c>
      <c r="E57" s="24">
        <f aca="true" t="shared" si="25" ref="E57:J57">E34+E42</f>
        <v>100</v>
      </c>
      <c r="F57" s="24">
        <f t="shared" si="25"/>
        <v>100</v>
      </c>
      <c r="G57" s="24">
        <f t="shared" si="25"/>
        <v>100</v>
      </c>
      <c r="H57" s="24">
        <f t="shared" si="25"/>
        <v>100</v>
      </c>
      <c r="I57" s="24">
        <f t="shared" si="25"/>
        <v>100</v>
      </c>
      <c r="J57" s="24">
        <f t="shared" si="25"/>
        <v>100</v>
      </c>
      <c r="K57" s="24">
        <f>K34+K42</f>
        <v>100</v>
      </c>
      <c r="L57" s="24">
        <f>L34+L42</f>
        <v>100</v>
      </c>
      <c r="M57" s="24">
        <f>M34+M42</f>
        <v>99.99999999999999</v>
      </c>
      <c r="N57" s="25"/>
    </row>
    <row r="58" spans="1:13" ht="12.75">
      <c r="A58" s="19" t="s">
        <v>14</v>
      </c>
      <c r="B58" s="19"/>
      <c r="C58" s="19"/>
      <c r="D58" s="19"/>
      <c r="E58" s="19"/>
      <c r="F58" s="19"/>
      <c r="G58" s="19"/>
      <c r="H58" s="19"/>
      <c r="I58" s="19"/>
      <c r="J58" s="29"/>
      <c r="K58" s="19"/>
      <c r="L58" s="26"/>
      <c r="M58" s="19"/>
    </row>
    <row r="59" ht="12.75">
      <c r="A59" s="13" t="s">
        <v>15</v>
      </c>
    </row>
    <row r="60" ht="12.75">
      <c r="A60" s="13" t="s">
        <v>16</v>
      </c>
    </row>
    <row r="61" ht="12.75">
      <c r="A61" s="13" t="s">
        <v>17</v>
      </c>
    </row>
  </sheetData>
  <mergeCells count="5">
    <mergeCell ref="A1:M1"/>
    <mergeCell ref="B3:M3"/>
    <mergeCell ref="B4:M4"/>
    <mergeCell ref="B32:M32"/>
    <mergeCell ref="B31:M31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&amp;L&amp;"Bookman Old Style,Regular"&amp;14&amp;UNational Bank of Hungary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workbookViewId="0" topLeftCell="A1">
      <selection activeCell="M34" sqref="M34:M54"/>
    </sheetView>
  </sheetViews>
  <sheetFormatPr defaultColWidth="9.140625" defaultRowHeight="12.75"/>
  <cols>
    <col min="1" max="1" width="42.8515625" style="1" customWidth="1"/>
    <col min="2" max="2" width="13.57421875" style="1" bestFit="1" customWidth="1"/>
    <col min="3" max="3" width="15.00390625" style="1" bestFit="1" customWidth="1"/>
    <col min="4" max="4" width="15.00390625" style="1" customWidth="1"/>
    <col min="5" max="5" width="15.00390625" style="1" bestFit="1" customWidth="1"/>
    <col min="6" max="6" width="15.00390625" style="2" customWidth="1"/>
    <col min="7" max="8" width="15.00390625" style="1" customWidth="1"/>
    <col min="9" max="9" width="15.00390625" style="8" bestFit="1" customWidth="1"/>
    <col min="10" max="11" width="15.00390625" style="1" bestFit="1" customWidth="1"/>
    <col min="12" max="12" width="15.00390625" style="33" bestFit="1" customWidth="1"/>
    <col min="13" max="13" width="16.140625" style="31" bestFit="1" customWidth="1"/>
    <col min="14" max="16384" width="9.140625" style="1" customWidth="1"/>
  </cols>
  <sheetData>
    <row r="1" spans="1:13" ht="24" thickBo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15.75" customHeight="1" thickBot="1">
      <c r="A2" s="36"/>
      <c r="B2" s="36"/>
      <c r="C2" s="36"/>
      <c r="D2" s="36"/>
      <c r="E2" s="36"/>
      <c r="F2" s="36"/>
      <c r="G2" s="36"/>
      <c r="H2" s="36"/>
      <c r="I2" s="58"/>
      <c r="J2" s="59"/>
      <c r="K2" s="59"/>
      <c r="L2" s="60"/>
      <c r="M2" s="61"/>
    </row>
    <row r="3" spans="2:13" ht="18.75" thickBot="1">
      <c r="B3" s="206" t="s">
        <v>50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18.75" thickBot="1">
      <c r="A4" s="48"/>
      <c r="B4" s="209" t="s">
        <v>60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1:14" s="94" customFormat="1" ht="13.5" thickBot="1">
      <c r="A5" s="121"/>
      <c r="B5" s="101" t="s">
        <v>21</v>
      </c>
      <c r="C5" s="74" t="s">
        <v>22</v>
      </c>
      <c r="D5" s="74" t="s">
        <v>23</v>
      </c>
      <c r="E5" s="74" t="s">
        <v>24</v>
      </c>
      <c r="F5" s="75" t="s">
        <v>25</v>
      </c>
      <c r="G5" s="74" t="s">
        <v>26</v>
      </c>
      <c r="H5" s="74" t="s">
        <v>1</v>
      </c>
      <c r="I5" s="76" t="s">
        <v>29</v>
      </c>
      <c r="J5" s="91" t="s">
        <v>18</v>
      </c>
      <c r="K5" s="76" t="s">
        <v>30</v>
      </c>
      <c r="L5" s="90" t="s">
        <v>19</v>
      </c>
      <c r="M5" s="92" t="s">
        <v>20</v>
      </c>
      <c r="N5" s="93"/>
    </row>
    <row r="6" spans="1:13" s="95" customFormat="1" ht="16.5" thickBot="1">
      <c r="A6" s="10" t="s">
        <v>2</v>
      </c>
      <c r="B6" s="115">
        <v>13562072</v>
      </c>
      <c r="C6" s="63">
        <v>13721943</v>
      </c>
      <c r="D6" s="117">
        <v>15878070</v>
      </c>
      <c r="E6" s="139">
        <v>15566463</v>
      </c>
      <c r="F6" s="141">
        <v>15274542</v>
      </c>
      <c r="G6" s="117">
        <v>15788096</v>
      </c>
      <c r="H6" s="139">
        <v>15384142</v>
      </c>
      <c r="I6" s="104">
        <v>14886409</v>
      </c>
      <c r="J6" s="119">
        <v>15325614</v>
      </c>
      <c r="K6" s="194">
        <v>15700371</v>
      </c>
      <c r="L6" s="186">
        <v>17787785</v>
      </c>
      <c r="M6" s="191">
        <v>17856110</v>
      </c>
    </row>
    <row r="7" spans="1:13" ht="15.75">
      <c r="A7" s="21" t="s">
        <v>3</v>
      </c>
      <c r="B7" s="124">
        <v>7965624</v>
      </c>
      <c r="C7" s="124">
        <v>8394108</v>
      </c>
      <c r="D7" s="78">
        <v>8897699</v>
      </c>
      <c r="E7" s="85">
        <v>9234816</v>
      </c>
      <c r="F7" s="78">
        <v>9103735</v>
      </c>
      <c r="G7" s="78">
        <v>9344616</v>
      </c>
      <c r="H7" s="154">
        <v>9354830</v>
      </c>
      <c r="I7" s="54">
        <v>8955552</v>
      </c>
      <c r="J7" s="180">
        <v>9259389</v>
      </c>
      <c r="K7" s="189">
        <v>9387079</v>
      </c>
      <c r="L7" s="178">
        <v>9626339</v>
      </c>
      <c r="M7" s="195">
        <v>10358461</v>
      </c>
    </row>
    <row r="8" spans="1:13" ht="15.75">
      <c r="A8" s="22" t="s">
        <v>4</v>
      </c>
      <c r="B8" s="64">
        <v>10</v>
      </c>
      <c r="C8" s="64">
        <v>17</v>
      </c>
      <c r="D8" s="38">
        <v>8</v>
      </c>
      <c r="E8" s="146">
        <v>13</v>
      </c>
      <c r="F8" s="38">
        <v>7</v>
      </c>
      <c r="G8" s="38">
        <v>12</v>
      </c>
      <c r="H8" s="146">
        <v>17</v>
      </c>
      <c r="I8" s="37">
        <v>13</v>
      </c>
      <c r="J8" s="181">
        <v>14</v>
      </c>
      <c r="K8" s="189">
        <v>10</v>
      </c>
      <c r="L8" s="178">
        <v>10</v>
      </c>
      <c r="M8" s="196">
        <v>11</v>
      </c>
    </row>
    <row r="9" spans="1:13" ht="15.75">
      <c r="A9" s="22" t="s">
        <v>5</v>
      </c>
      <c r="B9" s="64">
        <v>3137087</v>
      </c>
      <c r="C9" s="64">
        <v>3058937</v>
      </c>
      <c r="D9" s="38">
        <v>4435571</v>
      </c>
      <c r="E9" s="146">
        <v>3665843</v>
      </c>
      <c r="F9" s="38">
        <v>3456556</v>
      </c>
      <c r="G9" s="38">
        <v>3558455</v>
      </c>
      <c r="H9" s="146">
        <v>3126962</v>
      </c>
      <c r="I9" s="37">
        <v>3180383</v>
      </c>
      <c r="J9" s="181">
        <v>3313433</v>
      </c>
      <c r="K9" s="189">
        <v>3405693</v>
      </c>
      <c r="L9" s="178">
        <v>5316798</v>
      </c>
      <c r="M9" s="196">
        <v>4584558</v>
      </c>
    </row>
    <row r="10" spans="1:13" ht="15.75">
      <c r="A10" s="22" t="s">
        <v>6</v>
      </c>
      <c r="B10" s="64">
        <v>2135234</v>
      </c>
      <c r="C10" s="64">
        <v>1926449</v>
      </c>
      <c r="D10" s="38">
        <v>2119213</v>
      </c>
      <c r="E10" s="146">
        <v>2209708</v>
      </c>
      <c r="F10" s="38">
        <v>2048618</v>
      </c>
      <c r="G10" s="38">
        <v>2076782</v>
      </c>
      <c r="H10" s="146">
        <v>2229381</v>
      </c>
      <c r="I10" s="37">
        <v>2099879</v>
      </c>
      <c r="J10" s="181">
        <v>2094856</v>
      </c>
      <c r="K10" s="189">
        <v>2246148</v>
      </c>
      <c r="L10" s="178">
        <v>2156005</v>
      </c>
      <c r="M10" s="196">
        <v>2213879</v>
      </c>
    </row>
    <row r="11" spans="1:13" ht="15.75">
      <c r="A11" s="22" t="s">
        <v>7</v>
      </c>
      <c r="B11" s="64">
        <v>34938</v>
      </c>
      <c r="C11" s="64">
        <v>45213</v>
      </c>
      <c r="D11" s="64">
        <v>51426</v>
      </c>
      <c r="E11" s="64">
        <v>60792</v>
      </c>
      <c r="F11" s="64">
        <v>60414</v>
      </c>
      <c r="G11" s="64">
        <v>52874</v>
      </c>
      <c r="H11" s="14">
        <v>46209</v>
      </c>
      <c r="I11" s="64">
        <v>47879</v>
      </c>
      <c r="J11" s="164">
        <v>51285</v>
      </c>
      <c r="K11" s="189">
        <f>K6-K7-K8-K9-K10-K12-K13</f>
        <v>57885</v>
      </c>
      <c r="L11" s="178">
        <f>L6-L7-L8-L9-L10-L12-L13</f>
        <v>59883</v>
      </c>
      <c r="M11" s="197">
        <v>45092</v>
      </c>
    </row>
    <row r="12" spans="1:13" s="3" customFormat="1" ht="15.75">
      <c r="A12" s="22" t="s">
        <v>8</v>
      </c>
      <c r="B12" s="64">
        <v>14002</v>
      </c>
      <c r="C12" s="64">
        <v>14415</v>
      </c>
      <c r="D12" s="38">
        <v>16303</v>
      </c>
      <c r="E12" s="146">
        <v>16567</v>
      </c>
      <c r="F12" s="38">
        <v>16942</v>
      </c>
      <c r="G12" s="38">
        <v>16695</v>
      </c>
      <c r="H12" s="146">
        <v>14989</v>
      </c>
      <c r="I12" s="37">
        <v>13786</v>
      </c>
      <c r="J12" s="181">
        <v>13904</v>
      </c>
      <c r="K12" s="189">
        <v>14213</v>
      </c>
      <c r="L12" s="178">
        <v>15098</v>
      </c>
      <c r="M12" s="196">
        <v>16462</v>
      </c>
    </row>
    <row r="13" spans="1:13" s="128" customFormat="1" ht="16.5" thickBot="1">
      <c r="A13" s="127" t="s">
        <v>55</v>
      </c>
      <c r="B13" s="143">
        <v>275177</v>
      </c>
      <c r="C13" s="143">
        <v>282804</v>
      </c>
      <c r="D13" s="82">
        <v>357850</v>
      </c>
      <c r="E13" s="147">
        <v>378724</v>
      </c>
      <c r="F13" s="82">
        <v>588270</v>
      </c>
      <c r="G13" s="82">
        <v>738662</v>
      </c>
      <c r="H13" s="60">
        <v>611754</v>
      </c>
      <c r="I13" s="123">
        <v>588917</v>
      </c>
      <c r="J13" s="182">
        <v>592733</v>
      </c>
      <c r="K13" s="189">
        <v>589343</v>
      </c>
      <c r="L13" s="178">
        <v>613652</v>
      </c>
      <c r="M13" s="198">
        <v>637647</v>
      </c>
    </row>
    <row r="14" spans="1:13" s="95" customFormat="1" ht="16.5" thickBot="1">
      <c r="A14" s="10" t="s">
        <v>9</v>
      </c>
      <c r="B14" s="102">
        <v>50784</v>
      </c>
      <c r="C14" s="27">
        <v>67444</v>
      </c>
      <c r="D14" s="27">
        <v>67762</v>
      </c>
      <c r="E14" s="27">
        <v>64120</v>
      </c>
      <c r="F14" s="27">
        <v>64792</v>
      </c>
      <c r="G14" s="27">
        <v>71026</v>
      </c>
      <c r="H14" s="63">
        <v>63738</v>
      </c>
      <c r="I14" s="115">
        <v>67661</v>
      </c>
      <c r="J14" s="115">
        <v>72241</v>
      </c>
      <c r="K14" s="194">
        <f>K15+K22</f>
        <v>71157</v>
      </c>
      <c r="L14" s="186">
        <f>L15+L22</f>
        <v>70036</v>
      </c>
      <c r="M14" s="191">
        <v>70130</v>
      </c>
    </row>
    <row r="15" spans="1:13" ht="15.75">
      <c r="A15" s="21" t="s">
        <v>10</v>
      </c>
      <c r="B15" s="126">
        <v>45246</v>
      </c>
      <c r="C15" s="126">
        <v>56672</v>
      </c>
      <c r="D15" s="144">
        <v>56650</v>
      </c>
      <c r="E15" s="85">
        <v>54234</v>
      </c>
      <c r="F15" s="78">
        <v>53505</v>
      </c>
      <c r="G15" s="78">
        <v>58833</v>
      </c>
      <c r="H15" s="60">
        <v>52691</v>
      </c>
      <c r="I15" s="54">
        <v>56166</v>
      </c>
      <c r="J15" s="180">
        <v>61551</v>
      </c>
      <c r="K15" s="194">
        <v>60624</v>
      </c>
      <c r="L15" s="186">
        <v>60266</v>
      </c>
      <c r="M15" s="195">
        <v>59781</v>
      </c>
    </row>
    <row r="16" spans="1:13" ht="15.75">
      <c r="A16" s="22" t="s">
        <v>44</v>
      </c>
      <c r="B16" s="64">
        <v>26450</v>
      </c>
      <c r="C16" s="64">
        <v>30285</v>
      </c>
      <c r="D16" s="38">
        <v>32085</v>
      </c>
      <c r="E16" s="146">
        <v>28517</v>
      </c>
      <c r="F16" s="38">
        <v>29573</v>
      </c>
      <c r="G16" s="38">
        <v>32654</v>
      </c>
      <c r="H16" s="146">
        <v>27047</v>
      </c>
      <c r="I16" s="37">
        <v>29611</v>
      </c>
      <c r="J16" s="181">
        <v>32118</v>
      </c>
      <c r="K16" s="189">
        <v>32527</v>
      </c>
      <c r="L16" s="202">
        <v>31730</v>
      </c>
      <c r="M16" s="196">
        <v>32826</v>
      </c>
    </row>
    <row r="17" spans="1:13" ht="15.75">
      <c r="A17" s="22" t="s">
        <v>45</v>
      </c>
      <c r="B17" s="64">
        <v>9637</v>
      </c>
      <c r="C17" s="64">
        <v>12013</v>
      </c>
      <c r="D17" s="38">
        <v>12297</v>
      </c>
      <c r="E17" s="146">
        <v>10672</v>
      </c>
      <c r="F17" s="38">
        <v>9941</v>
      </c>
      <c r="G17" s="38">
        <v>11528</v>
      </c>
      <c r="H17" s="146">
        <v>10850</v>
      </c>
      <c r="I17" s="37">
        <v>11271</v>
      </c>
      <c r="J17" s="181">
        <v>12777</v>
      </c>
      <c r="K17" s="189">
        <v>14129</v>
      </c>
      <c r="L17" s="178">
        <v>13361</v>
      </c>
      <c r="M17" s="196">
        <v>10637</v>
      </c>
    </row>
    <row r="18" spans="1:13" ht="15.75">
      <c r="A18" s="22" t="s">
        <v>46</v>
      </c>
      <c r="B18" s="64">
        <v>7226</v>
      </c>
      <c r="C18" s="64">
        <v>11204</v>
      </c>
      <c r="D18" s="38">
        <v>8987</v>
      </c>
      <c r="E18" s="146">
        <v>11602</v>
      </c>
      <c r="F18" s="38">
        <v>9800</v>
      </c>
      <c r="G18" s="38">
        <v>10442</v>
      </c>
      <c r="H18" s="146">
        <v>10720</v>
      </c>
      <c r="I18" s="37">
        <v>10785</v>
      </c>
      <c r="J18" s="181">
        <v>12112</v>
      </c>
      <c r="K18" s="189">
        <v>10238</v>
      </c>
      <c r="L18" s="178">
        <v>11133</v>
      </c>
      <c r="M18" s="196">
        <v>12287</v>
      </c>
    </row>
    <row r="19" spans="1:13" ht="15.75">
      <c r="A19" s="22" t="s">
        <v>57</v>
      </c>
      <c r="B19" s="64">
        <v>580</v>
      </c>
      <c r="C19" s="64">
        <v>21</v>
      </c>
      <c r="D19" s="38">
        <v>23</v>
      </c>
      <c r="E19" s="146">
        <v>40</v>
      </c>
      <c r="F19" s="38">
        <v>461</v>
      </c>
      <c r="G19" s="38">
        <v>620</v>
      </c>
      <c r="H19" s="146">
        <v>661</v>
      </c>
      <c r="I19" s="123">
        <v>715</v>
      </c>
      <c r="J19" s="182">
        <v>859</v>
      </c>
      <c r="K19" s="189">
        <v>434</v>
      </c>
      <c r="L19" s="178">
        <v>469</v>
      </c>
      <c r="M19" s="198">
        <v>519</v>
      </c>
    </row>
    <row r="20" spans="1:13" ht="15.75">
      <c r="A20" s="23" t="s">
        <v>32</v>
      </c>
      <c r="B20" s="64">
        <v>35</v>
      </c>
      <c r="C20" s="64">
        <v>20</v>
      </c>
      <c r="D20" s="38">
        <v>47</v>
      </c>
      <c r="E20" s="146">
        <v>88</v>
      </c>
      <c r="F20" s="38">
        <v>85</v>
      </c>
      <c r="G20" s="38">
        <v>43</v>
      </c>
      <c r="H20" s="146">
        <v>23</v>
      </c>
      <c r="I20" s="123">
        <v>47</v>
      </c>
      <c r="J20" s="182">
        <v>58</v>
      </c>
      <c r="K20" s="189">
        <v>50</v>
      </c>
      <c r="L20" s="178">
        <v>96</v>
      </c>
      <c r="M20" s="198">
        <v>134</v>
      </c>
    </row>
    <row r="21" spans="1:13" s="130" customFormat="1" ht="16.5" thickBot="1">
      <c r="A21" s="129" t="s">
        <v>51</v>
      </c>
      <c r="B21" s="143">
        <v>1318</v>
      </c>
      <c r="C21" s="143">
        <v>3129</v>
      </c>
      <c r="D21" s="143">
        <v>3211</v>
      </c>
      <c r="E21" s="143">
        <v>3315</v>
      </c>
      <c r="F21" s="143">
        <v>3645</v>
      </c>
      <c r="G21" s="143">
        <v>3546</v>
      </c>
      <c r="H21" s="153">
        <v>3390</v>
      </c>
      <c r="I21" s="143">
        <v>3737</v>
      </c>
      <c r="J21" s="167">
        <v>3627</v>
      </c>
      <c r="K21" s="189">
        <f>K15-K16-K17-K18-K19-K20</f>
        <v>3246</v>
      </c>
      <c r="L21" s="178">
        <f>L15-L16-L17-L18-L19-L20</f>
        <v>3477</v>
      </c>
      <c r="M21" s="199">
        <v>3378</v>
      </c>
    </row>
    <row r="22" spans="1:13" s="96" customFormat="1" ht="16.5" thickBot="1">
      <c r="A22" s="140" t="s">
        <v>11</v>
      </c>
      <c r="B22" s="102">
        <v>5538</v>
      </c>
      <c r="C22" s="27">
        <v>10772</v>
      </c>
      <c r="D22" s="20">
        <v>11112</v>
      </c>
      <c r="E22" s="20">
        <v>9886</v>
      </c>
      <c r="F22" s="20">
        <v>11287</v>
      </c>
      <c r="G22" s="27">
        <v>12193</v>
      </c>
      <c r="H22" s="20">
        <v>11047</v>
      </c>
      <c r="I22" s="27">
        <v>11495</v>
      </c>
      <c r="J22" s="119">
        <v>10690</v>
      </c>
      <c r="K22" s="194">
        <v>10533</v>
      </c>
      <c r="L22" s="186">
        <v>9770</v>
      </c>
      <c r="M22" s="191">
        <v>10349</v>
      </c>
    </row>
    <row r="23" spans="1:13" s="3" customFormat="1" ht="15.75">
      <c r="A23" s="77" t="s">
        <v>66</v>
      </c>
      <c r="B23" s="156">
        <v>4921</v>
      </c>
      <c r="C23" s="157">
        <v>9453</v>
      </c>
      <c r="D23" s="49">
        <v>9984</v>
      </c>
      <c r="E23" s="49">
        <v>8616</v>
      </c>
      <c r="F23" s="49">
        <v>9953</v>
      </c>
      <c r="G23" s="157">
        <v>10831</v>
      </c>
      <c r="H23" s="49">
        <v>9831</v>
      </c>
      <c r="I23" s="157">
        <v>10218</v>
      </c>
      <c r="J23" s="183">
        <v>9410</v>
      </c>
      <c r="K23" s="189">
        <v>9372</v>
      </c>
      <c r="L23" s="178">
        <v>8377</v>
      </c>
      <c r="M23" s="200">
        <v>8924</v>
      </c>
    </row>
    <row r="24" spans="1:13" s="3" customFormat="1" ht="15.75">
      <c r="A24" s="77" t="s">
        <v>31</v>
      </c>
      <c r="B24" s="124" t="s">
        <v>68</v>
      </c>
      <c r="C24" s="26">
        <v>10</v>
      </c>
      <c r="D24" s="78">
        <v>0</v>
      </c>
      <c r="E24" s="85">
        <v>28</v>
      </c>
      <c r="F24" s="78">
        <v>40</v>
      </c>
      <c r="G24" s="78">
        <v>11</v>
      </c>
      <c r="H24" s="85">
        <v>0</v>
      </c>
      <c r="I24" s="54">
        <v>0</v>
      </c>
      <c r="J24" s="180">
        <v>0</v>
      </c>
      <c r="K24" s="189">
        <v>24</v>
      </c>
      <c r="L24" s="178">
        <v>15</v>
      </c>
      <c r="M24" s="195">
        <v>26</v>
      </c>
    </row>
    <row r="25" spans="1:13" s="3" customFormat="1" ht="15.75">
      <c r="A25" s="23" t="s">
        <v>32</v>
      </c>
      <c r="B25" s="14">
        <v>131</v>
      </c>
      <c r="C25" s="14">
        <v>125</v>
      </c>
      <c r="D25" s="38">
        <v>187</v>
      </c>
      <c r="E25" s="146">
        <v>169</v>
      </c>
      <c r="F25" s="38">
        <v>200</v>
      </c>
      <c r="G25" s="38">
        <v>216</v>
      </c>
      <c r="H25" s="146">
        <v>175</v>
      </c>
      <c r="I25" s="37">
        <v>232</v>
      </c>
      <c r="J25" s="181">
        <v>192</v>
      </c>
      <c r="K25" s="189">
        <v>179</v>
      </c>
      <c r="L25" s="178">
        <v>236</v>
      </c>
      <c r="M25" s="196">
        <v>213</v>
      </c>
    </row>
    <row r="26" spans="1:13" s="3" customFormat="1" ht="15.75">
      <c r="A26" s="22" t="s">
        <v>44</v>
      </c>
      <c r="B26" s="14" t="s">
        <v>68</v>
      </c>
      <c r="C26" s="14">
        <v>152</v>
      </c>
      <c r="D26" s="38">
        <v>158</v>
      </c>
      <c r="E26" s="146">
        <v>167</v>
      </c>
      <c r="F26" s="38">
        <v>193</v>
      </c>
      <c r="G26" s="38">
        <v>198</v>
      </c>
      <c r="H26" s="60">
        <v>189</v>
      </c>
      <c r="I26" s="123">
        <v>209</v>
      </c>
      <c r="J26" s="182">
        <v>204</v>
      </c>
      <c r="K26" s="189">
        <v>172</v>
      </c>
      <c r="L26" s="178">
        <v>186</v>
      </c>
      <c r="M26" s="198">
        <v>181</v>
      </c>
    </row>
    <row r="27" spans="1:13" s="3" customFormat="1" ht="15.75">
      <c r="A27" s="22" t="s">
        <v>46</v>
      </c>
      <c r="B27" s="14" t="s">
        <v>67</v>
      </c>
      <c r="C27" s="14">
        <v>59</v>
      </c>
      <c r="D27" s="38">
        <v>70</v>
      </c>
      <c r="E27" s="146">
        <v>82</v>
      </c>
      <c r="F27" s="38">
        <v>69</v>
      </c>
      <c r="G27" s="38">
        <v>95</v>
      </c>
      <c r="H27" s="60">
        <v>54</v>
      </c>
      <c r="I27" s="123">
        <v>59</v>
      </c>
      <c r="J27" s="182">
        <v>86</v>
      </c>
      <c r="K27" s="189">
        <v>52</v>
      </c>
      <c r="L27" s="178">
        <v>117</v>
      </c>
      <c r="M27" s="198">
        <v>160</v>
      </c>
    </row>
    <row r="28" spans="1:13" s="128" customFormat="1" ht="16.5" thickBot="1">
      <c r="A28" s="129" t="s">
        <v>33</v>
      </c>
      <c r="B28" s="103">
        <v>486</v>
      </c>
      <c r="C28" s="103">
        <v>973</v>
      </c>
      <c r="D28" s="103">
        <v>713</v>
      </c>
      <c r="E28" s="103">
        <v>824</v>
      </c>
      <c r="F28" s="103">
        <v>832</v>
      </c>
      <c r="G28" s="103">
        <v>842</v>
      </c>
      <c r="H28" s="155">
        <v>798</v>
      </c>
      <c r="I28" s="118">
        <v>777</v>
      </c>
      <c r="J28" s="184">
        <v>798</v>
      </c>
      <c r="K28" s="190">
        <f>K22-K23-K24-K25-K26-K27</f>
        <v>734</v>
      </c>
      <c r="L28" s="179">
        <f>L22-L23-L24-L25-L26-L27</f>
        <v>839</v>
      </c>
      <c r="M28" s="201">
        <v>845</v>
      </c>
    </row>
    <row r="29" spans="1:26" s="128" customFormat="1" ht="16.5" thickBot="1">
      <c r="A29" s="125" t="s">
        <v>54</v>
      </c>
      <c r="B29" s="98">
        <v>13612856</v>
      </c>
      <c r="C29" s="98">
        <v>13789387</v>
      </c>
      <c r="D29" s="98">
        <v>15945832</v>
      </c>
      <c r="E29" s="98">
        <v>15630583</v>
      </c>
      <c r="F29" s="98">
        <v>15339334</v>
      </c>
      <c r="G29" s="98">
        <v>15859122</v>
      </c>
      <c r="H29" s="102">
        <v>15447880</v>
      </c>
      <c r="I29" s="100">
        <v>14954070</v>
      </c>
      <c r="J29" s="116">
        <v>15397855</v>
      </c>
      <c r="K29" s="194">
        <f>K14+K6</f>
        <v>15771528</v>
      </c>
      <c r="L29" s="186">
        <f>L14+L6</f>
        <v>17857821</v>
      </c>
      <c r="M29" s="185">
        <v>17926240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13" s="62" customFormat="1" ht="16.5" thickBot="1">
      <c r="A30" s="9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2:13" s="62" customFormat="1" ht="18.75" thickBot="1">
      <c r="B31" s="209" t="s">
        <v>52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</row>
    <row r="32" spans="1:13" s="62" customFormat="1" ht="18.75" thickBot="1">
      <c r="A32" s="50"/>
      <c r="B32" s="209" t="s">
        <v>59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s="13" customFormat="1" ht="13.5" thickBot="1">
      <c r="A33" s="28"/>
      <c r="B33" s="35" t="s">
        <v>21</v>
      </c>
      <c r="C33" s="35" t="s">
        <v>22</v>
      </c>
      <c r="D33" s="35" t="s">
        <v>23</v>
      </c>
      <c r="E33" s="35" t="s">
        <v>24</v>
      </c>
      <c r="F33" s="39" t="s">
        <v>25</v>
      </c>
      <c r="G33" s="35" t="s">
        <v>26</v>
      </c>
      <c r="H33" s="35" t="s">
        <v>1</v>
      </c>
      <c r="I33" s="40" t="s">
        <v>29</v>
      </c>
      <c r="J33" s="30" t="s">
        <v>18</v>
      </c>
      <c r="K33" s="40" t="s">
        <v>30</v>
      </c>
      <c r="L33" s="27" t="s">
        <v>19</v>
      </c>
      <c r="M33" s="41" t="s">
        <v>20</v>
      </c>
    </row>
    <row r="34" spans="1:13" ht="16.5" thickBot="1">
      <c r="A34" s="18" t="s">
        <v>2</v>
      </c>
      <c r="B34" s="24">
        <f aca="true" t="shared" si="0" ref="B34:G34">B6/B29*100</f>
        <v>99.62694088588023</v>
      </c>
      <c r="C34" s="24">
        <f t="shared" si="0"/>
        <v>99.51089921546186</v>
      </c>
      <c r="D34" s="24">
        <f t="shared" si="0"/>
        <v>99.57504882780654</v>
      </c>
      <c r="E34" s="24">
        <f t="shared" si="0"/>
        <v>99.58977857703708</v>
      </c>
      <c r="F34" s="24">
        <f t="shared" si="0"/>
        <v>99.57760878014652</v>
      </c>
      <c r="G34" s="24">
        <f t="shared" si="0"/>
        <v>99.55214418553562</v>
      </c>
      <c r="H34" s="24">
        <f>H6/H29*100</f>
        <v>99.58739969497432</v>
      </c>
      <c r="I34" s="24">
        <f>I6/I29*100</f>
        <v>99.54754123793722</v>
      </c>
      <c r="J34" s="24">
        <f>J6/J29*100</f>
        <v>99.5308372497338</v>
      </c>
      <c r="K34" s="24">
        <f>K6/K29*100</f>
        <v>99.5488262139217</v>
      </c>
      <c r="L34" s="24">
        <f>L6/L29*100</f>
        <v>99.60781329368236</v>
      </c>
      <c r="M34" s="24">
        <f>M6/M29*100</f>
        <v>99.60878577995163</v>
      </c>
    </row>
    <row r="35" spans="1:13" ht="15.75">
      <c r="A35" s="21" t="s">
        <v>34</v>
      </c>
      <c r="B35" s="111">
        <f aca="true" t="shared" si="1" ref="B35:G35">B7/B6*100</f>
        <v>58.734565042863665</v>
      </c>
      <c r="C35" s="111">
        <f t="shared" si="1"/>
        <v>61.172882003663766</v>
      </c>
      <c r="D35" s="111">
        <f t="shared" si="1"/>
        <v>56.037660748441084</v>
      </c>
      <c r="E35" s="111">
        <f t="shared" si="1"/>
        <v>59.325075966197325</v>
      </c>
      <c r="F35" s="111">
        <f t="shared" si="1"/>
        <v>59.60070684934449</v>
      </c>
      <c r="G35" s="111">
        <f t="shared" si="1"/>
        <v>59.18773232693797</v>
      </c>
      <c r="H35" s="111">
        <f>H7/H6*100</f>
        <v>60.80826607034698</v>
      </c>
      <c r="I35" s="111">
        <f>I7/I6*100</f>
        <v>60.1592499574612</v>
      </c>
      <c r="J35" s="111">
        <f>J7/J6*100</f>
        <v>60.4177359549836</v>
      </c>
      <c r="K35" s="111">
        <f>K7/K6*100</f>
        <v>59.78889925594751</v>
      </c>
      <c r="L35" s="111">
        <f>L7/L6*100</f>
        <v>54.11769368698801</v>
      </c>
      <c r="M35" s="111">
        <f>M7/M6*100</f>
        <v>58.01073694102467</v>
      </c>
    </row>
    <row r="36" spans="1:13" ht="15.75">
      <c r="A36" s="22" t="s">
        <v>35</v>
      </c>
      <c r="B36" s="105">
        <f aca="true" t="shared" si="2" ref="B36:G36">B8/B6*100</f>
        <v>7.373504579536224E-05</v>
      </c>
      <c r="C36" s="105">
        <f t="shared" si="2"/>
        <v>0.00012388916059482245</v>
      </c>
      <c r="D36" s="105">
        <f t="shared" si="2"/>
        <v>5.038395724417388E-05</v>
      </c>
      <c r="E36" s="105">
        <f t="shared" si="2"/>
        <v>8.351286994354466E-05</v>
      </c>
      <c r="F36" s="105">
        <f t="shared" si="2"/>
        <v>4.582788799821297E-05</v>
      </c>
      <c r="G36" s="105">
        <f t="shared" si="2"/>
        <v>7.600663183198279E-05</v>
      </c>
      <c r="H36" s="105">
        <f>H8/H6*100</f>
        <v>0.00011050340018962384</v>
      </c>
      <c r="I36" s="105">
        <f>I8/I6*100</f>
        <v>8.73279781577948E-05</v>
      </c>
      <c r="J36" s="105">
        <f>J8/J6*100</f>
        <v>9.135033676301648E-05</v>
      </c>
      <c r="K36" s="105">
        <f>K8/K6*100</f>
        <v>6.369276241943583E-05</v>
      </c>
      <c r="L36" s="105">
        <f>L8/L6*100</f>
        <v>5.6218354336979005E-05</v>
      </c>
      <c r="M36" s="105">
        <f>M8/M6*100</f>
        <v>6.160356315009261E-05</v>
      </c>
    </row>
    <row r="37" spans="1:13" ht="15.75">
      <c r="A37" s="22" t="s">
        <v>36</v>
      </c>
      <c r="B37" s="105">
        <f aca="true" t="shared" si="3" ref="B37:G37">B9/B6*100</f>
        <v>23.131325360903553</v>
      </c>
      <c r="C37" s="105">
        <f t="shared" si="3"/>
        <v>22.292302190732027</v>
      </c>
      <c r="D37" s="105">
        <f t="shared" si="3"/>
        <v>27.935202452187198</v>
      </c>
      <c r="E37" s="105">
        <f t="shared" si="3"/>
        <v>23.549620745573353</v>
      </c>
      <c r="F37" s="105">
        <f t="shared" si="3"/>
        <v>22.629523032507294</v>
      </c>
      <c r="G37" s="105">
        <f t="shared" si="3"/>
        <v>22.538848256306522</v>
      </c>
      <c r="H37" s="105">
        <f>H9/H6*100</f>
        <v>20.325878427279207</v>
      </c>
      <c r="I37" s="105">
        <f>I9/I6*100</f>
        <v>21.364339781340146</v>
      </c>
      <c r="J37" s="105">
        <f>J9/J6*100</f>
        <v>21.620230027978</v>
      </c>
      <c r="K37" s="105">
        <f>K9/K6*100</f>
        <v>21.691799512253564</v>
      </c>
      <c r="L37" s="105">
        <f>L9/L6*100</f>
        <v>29.890163390214123</v>
      </c>
      <c r="M37" s="105">
        <f>M9/M6*100</f>
        <v>25.675009842569295</v>
      </c>
    </row>
    <row r="38" spans="1:13" ht="15.75">
      <c r="A38" s="22" t="s">
        <v>37</v>
      </c>
      <c r="B38" s="105">
        <f aca="true" t="shared" si="4" ref="B38:G38">B10/B6*100</f>
        <v>15.744157677381452</v>
      </c>
      <c r="C38" s="105">
        <f t="shared" si="4"/>
        <v>14.039185266984418</v>
      </c>
      <c r="D38" s="105">
        <f t="shared" si="4"/>
        <v>13.346792147912184</v>
      </c>
      <c r="E38" s="105">
        <f t="shared" si="4"/>
        <v>14.195312062862323</v>
      </c>
      <c r="F38" s="105">
        <f t="shared" si="4"/>
        <v>13.411976607874724</v>
      </c>
      <c r="G38" s="105">
        <f t="shared" si="4"/>
        <v>13.154100405774072</v>
      </c>
      <c r="H38" s="105">
        <f>H10/H6*100</f>
        <v>14.49142240106728</v>
      </c>
      <c r="I38" s="105">
        <f>I10/I6*100</f>
        <v>14.106014418924001</v>
      </c>
      <c r="J38" s="105">
        <f>J10/J6*100</f>
        <v>13.668985790716118</v>
      </c>
      <c r="K38" s="105">
        <f>K10/K6*100</f>
        <v>14.306337092289093</v>
      </c>
      <c r="L38" s="105">
        <f>L10/L6*100</f>
        <v>12.12070530422984</v>
      </c>
      <c r="M38" s="105">
        <f>M10/M6*100</f>
        <v>12.39843952574217</v>
      </c>
    </row>
    <row r="39" spans="1:13" ht="15.75">
      <c r="A39" s="22" t="s">
        <v>38</v>
      </c>
      <c r="B39" s="105">
        <f aca="true" t="shared" si="5" ref="B39:G39">B11/B6*100</f>
        <v>0.2576155029998366</v>
      </c>
      <c r="C39" s="105">
        <f t="shared" si="5"/>
        <v>0.3294941539984534</v>
      </c>
      <c r="D39" s="105">
        <f t="shared" si="5"/>
        <v>0.32388067315486074</v>
      </c>
      <c r="E39" s="105">
        <f t="shared" si="5"/>
        <v>0.3905318761236897</v>
      </c>
      <c r="F39" s="105">
        <f t="shared" si="5"/>
        <v>0.3955208607891484</v>
      </c>
      <c r="G39" s="105">
        <f t="shared" si="5"/>
        <v>0.3348978876236881</v>
      </c>
      <c r="H39" s="105">
        <f>H11/H6*100</f>
        <v>0.30036774231543106</v>
      </c>
      <c r="I39" s="105">
        <f>I11/I6*100</f>
        <v>0.3216289435551583</v>
      </c>
      <c r="J39" s="105">
        <f>J11/J6*100</f>
        <v>0.3346358586350929</v>
      </c>
      <c r="K39" s="105">
        <f>K11/K6*100</f>
        <v>0.36868555526490426</v>
      </c>
      <c r="L39" s="105">
        <f>L11/L6*100</f>
        <v>0.33665237127613135</v>
      </c>
      <c r="M39" s="105">
        <f>M11/M6*100</f>
        <v>0.2525298063239978</v>
      </c>
    </row>
    <row r="40" spans="1:13" s="3" customFormat="1" ht="15.75">
      <c r="A40" s="23" t="s">
        <v>39</v>
      </c>
      <c r="B40" s="105">
        <f aca="true" t="shared" si="6" ref="B40:G40">B12/B6*100</f>
        <v>0.10324381112266622</v>
      </c>
      <c r="C40" s="105">
        <f t="shared" si="6"/>
        <v>0.1050507205867274</v>
      </c>
      <c r="D40" s="105">
        <f t="shared" si="6"/>
        <v>0.10267620686897085</v>
      </c>
      <c r="E40" s="105">
        <f t="shared" si="6"/>
        <v>0.10642751664266957</v>
      </c>
      <c r="F40" s="105">
        <f t="shared" si="6"/>
        <v>0.11091658263796061</v>
      </c>
      <c r="G40" s="105">
        <f t="shared" si="6"/>
        <v>0.10574422653624603</v>
      </c>
      <c r="H40" s="105">
        <f>H12/H6*100</f>
        <v>0.09743149796719246</v>
      </c>
      <c r="I40" s="105">
        <f>I12/I6*100</f>
        <v>0.0926079620679507</v>
      </c>
      <c r="J40" s="105">
        <f>J12/J6*100</f>
        <v>0.09072393445378436</v>
      </c>
      <c r="K40" s="105">
        <f>K12/K6*100</f>
        <v>0.09052652322674413</v>
      </c>
      <c r="L40" s="105">
        <f>L12/L6*100</f>
        <v>0.08487847137797089</v>
      </c>
      <c r="M40" s="105">
        <f>M12/M6*100</f>
        <v>0.09219253241607495</v>
      </c>
    </row>
    <row r="41" spans="1:13" s="3" customFormat="1" ht="16.5" thickBot="1">
      <c r="A41" s="73" t="s">
        <v>56</v>
      </c>
      <c r="B41" s="112">
        <f aca="true" t="shared" si="7" ref="B41:G41">B13/B6*100</f>
        <v>2.0290188696830396</v>
      </c>
      <c r="C41" s="112">
        <f t="shared" si="7"/>
        <v>2.06096177487401</v>
      </c>
      <c r="D41" s="112">
        <f t="shared" si="7"/>
        <v>2.253737387478453</v>
      </c>
      <c r="E41" s="112">
        <f t="shared" si="7"/>
        <v>2.4329483197306927</v>
      </c>
      <c r="F41" s="112">
        <f t="shared" si="7"/>
        <v>3.851310238958392</v>
      </c>
      <c r="G41" s="112">
        <f t="shared" si="7"/>
        <v>4.6786008901896725</v>
      </c>
      <c r="H41" s="112">
        <f>H13/H6*100</f>
        <v>3.976523357623714</v>
      </c>
      <c r="I41" s="112">
        <f>I13/I6*100</f>
        <v>3.956071608673388</v>
      </c>
      <c r="J41" s="112">
        <f>J13/J6*100</f>
        <v>3.8675970828966464</v>
      </c>
      <c r="K41" s="112">
        <f>K13/K6*100</f>
        <v>3.7536883682557565</v>
      </c>
      <c r="L41" s="112">
        <f>L13/L6*100</f>
        <v>3.449850557559584</v>
      </c>
      <c r="M41" s="112">
        <f>M13/M6*100</f>
        <v>3.571029748360645</v>
      </c>
    </row>
    <row r="42" spans="1:13" ht="16.5" thickBot="1">
      <c r="A42" s="10" t="s">
        <v>9</v>
      </c>
      <c r="B42" s="114">
        <f aca="true" t="shared" si="8" ref="B42:G42">B14/B29*100</f>
        <v>0.3730591141197703</v>
      </c>
      <c r="C42" s="114">
        <f t="shared" si="8"/>
        <v>0.4891007845381379</v>
      </c>
      <c r="D42" s="114">
        <f t="shared" si="8"/>
        <v>0.42495117219346096</v>
      </c>
      <c r="E42" s="114">
        <f t="shared" si="8"/>
        <v>0.41022142296291825</v>
      </c>
      <c r="F42" s="114">
        <f t="shared" si="8"/>
        <v>0.42239121985348255</v>
      </c>
      <c r="G42" s="114">
        <f t="shared" si="8"/>
        <v>0.4478558144643821</v>
      </c>
      <c r="H42" s="114">
        <f>H14/H29*100</f>
        <v>0.4126003050256734</v>
      </c>
      <c r="I42" s="114">
        <f>I14/I29*100</f>
        <v>0.4524587620627695</v>
      </c>
      <c r="J42" s="114">
        <f>J14/J29*100</f>
        <v>0.4691627502661897</v>
      </c>
      <c r="K42" s="114">
        <f>K14/K29*100</f>
        <v>0.45117378607830516</v>
      </c>
      <c r="L42" s="114">
        <f>L14/L29*100</f>
        <v>0.39218670631764085</v>
      </c>
      <c r="M42" s="114">
        <f>M14/M29*100</f>
        <v>0.391214220048376</v>
      </c>
    </row>
    <row r="43" spans="1:13" s="3" customFormat="1" ht="15.75">
      <c r="A43" s="113" t="s">
        <v>12</v>
      </c>
      <c r="B43" s="111">
        <f>B15/B14*100</f>
        <v>89.09499054820415</v>
      </c>
      <c r="C43" s="111">
        <f>C15/C14*100</f>
        <v>84.02823082853924</v>
      </c>
      <c r="D43" s="111">
        <f aca="true" t="shared" si="9" ref="D43:G44">D15/D14*100</f>
        <v>83.60142852926418</v>
      </c>
      <c r="E43" s="111">
        <f t="shared" si="9"/>
        <v>84.58203368683718</v>
      </c>
      <c r="F43" s="111">
        <f t="shared" si="9"/>
        <v>82.57963946166194</v>
      </c>
      <c r="G43" s="111">
        <f t="shared" si="9"/>
        <v>82.83304705319179</v>
      </c>
      <c r="H43" s="111">
        <f aca="true" t="shared" si="10" ref="H43:J44">H15/H14*100</f>
        <v>82.66811007562208</v>
      </c>
      <c r="I43" s="111">
        <f t="shared" si="10"/>
        <v>83.01089253779872</v>
      </c>
      <c r="J43" s="111">
        <f t="shared" si="10"/>
        <v>85.20230893813763</v>
      </c>
      <c r="K43" s="111">
        <f>K15/K14*100</f>
        <v>85.19752097474598</v>
      </c>
      <c r="L43" s="111">
        <f>L15/L14*100</f>
        <v>86.05003141241647</v>
      </c>
      <c r="M43" s="111">
        <f>M15/M14*100</f>
        <v>85.24311992014829</v>
      </c>
    </row>
    <row r="44" spans="1:13" ht="15.75">
      <c r="A44" s="109" t="s">
        <v>40</v>
      </c>
      <c r="B44" s="105">
        <f>B16/B15*100</f>
        <v>58.45820625027627</v>
      </c>
      <c r="C44" s="105">
        <f>C16/C15*100</f>
        <v>53.439088085827215</v>
      </c>
      <c r="D44" s="105">
        <f t="shared" si="9"/>
        <v>56.63724624889673</v>
      </c>
      <c r="E44" s="105">
        <f t="shared" si="9"/>
        <v>52.581406497768924</v>
      </c>
      <c r="F44" s="105">
        <f t="shared" si="9"/>
        <v>55.27146995607887</v>
      </c>
      <c r="G44" s="105">
        <f t="shared" si="9"/>
        <v>55.50286403888974</v>
      </c>
      <c r="H44" s="105">
        <f t="shared" si="10"/>
        <v>51.33134690933936</v>
      </c>
      <c r="I44" s="105">
        <f t="shared" si="10"/>
        <v>52.720507068333156</v>
      </c>
      <c r="J44" s="105">
        <f t="shared" si="10"/>
        <v>52.18111809718769</v>
      </c>
      <c r="K44" s="105">
        <f>K16/K15*100</f>
        <v>53.65366851411982</v>
      </c>
      <c r="L44" s="105">
        <f>L16/L15*100</f>
        <v>52.649918693790866</v>
      </c>
      <c r="M44" s="105">
        <f>M16/M15*100</f>
        <v>54.910423044111</v>
      </c>
    </row>
    <row r="45" spans="1:13" ht="15.75">
      <c r="A45" s="109" t="s">
        <v>41</v>
      </c>
      <c r="B45" s="105">
        <f aca="true" t="shared" si="11" ref="B45:G45">B17/B15*100</f>
        <v>21.29912036423109</v>
      </c>
      <c r="C45" s="105">
        <f t="shared" si="11"/>
        <v>21.19741671372106</v>
      </c>
      <c r="D45" s="105">
        <f t="shared" si="11"/>
        <v>21.706972639011475</v>
      </c>
      <c r="E45" s="105">
        <f t="shared" si="11"/>
        <v>19.67769296013571</v>
      </c>
      <c r="F45" s="105">
        <f t="shared" si="11"/>
        <v>18.57957200261658</v>
      </c>
      <c r="G45" s="105">
        <f t="shared" si="11"/>
        <v>19.594445294307615</v>
      </c>
      <c r="H45" s="105">
        <f>H17/H15*100</f>
        <v>20.59175191209125</v>
      </c>
      <c r="I45" s="105">
        <f>I17/I15*100</f>
        <v>20.06730050208311</v>
      </c>
      <c r="J45" s="105">
        <f>J17/J15*100</f>
        <v>20.758395476921578</v>
      </c>
      <c r="K45" s="105">
        <f>K17/K15*100</f>
        <v>23.305951438374244</v>
      </c>
      <c r="L45" s="105">
        <f>L17/L15*100</f>
        <v>22.170046128828858</v>
      </c>
      <c r="M45" s="105">
        <f>M17/M15*100</f>
        <v>17.793278800956827</v>
      </c>
    </row>
    <row r="46" spans="1:13" ht="15.75">
      <c r="A46" s="109" t="s">
        <v>42</v>
      </c>
      <c r="B46" s="105">
        <f aca="true" t="shared" si="12" ref="B46:G46">B18/B15*100</f>
        <v>15.970472527958274</v>
      </c>
      <c r="C46" s="105">
        <f t="shared" si="12"/>
        <v>19.769904009034445</v>
      </c>
      <c r="D46" s="105">
        <f t="shared" si="12"/>
        <v>15.864077669902912</v>
      </c>
      <c r="E46" s="105">
        <f t="shared" si="12"/>
        <v>21.392484419367925</v>
      </c>
      <c r="F46" s="105">
        <f t="shared" si="12"/>
        <v>18.316045229417814</v>
      </c>
      <c r="G46" s="105">
        <f t="shared" si="12"/>
        <v>17.74854248465997</v>
      </c>
      <c r="H46" s="105">
        <f>H18/H15*100</f>
        <v>20.345030460609973</v>
      </c>
      <c r="I46" s="105">
        <f>I18/I15*100</f>
        <v>19.202008332443114</v>
      </c>
      <c r="J46" s="105">
        <f>J18/J15*100</f>
        <v>19.67799060941333</v>
      </c>
      <c r="K46" s="105">
        <f>K18/K15*100</f>
        <v>16.887701240432833</v>
      </c>
      <c r="L46" s="105">
        <f>L18/L15*100</f>
        <v>18.473102578568348</v>
      </c>
      <c r="M46" s="105">
        <f>M18/M15*100</f>
        <v>20.553353072046303</v>
      </c>
    </row>
    <row r="47" spans="1:13" ht="15.75">
      <c r="A47" s="109" t="s">
        <v>58</v>
      </c>
      <c r="B47" s="105">
        <f aca="true" t="shared" si="13" ref="B47:G47">B19/B15*100</f>
        <v>1.2818812712725987</v>
      </c>
      <c r="C47" s="105">
        <f t="shared" si="13"/>
        <v>0.03705533596837944</v>
      </c>
      <c r="D47" s="105">
        <f t="shared" si="13"/>
        <v>0.04060017652250662</v>
      </c>
      <c r="E47" s="105">
        <f t="shared" si="13"/>
        <v>0.07375447136482649</v>
      </c>
      <c r="F47" s="105">
        <f t="shared" si="13"/>
        <v>0.8616017194654706</v>
      </c>
      <c r="G47" s="105">
        <f t="shared" si="13"/>
        <v>1.0538303333163361</v>
      </c>
      <c r="H47" s="105">
        <f>H19/H15*100</f>
        <v>1.2544836879163423</v>
      </c>
      <c r="I47" s="105">
        <f>I19/I15*100</f>
        <v>1.27301214257736</v>
      </c>
      <c r="J47" s="105">
        <f>J19/J15*100</f>
        <v>1.3955906484053875</v>
      </c>
      <c r="K47" s="105">
        <f>K19/K15*100</f>
        <v>0.7158880971232515</v>
      </c>
      <c r="L47" s="105">
        <f>L19/L15*100</f>
        <v>0.7782165731921814</v>
      </c>
      <c r="M47" s="105">
        <f>M19/M15*100</f>
        <v>0.8681688161790536</v>
      </c>
    </row>
    <row r="48" spans="1:13" ht="15.75">
      <c r="A48" s="110" t="s">
        <v>48</v>
      </c>
      <c r="B48" s="105">
        <f aca="true" t="shared" si="14" ref="B48:G48">B20/B15*100</f>
        <v>0.07735490430093268</v>
      </c>
      <c r="C48" s="105">
        <f t="shared" si="14"/>
        <v>0.035290796160361376</v>
      </c>
      <c r="D48" s="105">
        <f t="shared" si="14"/>
        <v>0.08296557811120918</v>
      </c>
      <c r="E48" s="105">
        <f t="shared" si="14"/>
        <v>0.16225983700261828</v>
      </c>
      <c r="F48" s="105">
        <f t="shared" si="14"/>
        <v>0.15886365760209326</v>
      </c>
      <c r="G48" s="105">
        <f t="shared" si="14"/>
        <v>0.07308823279452008</v>
      </c>
      <c r="H48" s="105">
        <f>H20/H15*100</f>
        <v>0.043650718338995274</v>
      </c>
      <c r="I48" s="105">
        <f>I20/I15*100</f>
        <v>0.08368051846312716</v>
      </c>
      <c r="J48" s="105">
        <f>J20/J15*100</f>
        <v>0.09423080047440334</v>
      </c>
      <c r="K48" s="105">
        <f>K20/K15*100</f>
        <v>0.08247558722618105</v>
      </c>
      <c r="L48" s="105">
        <f>L20/L15*100</f>
        <v>0.15929379749775993</v>
      </c>
      <c r="M48" s="105">
        <f>M20/M15*100</f>
        <v>0.2241514862581757</v>
      </c>
    </row>
    <row r="49" spans="1:13" ht="15.75">
      <c r="A49" s="109" t="s">
        <v>43</v>
      </c>
      <c r="B49" s="105">
        <f aca="true" t="shared" si="15" ref="B49:G49">B21/B15*100</f>
        <v>2.9129646819608364</v>
      </c>
      <c r="C49" s="105">
        <f t="shared" si="15"/>
        <v>5.521245059288537</v>
      </c>
      <c r="D49" s="105">
        <f t="shared" si="15"/>
        <v>5.668137687555163</v>
      </c>
      <c r="E49" s="105">
        <f t="shared" si="15"/>
        <v>6.112401814359996</v>
      </c>
      <c r="F49" s="105">
        <f t="shared" si="15"/>
        <v>6.812447434819176</v>
      </c>
      <c r="G49" s="105">
        <f t="shared" si="15"/>
        <v>6.027229616031819</v>
      </c>
      <c r="H49" s="105">
        <f>H21/H15*100</f>
        <v>6.433736311704086</v>
      </c>
      <c r="I49" s="105">
        <f>I21/I15*100</f>
        <v>6.653491436100131</v>
      </c>
      <c r="J49" s="105">
        <f>J21/J15*100</f>
        <v>5.8926743675976025</v>
      </c>
      <c r="K49" s="105">
        <f>K21/K15*100</f>
        <v>5.3543151227236745</v>
      </c>
      <c r="L49" s="105">
        <f>L21/L15*100</f>
        <v>5.769422228121993</v>
      </c>
      <c r="M49" s="105">
        <f>M21/M15*100</f>
        <v>5.650624780448638</v>
      </c>
    </row>
    <row r="50" spans="1:13" ht="15.75">
      <c r="A50" s="109" t="s">
        <v>13</v>
      </c>
      <c r="B50" s="105">
        <f aca="true" t="shared" si="16" ref="B50:G50">B22/B14*100</f>
        <v>10.905009451795841</v>
      </c>
      <c r="C50" s="105">
        <f t="shared" si="16"/>
        <v>15.971769171460767</v>
      </c>
      <c r="D50" s="105">
        <f t="shared" si="16"/>
        <v>16.39857147073581</v>
      </c>
      <c r="E50" s="105">
        <f t="shared" si="16"/>
        <v>15.41796631316282</v>
      </c>
      <c r="F50" s="105">
        <f t="shared" si="16"/>
        <v>17.420360538338066</v>
      </c>
      <c r="G50" s="105">
        <f t="shared" si="16"/>
        <v>17.166952946808212</v>
      </c>
      <c r="H50" s="105">
        <f>H22/H14*100</f>
        <v>17.331889924377922</v>
      </c>
      <c r="I50" s="105">
        <f>I22/I14*100</f>
        <v>16.989107462201268</v>
      </c>
      <c r="J50" s="105">
        <f>J22/J14*100</f>
        <v>14.797691061862379</v>
      </c>
      <c r="K50" s="105">
        <f>K22/K14*100</f>
        <v>14.802479025254014</v>
      </c>
      <c r="L50" s="105">
        <f>L22/L14*100</f>
        <v>13.949968587583527</v>
      </c>
      <c r="M50" s="105">
        <f>M22/M14*100</f>
        <v>14.756880079851703</v>
      </c>
    </row>
    <row r="51" spans="1:13" ht="15.75">
      <c r="A51" s="110" t="s">
        <v>47</v>
      </c>
      <c r="B51" s="105">
        <f aca="true" t="shared" si="17" ref="B51:G51">B23/B22*100</f>
        <v>88.85879378837124</v>
      </c>
      <c r="C51" s="105">
        <f t="shared" si="17"/>
        <v>87.75529149647234</v>
      </c>
      <c r="D51" s="105">
        <f t="shared" si="17"/>
        <v>89.8488120950324</v>
      </c>
      <c r="E51" s="105">
        <f t="shared" si="17"/>
        <v>87.15355047541978</v>
      </c>
      <c r="F51" s="105">
        <f t="shared" si="17"/>
        <v>88.18109329316913</v>
      </c>
      <c r="G51" s="105">
        <f t="shared" si="17"/>
        <v>88.82965636020668</v>
      </c>
      <c r="H51" s="105">
        <f>H23/H22*100</f>
        <v>88.99248664795873</v>
      </c>
      <c r="I51" s="105">
        <f>I24/I22*100</f>
        <v>0</v>
      </c>
      <c r="J51" s="105">
        <f>J24/J22*100</f>
        <v>0</v>
      </c>
      <c r="K51" s="105">
        <f>K24/K22*100</f>
        <v>0.22785531187695815</v>
      </c>
      <c r="L51" s="105">
        <f>L24/L22*100</f>
        <v>0.15353121801432956</v>
      </c>
      <c r="M51" s="105">
        <f>M24/M22*100</f>
        <v>0.2512320030920862</v>
      </c>
    </row>
    <row r="52" spans="1:13" s="3" customFormat="1" ht="15.75">
      <c r="A52" s="110" t="s">
        <v>48</v>
      </c>
      <c r="B52" s="105"/>
      <c r="C52" s="105">
        <f aca="true" t="shared" si="18" ref="C52:H52">C24/C22*100</f>
        <v>0.09283327144448571</v>
      </c>
      <c r="D52" s="105">
        <f t="shared" si="18"/>
        <v>0</v>
      </c>
      <c r="E52" s="105">
        <f t="shared" si="18"/>
        <v>0.2832288084159417</v>
      </c>
      <c r="F52" s="105">
        <f t="shared" si="18"/>
        <v>0.35439000620182515</v>
      </c>
      <c r="G52" s="105">
        <f t="shared" si="18"/>
        <v>0.09021569753137046</v>
      </c>
      <c r="H52" s="105">
        <f t="shared" si="18"/>
        <v>0</v>
      </c>
      <c r="I52" s="105">
        <f>I25/I22*100</f>
        <v>2.0182688125271855</v>
      </c>
      <c r="J52" s="105">
        <f>J25/J22*100</f>
        <v>1.7960710944808234</v>
      </c>
      <c r="K52" s="105">
        <f>K25/K22*100</f>
        <v>1.6994208677489793</v>
      </c>
      <c r="L52" s="105">
        <f>L25/L22*100</f>
        <v>2.4155578300921188</v>
      </c>
      <c r="M52" s="105">
        <f>M25/M22*100</f>
        <v>2.0581698714851675</v>
      </c>
    </row>
    <row r="53" spans="1:13" ht="16.5" thickBot="1">
      <c r="A53" s="110" t="s">
        <v>49</v>
      </c>
      <c r="B53" s="112">
        <f aca="true" t="shared" si="19" ref="B53:G53">B25/B22*100</f>
        <v>2.3654749006861686</v>
      </c>
      <c r="C53" s="112">
        <f t="shared" si="19"/>
        <v>1.1604158930560713</v>
      </c>
      <c r="D53" s="112">
        <f t="shared" si="19"/>
        <v>1.6828653707703385</v>
      </c>
      <c r="E53" s="112">
        <f t="shared" si="19"/>
        <v>1.7094881650819342</v>
      </c>
      <c r="F53" s="112">
        <f t="shared" si="19"/>
        <v>1.7719500310091254</v>
      </c>
      <c r="G53" s="112">
        <f t="shared" si="19"/>
        <v>1.7715082424341837</v>
      </c>
      <c r="H53" s="112">
        <f>H25/H22*100</f>
        <v>1.5841404906309406</v>
      </c>
      <c r="I53" s="112">
        <f>I28/I22*100</f>
        <v>6.759460635058721</v>
      </c>
      <c r="J53" s="112">
        <f>J28/J22*100</f>
        <v>7.464920486435922</v>
      </c>
      <c r="K53" s="112">
        <f>K28/K22*100</f>
        <v>6.968574954903636</v>
      </c>
      <c r="L53" s="112">
        <f>L28/L22*100</f>
        <v>8.587512794268168</v>
      </c>
      <c r="M53" s="112">
        <f>M28/M22*100</f>
        <v>8.165040100492801</v>
      </c>
    </row>
    <row r="54" spans="1:13" ht="16.5" thickBot="1">
      <c r="A54" s="10" t="s">
        <v>54</v>
      </c>
      <c r="B54" s="114" t="s">
        <v>67</v>
      </c>
      <c r="C54" s="114">
        <f aca="true" t="shared" si="20" ref="C54:H54">C26/C22*100</f>
        <v>1.4110657259561827</v>
      </c>
      <c r="D54" s="114">
        <f t="shared" si="20"/>
        <v>1.4218862491000719</v>
      </c>
      <c r="E54" s="114">
        <f t="shared" si="20"/>
        <v>1.689257535909367</v>
      </c>
      <c r="F54" s="114">
        <f t="shared" si="20"/>
        <v>1.709931779923806</v>
      </c>
      <c r="G54" s="114">
        <f t="shared" si="20"/>
        <v>1.6238825555646683</v>
      </c>
      <c r="H54" s="114">
        <f t="shared" si="20"/>
        <v>1.7108717298814156</v>
      </c>
      <c r="I54" s="114">
        <f>I34+I42</f>
        <v>100</v>
      </c>
      <c r="J54" s="114">
        <f>J34+J42</f>
        <v>100</v>
      </c>
      <c r="K54" s="114">
        <f>K34+K42</f>
        <v>100</v>
      </c>
      <c r="L54" s="114">
        <f>L34+L42</f>
        <v>100</v>
      </c>
      <c r="M54" s="114">
        <f>M34+M42</f>
        <v>100.00000000000001</v>
      </c>
    </row>
    <row r="55" spans="1:13" ht="15.75">
      <c r="A55" s="19" t="s">
        <v>14</v>
      </c>
      <c r="B55" s="51" t="s">
        <v>67</v>
      </c>
      <c r="C55" s="51">
        <f aca="true" t="shared" si="21" ref="C55:H55">C27/C22*100</f>
        <v>0.5477163015224656</v>
      </c>
      <c r="D55" s="51">
        <f t="shared" si="21"/>
        <v>0.6299496040316775</v>
      </c>
      <c r="E55" s="51">
        <f t="shared" si="21"/>
        <v>0.8294557960752579</v>
      </c>
      <c r="F55" s="52">
        <f t="shared" si="21"/>
        <v>0.6113227606981483</v>
      </c>
      <c r="G55" s="51">
        <f t="shared" si="21"/>
        <v>0.7791355695891085</v>
      </c>
      <c r="H55" s="51">
        <f t="shared" si="21"/>
        <v>0.4888204942518331</v>
      </c>
      <c r="I55" s="53"/>
      <c r="J55" s="54"/>
      <c r="K55" s="54"/>
      <c r="L55" s="54"/>
      <c r="M55" s="53"/>
    </row>
    <row r="56" spans="1:13" ht="15.75">
      <c r="A56" s="13" t="s">
        <v>15</v>
      </c>
      <c r="B56" s="55">
        <f aca="true" t="shared" si="22" ref="B56:G56">B28/B22*100</f>
        <v>8.775731310942579</v>
      </c>
      <c r="C56" s="55">
        <f t="shared" si="22"/>
        <v>9.03267731154846</v>
      </c>
      <c r="D56" s="55">
        <f t="shared" si="22"/>
        <v>6.416486681065514</v>
      </c>
      <c r="E56" s="55">
        <f t="shared" si="22"/>
        <v>8.335019219097713</v>
      </c>
      <c r="F56" s="56">
        <f t="shared" si="22"/>
        <v>7.371312128997961</v>
      </c>
      <c r="G56" s="55">
        <f t="shared" si="22"/>
        <v>6.905601574673994</v>
      </c>
      <c r="H56" s="55">
        <f>H28/H22*100</f>
        <v>7.223680637277089</v>
      </c>
      <c r="I56" s="57"/>
      <c r="J56" s="37"/>
      <c r="K56" s="37"/>
      <c r="L56" s="37"/>
      <c r="M56" s="57"/>
    </row>
    <row r="57" spans="1:13" ht="15.75">
      <c r="A57" s="13" t="s">
        <v>16</v>
      </c>
      <c r="B57" s="55">
        <f aca="true" t="shared" si="23" ref="B57:G57">B34+B42</f>
        <v>100</v>
      </c>
      <c r="C57" s="55">
        <f t="shared" si="23"/>
        <v>100</v>
      </c>
      <c r="D57" s="55">
        <f t="shared" si="23"/>
        <v>100</v>
      </c>
      <c r="E57" s="55">
        <f t="shared" si="23"/>
        <v>100</v>
      </c>
      <c r="F57" s="56">
        <f t="shared" si="23"/>
        <v>100</v>
      </c>
      <c r="G57" s="55">
        <f t="shared" si="23"/>
        <v>100</v>
      </c>
      <c r="H57" s="55">
        <f>H34+H42</f>
        <v>100</v>
      </c>
      <c r="I57" s="57"/>
      <c r="J57" s="37"/>
      <c r="K57" s="37"/>
      <c r="L57" s="37"/>
      <c r="M57" s="57"/>
    </row>
    <row r="58" spans="1:13" ht="15.75">
      <c r="A58" s="13" t="s">
        <v>17</v>
      </c>
      <c r="B58" s="55"/>
      <c r="C58" s="55"/>
      <c r="D58" s="55"/>
      <c r="E58" s="55"/>
      <c r="F58" s="56"/>
      <c r="G58" s="55"/>
      <c r="H58" s="55"/>
      <c r="I58" s="57"/>
      <c r="J58" s="37"/>
      <c r="K58" s="37"/>
      <c r="L58" s="37"/>
      <c r="M58" s="57"/>
    </row>
    <row r="59" spans="1:13" s="3" customFormat="1" ht="15.75">
      <c r="A59" s="5"/>
      <c r="B59" s="6"/>
      <c r="C59" s="6"/>
      <c r="D59" s="6"/>
      <c r="E59" s="6"/>
      <c r="F59" s="6"/>
      <c r="G59" s="6"/>
      <c r="H59" s="6"/>
      <c r="I59" s="9"/>
      <c r="L59" s="34"/>
      <c r="M59" s="32"/>
    </row>
    <row r="60" spans="1:13" s="3" customFormat="1" ht="15.75">
      <c r="A60" s="5"/>
      <c r="B60" s="5"/>
      <c r="C60" s="5"/>
      <c r="D60" s="5"/>
      <c r="E60" s="5"/>
      <c r="F60" s="5"/>
      <c r="G60" s="5"/>
      <c r="H60" s="5"/>
      <c r="I60" s="9"/>
      <c r="L60" s="34"/>
      <c r="M60" s="32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4"/>
      <c r="B62" s="4"/>
      <c r="C62" s="4"/>
      <c r="D62" s="4"/>
      <c r="E62" s="4"/>
      <c r="F62" s="4"/>
      <c r="G62" s="4"/>
      <c r="H62" s="4"/>
    </row>
    <row r="63" spans="1:8" ht="15.75">
      <c r="A63" s="4"/>
      <c r="B63" s="4"/>
      <c r="C63" s="4"/>
      <c r="D63" s="4"/>
      <c r="E63" s="4"/>
      <c r="F63" s="4"/>
      <c r="G63" s="4"/>
      <c r="H63" s="4"/>
    </row>
    <row r="64" spans="1:8" ht="15.75">
      <c r="A64" s="4"/>
      <c r="B64" s="4"/>
      <c r="C64" s="4"/>
      <c r="D64" s="4"/>
      <c r="E64" s="4"/>
      <c r="F64" s="4"/>
      <c r="G64" s="4"/>
      <c r="H64" s="4"/>
    </row>
    <row r="65" spans="1:8" ht="15.75">
      <c r="A65" s="4"/>
      <c r="B65" s="4"/>
      <c r="C65" s="4"/>
      <c r="D65" s="4"/>
      <c r="E65" s="4"/>
      <c r="F65" s="4"/>
      <c r="G65" s="4"/>
      <c r="H65" s="4"/>
    </row>
    <row r="66" spans="1:8" ht="15.75">
      <c r="A66" s="4"/>
      <c r="B66" s="4"/>
      <c r="C66" s="4"/>
      <c r="D66" s="4"/>
      <c r="E66" s="4"/>
      <c r="F66" s="4"/>
      <c r="G66" s="4"/>
      <c r="H66" s="4"/>
    </row>
    <row r="67" spans="1:13" s="3" customFormat="1" ht="15.75">
      <c r="A67" s="5"/>
      <c r="B67" s="5"/>
      <c r="C67" s="5"/>
      <c r="D67" s="5"/>
      <c r="E67" s="5"/>
      <c r="F67" s="5"/>
      <c r="G67" s="5"/>
      <c r="H67" s="5"/>
      <c r="I67" s="9"/>
      <c r="L67" s="34"/>
      <c r="M67" s="32"/>
    </row>
    <row r="68" spans="1:8" ht="15.75">
      <c r="A68" s="4"/>
      <c r="B68" s="4"/>
      <c r="C68" s="4"/>
      <c r="D68" s="4"/>
      <c r="E68" s="4"/>
      <c r="F68" s="4"/>
      <c r="G68" s="4"/>
      <c r="H68" s="4"/>
    </row>
    <row r="69" spans="1:8" ht="15.75">
      <c r="A69" s="4"/>
      <c r="B69" s="4"/>
      <c r="C69" s="4"/>
      <c r="D69" s="4"/>
      <c r="E69" s="4"/>
      <c r="F69" s="4"/>
      <c r="G69" s="4"/>
      <c r="H69" s="4"/>
    </row>
    <row r="70" spans="1:8" ht="15.75">
      <c r="A70" s="4"/>
      <c r="B70" s="4"/>
      <c r="C70" s="4"/>
      <c r="D70" s="4"/>
      <c r="E70" s="4"/>
      <c r="F70" s="4"/>
      <c r="G70" s="4"/>
      <c r="H70" s="4"/>
    </row>
    <row r="71" spans="1:8" ht="15.75">
      <c r="A71" s="4"/>
      <c r="B71" s="7"/>
      <c r="C71" s="7"/>
      <c r="D71" s="7"/>
      <c r="E71" s="7"/>
      <c r="F71" s="7"/>
      <c r="G71" s="7"/>
      <c r="H71" s="7"/>
    </row>
    <row r="72" spans="1:8" ht="15.75">
      <c r="A72" s="4"/>
      <c r="B72" s="4"/>
      <c r="C72" s="4"/>
      <c r="D72" s="4"/>
      <c r="E72" s="4"/>
      <c r="F72" s="4"/>
      <c r="G72" s="4"/>
      <c r="H72" s="4"/>
    </row>
    <row r="73" spans="1:8" ht="15.75">
      <c r="A73" s="4"/>
      <c r="B73" s="4"/>
      <c r="C73" s="4"/>
      <c r="D73" s="4"/>
      <c r="E73" s="4"/>
      <c r="F73" s="4"/>
      <c r="G73" s="4"/>
      <c r="H73" s="4"/>
    </row>
    <row r="74" spans="1:13" s="3" customFormat="1" ht="15.75">
      <c r="A74" s="5"/>
      <c r="B74" s="5"/>
      <c r="C74" s="5"/>
      <c r="D74" s="5"/>
      <c r="E74" s="5"/>
      <c r="F74" s="5"/>
      <c r="G74" s="5"/>
      <c r="H74" s="5"/>
      <c r="I74" s="9"/>
      <c r="L74" s="34"/>
      <c r="M74" s="32"/>
    </row>
  </sheetData>
  <mergeCells count="5">
    <mergeCell ref="B32:M32"/>
    <mergeCell ref="A1:M1"/>
    <mergeCell ref="B4:M4"/>
    <mergeCell ref="B3:M3"/>
    <mergeCell ref="B31:M3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&amp;L&amp;"Bookman Old Style,Regular"&amp;14&amp;UNational Bank of Hungary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Morvayné Aradi Anna</cp:lastModifiedBy>
  <cp:lastPrinted>2002-12-10T15:08:04Z</cp:lastPrinted>
  <dcterms:created xsi:type="dcterms:W3CDTF">2000-08-23T13:35:07Z</dcterms:created>
  <dcterms:modified xsi:type="dcterms:W3CDTF">2006-01-24T07:47:06Z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-404050176</vt:i4>
  </property>
  <property fmtid="{D5CDD505-2E9C-101B-9397-08002B2CF9AE}" pid="4" name="_EmailSubje">
    <vt:lpwstr>Bankközi renszerek forgalma internetre 2005 javított júl..xls</vt:lpwstr>
  </property>
  <property fmtid="{D5CDD505-2E9C-101B-9397-08002B2CF9AE}" pid="5" name="_AuthorEma">
    <vt:lpwstr>morvaynea@mnb.hu</vt:lpwstr>
  </property>
  <property fmtid="{D5CDD505-2E9C-101B-9397-08002B2CF9AE}" pid="6" name="_AuthorEmailDisplayNa">
    <vt:lpwstr>Morvayné Aradi Anna</vt:lpwstr>
  </property>
</Properties>
</file>