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Values" sheetId="1" r:id="rId1"/>
    <sheet name="Volume" sheetId="2" r:id="rId2"/>
    <sheet name="Consolidated value chart" sheetId="3" r:id="rId3"/>
    <sheet name="Consolidated volume chart" sheetId="4" r:id="rId4"/>
    <sheet name="Value chart for NBH systems" sheetId="5" r:id="rId5"/>
    <sheet name="Volume chart for NBH systems" sheetId="6" r:id="rId6"/>
  </sheets>
  <definedNames>
    <definedName name="_xlnm.Print_Area" localSheetId="0">'Values'!$A$1:$I$61</definedName>
  </definedNames>
  <calcPr fullCalcOnLoad="1"/>
</workbook>
</file>

<file path=xl/sharedStrings.xml><?xml version="1.0" encoding="utf-8"?>
<sst xmlns="http://schemas.openxmlformats.org/spreadsheetml/2006/main" count="164" uniqueCount="66">
  <si>
    <t>Monthly volume of payments settled in the Hungarian clearing and settlement systems</t>
  </si>
  <si>
    <t>July</t>
  </si>
  <si>
    <t>Interbank Clearing System</t>
  </si>
  <si>
    <t xml:space="preserve">      - customer transfers</t>
  </si>
  <si>
    <t xml:space="preserve">      - bank to bank transactions</t>
  </si>
  <si>
    <t xml:space="preserve">      - direct credit</t>
  </si>
  <si>
    <t xml:space="preserve">      - direct debit</t>
  </si>
  <si>
    <t xml:space="preserve">      - other payments</t>
  </si>
  <si>
    <t xml:space="preserve">      - reject items</t>
  </si>
  <si>
    <t>National Bank of Hungary</t>
  </si>
  <si>
    <t xml:space="preserve">     - RTGS, of which</t>
  </si>
  <si>
    <t xml:space="preserve">      - Non RTGS transactions</t>
  </si>
  <si>
    <t xml:space="preserve">     - RTGS(**)</t>
  </si>
  <si>
    <t xml:space="preserve">      - Non RTGS transactions(**)</t>
  </si>
  <si>
    <t>(*) Interbank Clearing System=100%</t>
  </si>
  <si>
    <t>(**) National Bank of Hungary=100%</t>
  </si>
  <si>
    <t>(***) RTGS=100%</t>
  </si>
  <si>
    <t>(****) Non RTGS transactions=100%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</si>
  <si>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</si>
  <si>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</si>
  <si>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</si>
  <si>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</si>
  <si>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</si>
  <si>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</si>
  <si>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</si>
  <si>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</si>
  <si>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</si>
  <si>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Value of transactions in HUF millions</t>
  </si>
  <si>
    <t>Monthly value of payments settled in Hungarian clearing and settlement systems</t>
  </si>
  <si>
    <t>August</t>
  </si>
  <si>
    <t>Oktober</t>
  </si>
  <si>
    <t xml:space="preserve">            - FX deals with NBH</t>
  </si>
  <si>
    <t xml:space="preserve">            - deposit with NBH</t>
  </si>
  <si>
    <t xml:space="preserve">            - other transactions</t>
  </si>
  <si>
    <t xml:space="preserve">      of which(*): - customer transfers</t>
  </si>
  <si>
    <t xml:space="preserve">                       - bank to bank transactions </t>
  </si>
  <si>
    <t xml:space="preserve">                       - direct credit</t>
  </si>
  <si>
    <t xml:space="preserve">                       - direct debit</t>
  </si>
  <si>
    <t xml:space="preserve">                       - other payments</t>
  </si>
  <si>
    <t xml:space="preserve">                       - reject items</t>
  </si>
  <si>
    <t xml:space="preserve">            of which(***): - bank to bank transactions </t>
  </si>
  <si>
    <t xml:space="preserve">                               - DVP transactions</t>
  </si>
  <si>
    <t xml:space="preserve">                               - customer transactions</t>
  </si>
  <si>
    <t xml:space="preserve">                               - NBH an other transactions</t>
  </si>
  <si>
    <t xml:space="preserve">            - bank to bank transactions </t>
  </si>
  <si>
    <t xml:space="preserve">            - DVP transactions</t>
  </si>
  <si>
    <t xml:space="preserve">            - customer transactions</t>
  </si>
  <si>
    <t xml:space="preserve">                                - deposit with NBH</t>
  </si>
  <si>
    <t xml:space="preserve">                                - other transactions</t>
  </si>
  <si>
    <t xml:space="preserve">Volume of transactions </t>
  </si>
  <si>
    <t xml:space="preserve">            - NBH and other transactions</t>
  </si>
  <si>
    <t>Percentage of total number (%)</t>
  </si>
  <si>
    <t>Percentage of total value (%)</t>
  </si>
  <si>
    <t>Total</t>
  </si>
  <si>
    <t xml:space="preserve">      - postal payment order</t>
  </si>
  <si>
    <t xml:space="preserve">                       - postal payment order</t>
  </si>
  <si>
    <t xml:space="preserve">            - FX transactions</t>
  </si>
  <si>
    <t xml:space="preserve">                               - FX transactions</t>
  </si>
  <si>
    <t xml:space="preserve">            - FX deals </t>
  </si>
  <si>
    <t xml:space="preserve">             of wich(****): - FX deals </t>
  </si>
  <si>
    <t xml:space="preserve">                                - FX deals with NBH</t>
  </si>
  <si>
    <t xml:space="preserve">                                - bank to bank transactions </t>
  </si>
  <si>
    <t xml:space="preserve">                                - customer transactions</t>
  </si>
  <si>
    <t xml:space="preserve">            - FX deals</t>
  </si>
  <si>
    <t>.</t>
  </si>
  <si>
    <t>2006.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</si>
</sst>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16">
    <font>
      <sz val="10"/>
      <name val="Arial"/>
      <family val="0"/>
    </font>
    <font>
      <b/>
      <sz val="18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3" fillId="0" borderId="0" xfId="15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4" fillId="0" borderId="1" xfId="15" applyFont="1" applyFill="1" applyBorder="1" applyAlignment="1">
      <alignment horizontal="left"/>
    </xf>
    <xf numFmtId="164" fontId="4" fillId="0" borderId="0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4" fontId="0" fillId="0" borderId="3" xfId="15" applyNumberFormat="1" applyFont="1" applyBorder="1" applyAlignment="1">
      <alignment/>
    </xf>
    <xf numFmtId="43" fontId="0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43" fontId="4" fillId="0" borderId="5" xfId="15" applyFont="1" applyFill="1" applyBorder="1" applyAlignment="1">
      <alignment horizontal="left"/>
    </xf>
    <xf numFmtId="0" fontId="0" fillId="0" borderId="6" xfId="0" applyFont="1" applyBorder="1" applyAlignment="1">
      <alignment/>
    </xf>
    <xf numFmtId="43" fontId="0" fillId="0" borderId="7" xfId="15" applyFont="1" applyFill="1" applyBorder="1" applyAlignment="1">
      <alignment horizontal="left"/>
    </xf>
    <xf numFmtId="43" fontId="0" fillId="0" borderId="8" xfId="15" applyFont="1" applyFill="1" applyBorder="1" applyAlignment="1">
      <alignment horizontal="left"/>
    </xf>
    <xf numFmtId="43" fontId="0" fillId="0" borderId="9" xfId="15" applyFont="1" applyFill="1" applyBorder="1" applyAlignment="1">
      <alignment horizontal="left"/>
    </xf>
    <xf numFmtId="43" fontId="4" fillId="0" borderId="10" xfId="15" applyFont="1" applyFill="1" applyBorder="1" applyAlignment="1">
      <alignment/>
    </xf>
    <xf numFmtId="0" fontId="4" fillId="0" borderId="4" xfId="0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43" fontId="0" fillId="2" borderId="12" xfId="0" applyNumberFormat="1" applyFont="1" applyFill="1" applyBorder="1" applyAlignment="1">
      <alignment/>
    </xf>
    <xf numFmtId="43" fontId="0" fillId="0" borderId="6" xfId="15" applyFont="1" applyBorder="1" applyAlignment="1">
      <alignment/>
    </xf>
    <xf numFmtId="43" fontId="4" fillId="0" borderId="11" xfId="15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3" fontId="4" fillId="0" borderId="0" xfId="15" applyFont="1" applyFill="1" applyBorder="1" applyAlignment="1">
      <alignment horizontal="left"/>
    </xf>
    <xf numFmtId="43" fontId="0" fillId="0" borderId="15" xfId="15" applyFont="1" applyFill="1" applyBorder="1" applyAlignment="1">
      <alignment/>
    </xf>
    <xf numFmtId="43" fontId="0" fillId="0" borderId="16" xfId="15" applyFont="1" applyFill="1" applyBorder="1" applyAlignment="1">
      <alignment/>
    </xf>
    <xf numFmtId="43" fontId="0" fillId="0" borderId="17" xfId="15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4" fontId="4" fillId="0" borderId="14" xfId="15" applyNumberFormat="1" applyFont="1" applyFill="1" applyBorder="1" applyAlignment="1">
      <alignment/>
    </xf>
    <xf numFmtId="43" fontId="5" fillId="0" borderId="8" xfId="15" applyFont="1" applyFill="1" applyBorder="1" applyAlignment="1">
      <alignment horizontal="left"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3" fontId="0" fillId="0" borderId="14" xfId="15" applyFont="1" applyBorder="1" applyAlignment="1">
      <alignment/>
    </xf>
    <xf numFmtId="164" fontId="0" fillId="0" borderId="14" xfId="15" applyNumberFormat="1" applyFont="1" applyBorder="1" applyAlignment="1">
      <alignment/>
    </xf>
    <xf numFmtId="43" fontId="0" fillId="0" borderId="0" xfId="15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164" fontId="4" fillId="0" borderId="19" xfId="15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0" fillId="0" borderId="12" xfId="15" applyFont="1" applyFill="1" applyBorder="1" applyAlignment="1">
      <alignment horizontal="left"/>
    </xf>
    <xf numFmtId="164" fontId="0" fillId="0" borderId="6" xfId="15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22" xfId="15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6" xfId="15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19" xfId="15" applyNumberFormat="1" applyFont="1" applyBorder="1" applyAlignment="1">
      <alignment/>
    </xf>
    <xf numFmtId="43" fontId="4" fillId="0" borderId="19" xfId="15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3" fontId="5" fillId="0" borderId="6" xfId="15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43" fontId="0" fillId="0" borderId="3" xfId="15" applyFont="1" applyFill="1" applyBorder="1" applyAlignment="1">
      <alignment/>
    </xf>
    <xf numFmtId="43" fontId="0" fillId="0" borderId="27" xfId="15" applyFont="1" applyFill="1" applyBorder="1" applyAlignment="1">
      <alignment/>
    </xf>
    <xf numFmtId="43" fontId="0" fillId="0" borderId="28" xfId="15" applyFont="1" applyFill="1" applyBorder="1" applyAlignment="1">
      <alignment/>
    </xf>
    <xf numFmtId="43" fontId="0" fillId="0" borderId="29" xfId="15" applyFont="1" applyFill="1" applyBorder="1" applyAlignment="1">
      <alignment/>
    </xf>
    <xf numFmtId="43" fontId="0" fillId="0" borderId="30" xfId="15" applyFont="1" applyFill="1" applyBorder="1" applyAlignment="1">
      <alignment horizontal="left"/>
    </xf>
    <xf numFmtId="43" fontId="0" fillId="0" borderId="31" xfId="15" applyFont="1" applyFill="1" applyBorder="1" applyAlignment="1">
      <alignment horizontal="left"/>
    </xf>
    <xf numFmtId="43" fontId="0" fillId="0" borderId="6" xfId="15" applyFont="1" applyFill="1" applyBorder="1" applyAlignment="1">
      <alignment/>
    </xf>
    <xf numFmtId="43" fontId="0" fillId="0" borderId="22" xfId="15" applyFont="1" applyFill="1" applyBorder="1" applyAlignment="1">
      <alignment/>
    </xf>
    <xf numFmtId="43" fontId="0" fillId="0" borderId="32" xfId="15" applyFont="1" applyFill="1" applyBorder="1" applyAlignment="1">
      <alignment horizontal="left"/>
    </xf>
    <xf numFmtId="43" fontId="4" fillId="0" borderId="11" xfId="15" applyFont="1" applyFill="1" applyBorder="1" applyAlignment="1">
      <alignment/>
    </xf>
    <xf numFmtId="164" fontId="4" fillId="0" borderId="33" xfId="15" applyNumberFormat="1" applyFont="1" applyFill="1" applyBorder="1" applyAlignment="1">
      <alignment/>
    </xf>
    <xf numFmtId="164" fontId="4" fillId="0" borderId="33" xfId="15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2" borderId="31" xfId="0" applyNumberFormat="1" applyFont="1" applyFill="1" applyBorder="1" applyAlignment="1">
      <alignment/>
    </xf>
    <xf numFmtId="43" fontId="4" fillId="0" borderId="34" xfId="15" applyFont="1" applyFill="1" applyBorder="1" applyAlignment="1">
      <alignment horizontal="left"/>
    </xf>
    <xf numFmtId="43" fontId="0" fillId="0" borderId="35" xfId="15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43" fontId="0" fillId="0" borderId="36" xfId="15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164" fontId="4" fillId="2" borderId="3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4" fontId="4" fillId="0" borderId="5" xfId="15" applyNumberFormat="1" applyFont="1" applyFill="1" applyBorder="1" applyAlignment="1">
      <alignment/>
    </xf>
    <xf numFmtId="43" fontId="0" fillId="0" borderId="1" xfId="15" applyFont="1" applyFill="1" applyBorder="1" applyAlignment="1">
      <alignment horizontal="left"/>
    </xf>
    <xf numFmtId="164" fontId="4" fillId="0" borderId="21" xfId="15" applyNumberFormat="1" applyFont="1" applyFill="1" applyBorder="1" applyAlignment="1">
      <alignment/>
    </xf>
    <xf numFmtId="43" fontId="0" fillId="0" borderId="40" xfId="15" applyFont="1" applyFill="1" applyBorder="1" applyAlignment="1">
      <alignment horizontal="left"/>
    </xf>
    <xf numFmtId="164" fontId="4" fillId="0" borderId="6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19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25" xfId="15" applyNumberFormat="1" applyFont="1" applyFill="1" applyBorder="1" applyAlignment="1">
      <alignment horizontal="center"/>
    </xf>
    <xf numFmtId="164" fontId="9" fillId="0" borderId="42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4" fillId="0" borderId="25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 horizontal="left" indent="2"/>
    </xf>
    <xf numFmtId="164" fontId="4" fillId="0" borderId="33" xfId="15" applyNumberFormat="1" applyFont="1" applyFill="1" applyBorder="1" applyAlignment="1">
      <alignment/>
    </xf>
    <xf numFmtId="164" fontId="0" fillId="0" borderId="5" xfId="15" applyNumberFormat="1" applyFont="1" applyFill="1" applyBorder="1" applyAlignment="1" applyProtection="1">
      <alignment/>
      <protection/>
    </xf>
    <xf numFmtId="164" fontId="4" fillId="0" borderId="10" xfId="15" applyNumberFormat="1" applyFont="1" applyFill="1" applyBorder="1" applyAlignment="1">
      <alignment/>
    </xf>
    <xf numFmtId="164" fontId="4" fillId="0" borderId="43" xfId="15" applyNumberFormat="1" applyFont="1" applyFill="1" applyBorder="1" applyAlignment="1">
      <alignment/>
    </xf>
    <xf numFmtId="164" fontId="4" fillId="0" borderId="29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 horizontal="left" indent="2"/>
    </xf>
    <xf numFmtId="164" fontId="4" fillId="0" borderId="3" xfId="15" applyNumberFormat="1" applyFont="1" applyFill="1" applyBorder="1" applyAlignment="1">
      <alignment horizontal="left" indent="2"/>
    </xf>
    <xf numFmtId="164" fontId="0" fillId="0" borderId="3" xfId="15" applyNumberFormat="1" applyFont="1" applyFill="1" applyBorder="1" applyAlignment="1">
      <alignment/>
    </xf>
    <xf numFmtId="43" fontId="4" fillId="0" borderId="19" xfId="15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0" fillId="0" borderId="6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 horizontal="left" indent="2"/>
    </xf>
    <xf numFmtId="164" fontId="4" fillId="0" borderId="11" xfId="15" applyNumberFormat="1" applyFont="1" applyFill="1" applyBorder="1" applyAlignment="1">
      <alignment/>
    </xf>
    <xf numFmtId="164" fontId="0" fillId="0" borderId="22" xfId="15" applyNumberFormat="1" applyFont="1" applyFill="1" applyBorder="1" applyAlignment="1">
      <alignment/>
    </xf>
    <xf numFmtId="164" fontId="0" fillId="0" borderId="22" xfId="15" applyNumberFormat="1" applyFont="1" applyFill="1" applyBorder="1" applyAlignment="1">
      <alignment horizontal="left" indent="2"/>
    </xf>
    <xf numFmtId="164" fontId="4" fillId="0" borderId="6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 horizontal="left" indent="2"/>
    </xf>
    <xf numFmtId="164" fontId="4" fillId="0" borderId="13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13" xfId="15" applyNumberFormat="1" applyFont="1" applyFill="1" applyBorder="1" applyAlignment="1">
      <alignment/>
    </xf>
    <xf numFmtId="164" fontId="0" fillId="0" borderId="44" xfId="15" applyNumberFormat="1" applyFont="1" applyFill="1" applyBorder="1" applyAlignment="1">
      <alignment/>
    </xf>
    <xf numFmtId="164" fontId="0" fillId="0" borderId="45" xfId="15" applyNumberFormat="1" applyFont="1" applyFill="1" applyBorder="1" applyAlignment="1">
      <alignment/>
    </xf>
    <xf numFmtId="164" fontId="0" fillId="0" borderId="16" xfId="15" applyNumberFormat="1" applyFont="1" applyFill="1" applyBorder="1" applyAlignment="1">
      <alignment/>
    </xf>
    <xf numFmtId="164" fontId="0" fillId="0" borderId="46" xfId="15" applyNumberFormat="1" applyFont="1" applyFill="1" applyBorder="1" applyAlignment="1">
      <alignment/>
    </xf>
    <xf numFmtId="164" fontId="0" fillId="0" borderId="47" xfId="15" applyNumberFormat="1" applyFont="1" applyFill="1" applyBorder="1" applyAlignment="1">
      <alignment/>
    </xf>
    <xf numFmtId="164" fontId="0" fillId="0" borderId="48" xfId="15" applyNumberFormat="1" applyFont="1" applyFill="1" applyBorder="1" applyAlignment="1">
      <alignment/>
    </xf>
    <xf numFmtId="164" fontId="4" fillId="0" borderId="44" xfId="15" applyNumberFormat="1" applyFont="1" applyFill="1" applyBorder="1" applyAlignment="1">
      <alignment/>
    </xf>
    <xf numFmtId="164" fontId="4" fillId="0" borderId="45" xfId="15" applyNumberFormat="1" applyFont="1" applyFill="1" applyBorder="1" applyAlignment="1">
      <alignment/>
    </xf>
    <xf numFmtId="164" fontId="0" fillId="0" borderId="16" xfId="15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 horizontal="left" indent="1"/>
    </xf>
    <xf numFmtId="164" fontId="4" fillId="0" borderId="13" xfId="15" applyNumberFormat="1" applyFont="1" applyFill="1" applyBorder="1" applyAlignment="1">
      <alignment/>
    </xf>
    <xf numFmtId="43" fontId="4" fillId="0" borderId="47" xfId="15" applyFont="1" applyFill="1" applyBorder="1" applyAlignment="1">
      <alignment horizontal="center"/>
    </xf>
    <xf numFmtId="43" fontId="0" fillId="0" borderId="47" xfId="15" applyFont="1" applyFill="1" applyBorder="1" applyAlignment="1">
      <alignment/>
    </xf>
    <xf numFmtId="164" fontId="4" fillId="0" borderId="43" xfId="15" applyNumberFormat="1" applyFont="1" applyFill="1" applyBorder="1" applyAlignment="1">
      <alignment/>
    </xf>
    <xf numFmtId="164" fontId="4" fillId="0" borderId="29" xfId="15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 horizontal="left" indent="1"/>
    </xf>
    <xf numFmtId="164" fontId="4" fillId="0" borderId="3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 horizontal="left" indent="1"/>
    </xf>
    <xf numFmtId="164" fontId="4" fillId="0" borderId="2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0" fillId="0" borderId="17" xfId="15" applyNumberFormat="1" applyFont="1" applyFill="1" applyBorder="1" applyAlignment="1">
      <alignment/>
    </xf>
    <xf numFmtId="164" fontId="0" fillId="0" borderId="39" xfId="15" applyNumberFormat="1" applyFont="1" applyFill="1" applyBorder="1" applyAlignment="1">
      <alignment/>
    </xf>
    <xf numFmtId="164" fontId="0" fillId="0" borderId="39" xfId="15" applyNumberFormat="1" applyFont="1" applyFill="1" applyBorder="1" applyAlignment="1">
      <alignment/>
    </xf>
    <xf numFmtId="164" fontId="0" fillId="0" borderId="39" xfId="15" applyNumberFormat="1" applyFont="1" applyFill="1" applyBorder="1" applyAlignment="1">
      <alignment/>
    </xf>
    <xf numFmtId="164" fontId="0" fillId="0" borderId="39" xfId="15" applyNumberFormat="1" applyFont="1" applyFill="1" applyBorder="1" applyAlignment="1">
      <alignment horizontal="left" indent="1"/>
    </xf>
    <xf numFmtId="164" fontId="0" fillId="0" borderId="49" xfId="15" applyNumberFormat="1" applyFont="1" applyFill="1" applyBorder="1" applyAlignment="1">
      <alignment/>
    </xf>
    <xf numFmtId="164" fontId="4" fillId="0" borderId="50" xfId="15" applyNumberFormat="1" applyFont="1" applyFill="1" applyBorder="1" applyAlignment="1">
      <alignment/>
    </xf>
    <xf numFmtId="164" fontId="4" fillId="0" borderId="51" xfId="15" applyNumberFormat="1" applyFont="1" applyFill="1" applyBorder="1" applyAlignment="1">
      <alignment/>
    </xf>
    <xf numFmtId="164" fontId="4" fillId="0" borderId="44" xfId="15" applyNumberFormat="1" applyFont="1" applyFill="1" applyBorder="1" applyAlignment="1">
      <alignment/>
    </xf>
    <xf numFmtId="164" fontId="4" fillId="0" borderId="45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4" fillId="0" borderId="50" xfId="15" applyNumberFormat="1" applyFont="1" applyFill="1" applyBorder="1" applyAlignment="1">
      <alignment/>
    </xf>
    <xf numFmtId="164" fontId="0" fillId="0" borderId="16" xfId="15" applyNumberFormat="1" applyFont="1" applyFill="1" applyBorder="1" applyAlignment="1">
      <alignment horizontal="center"/>
    </xf>
    <xf numFmtId="164" fontId="0" fillId="0" borderId="16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domestic payment systems (2006)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45"/>
          <c:w val="0.983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Values!$B$6:$M$6</c:f>
              <c:numCache>
                <c:ptCount val="12"/>
                <c:pt idx="0">
                  <c:v>4855285.264</c:v>
                </c:pt>
                <c:pt idx="1">
                  <c:v>4221162.202</c:v>
                </c:pt>
                <c:pt idx="2">
                  <c:v>4727275.234</c:v>
                </c:pt>
                <c:pt idx="3">
                  <c:v>4935921.076</c:v>
                </c:pt>
                <c:pt idx="4">
                  <c:v>5309452.909</c:v>
                </c:pt>
                <c:pt idx="5">
                  <c:v>5143275.827</c:v>
                </c:pt>
                <c:pt idx="6">
                  <c:v>4763538.218</c:v>
                </c:pt>
                <c:pt idx="7">
                  <c:v>5736997.329</c:v>
                </c:pt>
                <c:pt idx="8">
                  <c:v>5021696.499</c:v>
                </c:pt>
                <c:pt idx="9">
                  <c:v>5351092.003</c:v>
                </c:pt>
                <c:pt idx="10">
                  <c:v>5365538.873</c:v>
                </c:pt>
                <c:pt idx="11">
                  <c:v>6455455.117</c:v>
                </c:pt>
              </c:numCache>
            </c:numRef>
          </c:val>
        </c:ser>
        <c:ser>
          <c:idx val="1"/>
          <c:order val="1"/>
          <c:tx>
            <c:v>NBH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Values!$B$14:$M$14</c:f>
              <c:numCache>
                <c:ptCount val="12"/>
                <c:pt idx="0">
                  <c:v>51540748.673</c:v>
                </c:pt>
                <c:pt idx="1">
                  <c:v>52496577.358</c:v>
                </c:pt>
                <c:pt idx="2">
                  <c:v>76058690.61899999</c:v>
                </c:pt>
                <c:pt idx="3">
                  <c:v>62755228.634</c:v>
                </c:pt>
                <c:pt idx="4">
                  <c:v>71999848.778</c:v>
                </c:pt>
                <c:pt idx="5">
                  <c:v>75631432.273</c:v>
                </c:pt>
                <c:pt idx="6">
                  <c:v>66241224.883999996</c:v>
                </c:pt>
                <c:pt idx="7">
                  <c:v>73402978.268</c:v>
                </c:pt>
                <c:pt idx="8">
                  <c:v>73250327.869</c:v>
                </c:pt>
                <c:pt idx="9">
                  <c:v>73852471.82200001</c:v>
                </c:pt>
                <c:pt idx="10">
                  <c:v>71443382.36700001</c:v>
                </c:pt>
                <c:pt idx="11">
                  <c:v>68311137.447</c:v>
                </c:pt>
              </c:numCache>
            </c:numRef>
          </c:val>
        </c:ser>
        <c:overlap val="100"/>
        <c:axId val="40901197"/>
        <c:axId val="32566454"/>
      </c:bar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75"/>
          <c:y val="0.93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domestic payment systems 2006
- logarithmic scale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53"/>
          <c:w val="0.9955"/>
          <c:h val="0.64225"/>
        </c:manualLayout>
      </c:layout>
      <c:lineChart>
        <c:grouping val="standard"/>
        <c:varyColors val="0"/>
        <c:ser>
          <c:idx val="0"/>
          <c:order val="0"/>
          <c:tx>
            <c:v>ICS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Volume!$B$6:$M$6</c:f>
              <c:numCache>
                <c:ptCount val="12"/>
                <c:pt idx="0">
                  <c:v>15714504</c:v>
                </c:pt>
                <c:pt idx="1">
                  <c:v>15073965</c:v>
                </c:pt>
                <c:pt idx="2">
                  <c:v>18041242</c:v>
                </c:pt>
                <c:pt idx="3">
                  <c:v>16240573</c:v>
                </c:pt>
                <c:pt idx="4">
                  <c:v>17095133</c:v>
                </c:pt>
                <c:pt idx="5">
                  <c:v>17062638</c:v>
                </c:pt>
                <c:pt idx="6">
                  <c:v>16636408</c:v>
                </c:pt>
                <c:pt idx="7">
                  <c:v>16472578</c:v>
                </c:pt>
                <c:pt idx="8">
                  <c:v>16277635</c:v>
                </c:pt>
                <c:pt idx="9">
                  <c:v>17624884</c:v>
                </c:pt>
                <c:pt idx="10">
                  <c:v>19106688</c:v>
                </c:pt>
                <c:pt idx="11">
                  <c:v>18722331</c:v>
                </c:pt>
              </c:numCache>
            </c:numRef>
          </c:val>
          <c:smooth val="0"/>
        </c:ser>
        <c:ser>
          <c:idx val="1"/>
          <c:order val="1"/>
          <c:tx>
            <c:v>NBH systems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Volume!$B$14:$M$14</c:f>
              <c:numCache>
                <c:ptCount val="12"/>
                <c:pt idx="0">
                  <c:v>70966</c:v>
                </c:pt>
                <c:pt idx="1">
                  <c:v>73062</c:v>
                </c:pt>
                <c:pt idx="2">
                  <c:v>92895</c:v>
                </c:pt>
                <c:pt idx="3">
                  <c:v>71234</c:v>
                </c:pt>
                <c:pt idx="4">
                  <c:v>87909</c:v>
                </c:pt>
                <c:pt idx="5">
                  <c:v>90634</c:v>
                </c:pt>
                <c:pt idx="6">
                  <c:v>80848</c:v>
                </c:pt>
                <c:pt idx="7">
                  <c:v>81332</c:v>
                </c:pt>
                <c:pt idx="8">
                  <c:v>85400</c:v>
                </c:pt>
                <c:pt idx="9">
                  <c:v>88164</c:v>
                </c:pt>
                <c:pt idx="10">
                  <c:v>83779</c:v>
                </c:pt>
                <c:pt idx="11">
                  <c:v>81051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662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41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Value of payments in NBH systems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87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Values!$B$15:$M$15</c:f>
              <c:numCache>
                <c:ptCount val="12"/>
                <c:pt idx="0">
                  <c:v>49025460.309</c:v>
                </c:pt>
                <c:pt idx="1">
                  <c:v>49827041.604</c:v>
                </c:pt>
                <c:pt idx="2">
                  <c:v>70615750.439</c:v>
                </c:pt>
                <c:pt idx="3">
                  <c:v>59518380.338</c:v>
                </c:pt>
                <c:pt idx="4">
                  <c:v>68384438.608</c:v>
                </c:pt>
                <c:pt idx="5">
                  <c:v>72764561.626</c:v>
                </c:pt>
                <c:pt idx="6">
                  <c:v>63693684.937</c:v>
                </c:pt>
                <c:pt idx="7">
                  <c:v>70900440.715</c:v>
                </c:pt>
                <c:pt idx="8">
                  <c:v>71005319.29</c:v>
                </c:pt>
                <c:pt idx="9">
                  <c:v>70734641.68</c:v>
                </c:pt>
                <c:pt idx="10">
                  <c:v>69157867.937</c:v>
                </c:pt>
                <c:pt idx="11">
                  <c:v>66017839.667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Values!$B$5:$M$5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Values!$B$22:$M$22</c:f>
              <c:numCache>
                <c:ptCount val="12"/>
                <c:pt idx="0">
                  <c:v>2515288.364</c:v>
                </c:pt>
                <c:pt idx="1">
                  <c:v>2669535.754</c:v>
                </c:pt>
                <c:pt idx="2">
                  <c:v>5442940.18</c:v>
                </c:pt>
                <c:pt idx="3">
                  <c:v>3236848.296</c:v>
                </c:pt>
                <c:pt idx="4">
                  <c:v>3615410.17</c:v>
                </c:pt>
                <c:pt idx="5">
                  <c:v>2866870.647</c:v>
                </c:pt>
                <c:pt idx="6">
                  <c:v>2547539.947</c:v>
                </c:pt>
                <c:pt idx="7">
                  <c:v>2502537.553</c:v>
                </c:pt>
                <c:pt idx="8">
                  <c:v>2245008.579</c:v>
                </c:pt>
                <c:pt idx="9">
                  <c:v>3117830.142</c:v>
                </c:pt>
                <c:pt idx="10">
                  <c:v>2285514.43</c:v>
                </c:pt>
                <c:pt idx="11">
                  <c:v>2293297.78</c:v>
                </c:pt>
              </c:numCache>
            </c:numRef>
          </c:val>
        </c:ser>
        <c:overlap val="100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HUF million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5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Volume of payments in NBH systems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61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Volume!$B$15:$M$15</c:f>
              <c:numCache>
                <c:ptCount val="12"/>
                <c:pt idx="0">
                  <c:v>59529</c:v>
                </c:pt>
                <c:pt idx="1">
                  <c:v>57951</c:v>
                </c:pt>
                <c:pt idx="2">
                  <c:v>73606</c:v>
                </c:pt>
                <c:pt idx="3">
                  <c:v>58522</c:v>
                </c:pt>
                <c:pt idx="4">
                  <c:v>73401</c:v>
                </c:pt>
                <c:pt idx="5">
                  <c:v>75890</c:v>
                </c:pt>
                <c:pt idx="6">
                  <c:v>67269</c:v>
                </c:pt>
                <c:pt idx="7">
                  <c:v>67460</c:v>
                </c:pt>
                <c:pt idx="8">
                  <c:v>71116</c:v>
                </c:pt>
                <c:pt idx="9">
                  <c:v>72653</c:v>
                </c:pt>
                <c:pt idx="10">
                  <c:v>68244</c:v>
                </c:pt>
                <c:pt idx="11">
                  <c:v>63802</c:v>
                </c:pt>
              </c:numCache>
            </c:numRef>
          </c:val>
        </c:ser>
        <c:ser>
          <c:idx val="1"/>
          <c:order val="1"/>
          <c:tx>
            <c:v>Non RTGS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Volume!$B$5:$M$5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Volume!$B$22:$M$22</c:f>
              <c:numCache>
                <c:ptCount val="12"/>
                <c:pt idx="0">
                  <c:v>11437</c:v>
                </c:pt>
                <c:pt idx="1">
                  <c:v>15111</c:v>
                </c:pt>
                <c:pt idx="2">
                  <c:v>19289</c:v>
                </c:pt>
                <c:pt idx="3">
                  <c:v>12712</c:v>
                </c:pt>
                <c:pt idx="4">
                  <c:v>14508</c:v>
                </c:pt>
                <c:pt idx="5">
                  <c:v>14744</c:v>
                </c:pt>
                <c:pt idx="6">
                  <c:v>13579</c:v>
                </c:pt>
                <c:pt idx="7">
                  <c:v>13872</c:v>
                </c:pt>
                <c:pt idx="8">
                  <c:v>14284</c:v>
                </c:pt>
                <c:pt idx="9">
                  <c:v>15511</c:v>
                </c:pt>
                <c:pt idx="10">
                  <c:v>15535</c:v>
                </c:pt>
                <c:pt idx="11">
                  <c:v>17249</c:v>
                </c:pt>
              </c:numCache>
            </c:numRef>
          </c:val>
        </c:ser>
        <c:overlap val="100"/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transactions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51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4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43.28125" style="13" customWidth="1"/>
    <col min="2" max="5" width="15.00390625" style="13" customWidth="1"/>
    <col min="6" max="6" width="13.57421875" style="14" bestFit="1" customWidth="1"/>
    <col min="7" max="7" width="13.57421875" style="13" bestFit="1" customWidth="1"/>
    <col min="8" max="8" width="15.00390625" style="13" customWidth="1"/>
    <col min="9" max="9" width="13.57421875" style="13" bestFit="1" customWidth="1"/>
    <col min="10" max="10" width="17.00390625" style="15" bestFit="1" customWidth="1"/>
    <col min="11" max="11" width="13.57421875" style="13" bestFit="1" customWidth="1"/>
    <col min="12" max="12" width="13.57421875" style="14" bestFit="1" customWidth="1"/>
    <col min="13" max="13" width="13.57421875" style="13" bestFit="1" customWidth="1"/>
    <col min="14" max="16384" width="9.140625" style="13" customWidth="1"/>
  </cols>
  <sheetData>
    <row r="1" spans="1:14" ht="21" thickBot="1">
      <c r="A1" s="132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7"/>
    </row>
    <row r="2" spans="1:13" ht="21" thickBot="1">
      <c r="A2" s="41"/>
      <c r="B2" s="42"/>
      <c r="C2" s="42"/>
      <c r="D2" s="42"/>
      <c r="E2" s="42"/>
      <c r="F2" s="42"/>
      <c r="G2" s="42"/>
      <c r="H2" s="42"/>
      <c r="I2" s="67"/>
      <c r="J2" s="68"/>
      <c r="K2" s="67"/>
      <c r="L2" s="69"/>
      <c r="M2" s="67"/>
    </row>
    <row r="3" spans="2:13" ht="18.75" thickBot="1">
      <c r="B3" s="135" t="s">
        <v>27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4" ht="18.75" thickBot="1">
      <c r="A4" s="65"/>
      <c r="B4" s="136">
        <v>2006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7"/>
    </row>
    <row r="5" spans="1:14" s="117" customFormat="1" ht="13.5" thickBot="1">
      <c r="A5" s="115"/>
      <c r="B5" s="71" t="s">
        <v>21</v>
      </c>
      <c r="C5" s="71" t="s">
        <v>22</v>
      </c>
      <c r="D5" s="71" t="s">
        <v>23</v>
      </c>
      <c r="E5" s="71" t="s">
        <v>24</v>
      </c>
      <c r="F5" s="72" t="s">
        <v>25</v>
      </c>
      <c r="G5" s="71" t="s">
        <v>26</v>
      </c>
      <c r="H5" s="71" t="s">
        <v>1</v>
      </c>
      <c r="I5" s="73" t="s">
        <v>29</v>
      </c>
      <c r="J5" s="156" t="s">
        <v>18</v>
      </c>
      <c r="K5" s="73" t="s">
        <v>30</v>
      </c>
      <c r="L5" s="131" t="s">
        <v>19</v>
      </c>
      <c r="M5" s="157" t="s">
        <v>20</v>
      </c>
      <c r="N5" s="116"/>
    </row>
    <row r="6" spans="1:14" s="78" customFormat="1" ht="13.5" thickBot="1">
      <c r="A6" s="10" t="s">
        <v>2</v>
      </c>
      <c r="B6" s="150">
        <v>4855285.264</v>
      </c>
      <c r="C6" s="146">
        <v>4221162.202</v>
      </c>
      <c r="D6" s="161">
        <v>4727275.234</v>
      </c>
      <c r="E6" s="161">
        <v>4935921.076</v>
      </c>
      <c r="F6" s="145">
        <v>5309452.909</v>
      </c>
      <c r="G6" s="145">
        <v>5143275.827</v>
      </c>
      <c r="H6" s="161">
        <v>4763538.218</v>
      </c>
      <c r="I6" s="146">
        <v>5736997.329</v>
      </c>
      <c r="J6" s="147">
        <v>5021696.499</v>
      </c>
      <c r="K6" s="146">
        <v>5351092.003</v>
      </c>
      <c r="L6" s="148">
        <v>5365538.873</v>
      </c>
      <c r="M6" s="149">
        <v>6455455.117</v>
      </c>
      <c r="N6" s="77"/>
    </row>
    <row r="7" spans="1:14" s="19" customFormat="1" ht="12.75">
      <c r="A7" s="104" t="s">
        <v>3</v>
      </c>
      <c r="B7" s="169">
        <v>4410133.021</v>
      </c>
      <c r="C7" s="158">
        <v>3770933.985</v>
      </c>
      <c r="D7" s="75">
        <v>4182411.545</v>
      </c>
      <c r="E7" s="159">
        <v>4476828.242</v>
      </c>
      <c r="F7" s="75">
        <v>4838941.341</v>
      </c>
      <c r="G7" s="75">
        <v>4622954.025</v>
      </c>
      <c r="H7" s="158">
        <v>4339494.061</v>
      </c>
      <c r="I7" s="158">
        <v>5275923.404</v>
      </c>
      <c r="J7" s="160">
        <v>4579362.87</v>
      </c>
      <c r="K7" s="158">
        <v>4899277.292</v>
      </c>
      <c r="L7" s="158">
        <v>4858760.93</v>
      </c>
      <c r="M7" s="170">
        <v>5806292.03</v>
      </c>
      <c r="N7" s="76"/>
    </row>
    <row r="8" spans="1:14" ht="12.75">
      <c r="A8" s="100" t="s">
        <v>4</v>
      </c>
      <c r="B8" s="171">
        <v>2.279</v>
      </c>
      <c r="C8" s="129">
        <v>6.377</v>
      </c>
      <c r="D8" s="37">
        <v>0.952</v>
      </c>
      <c r="E8" s="37">
        <v>5.209</v>
      </c>
      <c r="F8" s="37">
        <v>1025.566</v>
      </c>
      <c r="G8" s="37">
        <v>11.506</v>
      </c>
      <c r="H8" s="129">
        <v>2.98</v>
      </c>
      <c r="I8" s="129">
        <v>41.084</v>
      </c>
      <c r="J8" s="153">
        <v>12.718</v>
      </c>
      <c r="K8" s="129">
        <v>2.772</v>
      </c>
      <c r="L8" s="129">
        <v>17506</v>
      </c>
      <c r="M8" s="172">
        <v>14005.057</v>
      </c>
      <c r="N8" s="17"/>
    </row>
    <row r="9" spans="1:14" ht="12.75">
      <c r="A9" s="100" t="s">
        <v>5</v>
      </c>
      <c r="B9" s="171">
        <v>387711.299</v>
      </c>
      <c r="C9" s="129">
        <v>394223.396</v>
      </c>
      <c r="D9" s="37">
        <v>476465.511</v>
      </c>
      <c r="E9" s="37">
        <v>390039.187</v>
      </c>
      <c r="F9" s="37">
        <v>397116.192</v>
      </c>
      <c r="G9" s="37">
        <v>447165.362</v>
      </c>
      <c r="H9" s="129">
        <v>356310.453</v>
      </c>
      <c r="I9" s="129">
        <v>397148.521</v>
      </c>
      <c r="J9" s="153">
        <v>382013.172</v>
      </c>
      <c r="K9" s="129">
        <v>382324.515</v>
      </c>
      <c r="L9" s="129">
        <v>422777.379</v>
      </c>
      <c r="M9" s="172">
        <v>571120.336</v>
      </c>
      <c r="N9" s="17"/>
    </row>
    <row r="10" spans="1:14" ht="12.75">
      <c r="A10" s="100" t="s">
        <v>6</v>
      </c>
      <c r="B10" s="171">
        <v>19223.452</v>
      </c>
      <c r="C10" s="129">
        <v>16402.223</v>
      </c>
      <c r="D10" s="37">
        <v>17592.265</v>
      </c>
      <c r="E10" s="37">
        <v>17687.59</v>
      </c>
      <c r="F10" s="37">
        <v>16743.249</v>
      </c>
      <c r="G10" s="37">
        <v>16063.725</v>
      </c>
      <c r="H10" s="129">
        <v>18759.403</v>
      </c>
      <c r="I10" s="129">
        <v>16540.428</v>
      </c>
      <c r="J10" s="153">
        <v>16415.74</v>
      </c>
      <c r="K10" s="129">
        <v>18743.152</v>
      </c>
      <c r="L10" s="129">
        <v>18071.819</v>
      </c>
      <c r="M10" s="172">
        <v>18390.268</v>
      </c>
      <c r="N10" s="17"/>
    </row>
    <row r="11" spans="1:14" ht="12.75">
      <c r="A11" s="100" t="s">
        <v>7</v>
      </c>
      <c r="B11" s="171">
        <f aca="true" t="shared" si="0" ref="B11:M11">B6-B7-B8-B9-B10-B12-B13</f>
        <v>24858.240000000733</v>
      </c>
      <c r="C11" s="129">
        <f t="shared" si="0"/>
        <v>22435.269999999728</v>
      </c>
      <c r="D11" s="129">
        <f t="shared" si="0"/>
        <v>24248.899000000198</v>
      </c>
      <c r="E11" s="129">
        <f t="shared" si="0"/>
        <v>26624.400000000784</v>
      </c>
      <c r="F11" s="129">
        <f t="shared" si="0"/>
        <v>30819.006</v>
      </c>
      <c r="G11" s="129">
        <f t="shared" si="0"/>
        <v>28275.3499999992</v>
      </c>
      <c r="H11" s="129">
        <f t="shared" si="0"/>
        <v>26832.57100000063</v>
      </c>
      <c r="I11" s="129">
        <f t="shared" si="0"/>
        <v>27823.856999999833</v>
      </c>
      <c r="J11" s="129">
        <f t="shared" si="0"/>
        <v>24687.33599999971</v>
      </c>
      <c r="K11" s="129">
        <f t="shared" si="0"/>
        <v>31226.54299999918</v>
      </c>
      <c r="L11" s="129">
        <f t="shared" si="0"/>
        <v>29372.40199999995</v>
      </c>
      <c r="M11" s="172">
        <f t="shared" si="0"/>
        <v>23803.678999999323</v>
      </c>
      <c r="N11" s="17"/>
    </row>
    <row r="12" spans="1:14" ht="12.75">
      <c r="A12" s="100" t="s">
        <v>8</v>
      </c>
      <c r="B12" s="171">
        <v>3756.123</v>
      </c>
      <c r="C12" s="129">
        <v>2220.578</v>
      </c>
      <c r="D12" s="37">
        <v>5392.483</v>
      </c>
      <c r="E12" s="37">
        <v>2334.409</v>
      </c>
      <c r="F12" s="37">
        <v>3030.449</v>
      </c>
      <c r="G12" s="37">
        <v>3094.63</v>
      </c>
      <c r="H12" s="129">
        <v>4455.424</v>
      </c>
      <c r="I12" s="129">
        <v>3236.746</v>
      </c>
      <c r="J12" s="153">
        <v>2809.812</v>
      </c>
      <c r="K12" s="129">
        <v>3132.48</v>
      </c>
      <c r="L12" s="129">
        <v>2826.714</v>
      </c>
      <c r="M12" s="172">
        <v>4287.773</v>
      </c>
      <c r="N12" s="17"/>
    </row>
    <row r="13" spans="1:14" s="119" customFormat="1" ht="13.5" thickBot="1">
      <c r="A13" s="123" t="s">
        <v>54</v>
      </c>
      <c r="B13" s="173">
        <v>9600.85</v>
      </c>
      <c r="C13" s="162">
        <v>14940.373</v>
      </c>
      <c r="D13" s="79">
        <v>21163.579</v>
      </c>
      <c r="E13" s="79">
        <v>22402.039</v>
      </c>
      <c r="F13" s="79">
        <v>21777.106</v>
      </c>
      <c r="G13" s="79">
        <v>25711.229</v>
      </c>
      <c r="H13" s="162">
        <v>17683.326</v>
      </c>
      <c r="I13" s="162">
        <v>16283.289</v>
      </c>
      <c r="J13" s="163">
        <v>16394.851</v>
      </c>
      <c r="K13" s="162">
        <v>16385.249</v>
      </c>
      <c r="L13" s="162">
        <v>16223.629</v>
      </c>
      <c r="M13" s="174">
        <v>17555.974</v>
      </c>
      <c r="N13" s="118"/>
    </row>
    <row r="14" spans="1:14" s="78" customFormat="1" ht="13.5" thickBot="1">
      <c r="A14" s="10" t="s">
        <v>9</v>
      </c>
      <c r="B14" s="150">
        <f aca="true" t="shared" si="1" ref="B14:M14">B15+B22</f>
        <v>51540748.673</v>
      </c>
      <c r="C14" s="146">
        <f t="shared" si="1"/>
        <v>52496577.358</v>
      </c>
      <c r="D14" s="146">
        <f t="shared" si="1"/>
        <v>76058690.61899999</v>
      </c>
      <c r="E14" s="146">
        <f t="shared" si="1"/>
        <v>62755228.634</v>
      </c>
      <c r="F14" s="146">
        <f t="shared" si="1"/>
        <v>71999848.778</v>
      </c>
      <c r="G14" s="146">
        <f t="shared" si="1"/>
        <v>75631432.273</v>
      </c>
      <c r="H14" s="146">
        <f t="shared" si="1"/>
        <v>66241224.883999996</v>
      </c>
      <c r="I14" s="146">
        <f t="shared" si="1"/>
        <v>73402978.268</v>
      </c>
      <c r="J14" s="146">
        <f t="shared" si="1"/>
        <v>73250327.869</v>
      </c>
      <c r="K14" s="146">
        <f t="shared" si="1"/>
        <v>73852471.82200001</v>
      </c>
      <c r="L14" s="146">
        <f t="shared" si="1"/>
        <v>71443382.36700001</v>
      </c>
      <c r="M14" s="166">
        <f t="shared" si="1"/>
        <v>68311137.447</v>
      </c>
      <c r="N14" s="77"/>
    </row>
    <row r="15" spans="1:14" s="19" customFormat="1" ht="12.75">
      <c r="A15" s="104" t="s">
        <v>10</v>
      </c>
      <c r="B15" s="175">
        <v>49025460.309</v>
      </c>
      <c r="C15" s="164">
        <v>49827041.604</v>
      </c>
      <c r="D15" s="159">
        <v>70615750.439</v>
      </c>
      <c r="E15" s="164">
        <v>59518380.338</v>
      </c>
      <c r="F15" s="159">
        <v>68384438.608</v>
      </c>
      <c r="G15" s="159">
        <v>72764561.626</v>
      </c>
      <c r="H15" s="164">
        <v>63693684.937</v>
      </c>
      <c r="I15" s="164">
        <v>70900440.715</v>
      </c>
      <c r="J15" s="165">
        <v>71005319.29</v>
      </c>
      <c r="K15" s="164">
        <v>70734641.68</v>
      </c>
      <c r="L15" s="164">
        <v>69157867.937</v>
      </c>
      <c r="M15" s="176">
        <v>66017839.667</v>
      </c>
      <c r="N15" s="76"/>
    </row>
    <row r="16" spans="1:14" ht="12.75">
      <c r="A16" s="100" t="s">
        <v>44</v>
      </c>
      <c r="B16" s="171">
        <v>40875803.191</v>
      </c>
      <c r="C16" s="129">
        <v>42633128.089</v>
      </c>
      <c r="D16" s="37">
        <v>59376069.604</v>
      </c>
      <c r="E16" s="155">
        <v>50751460.316</v>
      </c>
      <c r="F16" s="37">
        <v>57591125.784</v>
      </c>
      <c r="G16" s="37">
        <v>62867310.911</v>
      </c>
      <c r="H16" s="128">
        <v>54518800.696</v>
      </c>
      <c r="I16" s="128">
        <v>60358743.738</v>
      </c>
      <c r="J16" s="154">
        <v>61489272.985</v>
      </c>
      <c r="K16" s="129">
        <v>60838510.19</v>
      </c>
      <c r="L16" s="129">
        <v>58830645.578</v>
      </c>
      <c r="M16" s="172">
        <v>56048345.817</v>
      </c>
      <c r="N16" s="17"/>
    </row>
    <row r="17" spans="1:14" ht="12.75">
      <c r="A17" s="100" t="s">
        <v>45</v>
      </c>
      <c r="B17" s="171">
        <v>5930376.069</v>
      </c>
      <c r="C17" s="129">
        <v>5001244.72</v>
      </c>
      <c r="D17" s="37">
        <v>7533834.212</v>
      </c>
      <c r="E17" s="155">
        <v>5982556.698</v>
      </c>
      <c r="F17" s="37">
        <v>7682985.914</v>
      </c>
      <c r="G17" s="37">
        <v>7330333.102</v>
      </c>
      <c r="H17" s="128">
        <v>6988492.54</v>
      </c>
      <c r="I17" s="128">
        <v>7412749.962</v>
      </c>
      <c r="J17" s="153">
        <v>6837436.795</v>
      </c>
      <c r="K17" s="129">
        <v>6803935.199</v>
      </c>
      <c r="L17" s="129">
        <v>7331707.286</v>
      </c>
      <c r="M17" s="172">
        <v>6220396.491</v>
      </c>
      <c r="N17" s="17"/>
    </row>
    <row r="18" spans="1:14" ht="12.75">
      <c r="A18" s="100" t="s">
        <v>46</v>
      </c>
      <c r="B18" s="171">
        <v>1679802.074</v>
      </c>
      <c r="C18" s="129">
        <v>1785197.793</v>
      </c>
      <c r="D18" s="37">
        <v>1925963.276</v>
      </c>
      <c r="E18" s="155">
        <v>1769950.95</v>
      </c>
      <c r="F18" s="37">
        <v>2543192.388</v>
      </c>
      <c r="G18" s="37">
        <v>1805701.215</v>
      </c>
      <c r="H18" s="128">
        <v>1793924.151</v>
      </c>
      <c r="I18" s="128">
        <v>2346853.466</v>
      </c>
      <c r="J18" s="154">
        <v>1897637.161</v>
      </c>
      <c r="K18" s="129">
        <v>2044186.673</v>
      </c>
      <c r="L18" s="129">
        <v>2335788.049</v>
      </c>
      <c r="M18" s="172">
        <v>2641322.253</v>
      </c>
      <c r="N18" s="17"/>
    </row>
    <row r="19" spans="1:14" s="81" customFormat="1" ht="12.75">
      <c r="A19" s="100" t="s">
        <v>56</v>
      </c>
      <c r="B19" s="171">
        <v>1579.545</v>
      </c>
      <c r="C19" s="129">
        <v>2.595</v>
      </c>
      <c r="D19" s="37">
        <v>4.775</v>
      </c>
      <c r="E19" s="155">
        <v>1.421</v>
      </c>
      <c r="F19" s="37">
        <v>1.121</v>
      </c>
      <c r="G19" s="37">
        <v>1.656</v>
      </c>
      <c r="H19" s="128">
        <v>9.163</v>
      </c>
      <c r="I19" s="128">
        <v>22.425</v>
      </c>
      <c r="J19" s="154">
        <v>1.243</v>
      </c>
      <c r="K19" s="129">
        <v>17188.737</v>
      </c>
      <c r="L19" s="129">
        <v>0.611</v>
      </c>
      <c r="M19" s="172">
        <v>9.819</v>
      </c>
      <c r="N19" s="80"/>
    </row>
    <row r="20" spans="1:14" s="81" customFormat="1" ht="12.75">
      <c r="A20" s="100" t="s">
        <v>32</v>
      </c>
      <c r="B20" s="171">
        <v>254914</v>
      </c>
      <c r="C20" s="129">
        <v>144507</v>
      </c>
      <c r="D20" s="37">
        <v>1472976</v>
      </c>
      <c r="E20" s="155">
        <v>599734</v>
      </c>
      <c r="F20" s="37">
        <v>294813</v>
      </c>
      <c r="G20" s="37">
        <v>425783</v>
      </c>
      <c r="H20" s="128">
        <v>134767</v>
      </c>
      <c r="I20" s="128">
        <v>426260</v>
      </c>
      <c r="J20" s="154">
        <v>437432</v>
      </c>
      <c r="K20" s="129">
        <v>757178</v>
      </c>
      <c r="L20" s="129">
        <v>319473</v>
      </c>
      <c r="M20" s="172">
        <v>666530</v>
      </c>
      <c r="N20" s="80"/>
    </row>
    <row r="21" spans="1:14" s="119" customFormat="1" ht="13.5" thickBot="1">
      <c r="A21" s="123" t="s">
        <v>50</v>
      </c>
      <c r="B21" s="173">
        <f aca="true" t="shared" si="2" ref="B21:M21">B15-B16-B17-B18-B19-B20</f>
        <v>282985.4300000005</v>
      </c>
      <c r="C21" s="162">
        <f t="shared" si="2"/>
        <v>262961.4070000008</v>
      </c>
      <c r="D21" s="162">
        <f t="shared" si="2"/>
        <v>306902.5719999932</v>
      </c>
      <c r="E21" s="162">
        <f t="shared" si="2"/>
        <v>414676.9530000001</v>
      </c>
      <c r="F21" s="162">
        <f t="shared" si="2"/>
        <v>272320.4009999938</v>
      </c>
      <c r="G21" s="162">
        <f t="shared" si="2"/>
        <v>335431.7420000036</v>
      </c>
      <c r="H21" s="162">
        <f t="shared" si="2"/>
        <v>257691.38699999655</v>
      </c>
      <c r="I21" s="162">
        <f t="shared" si="2"/>
        <v>355811.1240000052</v>
      </c>
      <c r="J21" s="162">
        <f t="shared" si="2"/>
        <v>343539.10600000713</v>
      </c>
      <c r="K21" s="162">
        <f t="shared" si="2"/>
        <v>273642.8810000096</v>
      </c>
      <c r="L21" s="162">
        <f t="shared" si="2"/>
        <v>340253.41300000437</v>
      </c>
      <c r="M21" s="174">
        <f t="shared" si="2"/>
        <v>441235.2870000012</v>
      </c>
      <c r="N21" s="118"/>
    </row>
    <row r="22" spans="1:14" s="84" customFormat="1" ht="13.5" thickBot="1">
      <c r="A22" s="121" t="s">
        <v>11</v>
      </c>
      <c r="B22" s="150">
        <v>2515288.364</v>
      </c>
      <c r="C22" s="146">
        <v>2669535.754</v>
      </c>
      <c r="D22" s="145">
        <v>5442940.18</v>
      </c>
      <c r="E22" s="146">
        <v>3236848.296</v>
      </c>
      <c r="F22" s="146">
        <v>3615410.17</v>
      </c>
      <c r="G22" s="145">
        <v>2866870.647</v>
      </c>
      <c r="H22" s="146">
        <v>2547539.947</v>
      </c>
      <c r="I22" s="146">
        <v>2502537.553</v>
      </c>
      <c r="J22" s="147">
        <v>2245008.579</v>
      </c>
      <c r="K22" s="167">
        <v>3117830.142</v>
      </c>
      <c r="L22" s="167">
        <v>2285514.43</v>
      </c>
      <c r="M22" s="168">
        <v>2293297.78</v>
      </c>
      <c r="N22" s="83"/>
    </row>
    <row r="23" spans="1:14" s="127" customFormat="1" ht="12.75">
      <c r="A23" s="104" t="s">
        <v>58</v>
      </c>
      <c r="B23" s="169">
        <v>32432.799</v>
      </c>
      <c r="C23" s="158">
        <v>41739.802</v>
      </c>
      <c r="D23" s="75">
        <v>15178.14</v>
      </c>
      <c r="E23" s="158">
        <v>149430.74</v>
      </c>
      <c r="F23" s="75">
        <v>141270.88</v>
      </c>
      <c r="G23" s="75">
        <v>24186.1</v>
      </c>
      <c r="H23" s="164">
        <v>124348.3</v>
      </c>
      <c r="I23" s="164">
        <v>33995.62</v>
      </c>
      <c r="J23" s="165">
        <v>29707.02</v>
      </c>
      <c r="K23" s="158">
        <v>20979.98</v>
      </c>
      <c r="L23" s="158">
        <v>14523.84</v>
      </c>
      <c r="M23" s="170">
        <v>2055.34</v>
      </c>
      <c r="N23" s="126"/>
    </row>
    <row r="24" spans="1:14" s="19" customFormat="1" ht="12.75">
      <c r="A24" s="104" t="s">
        <v>31</v>
      </c>
      <c r="B24" s="171">
        <v>5531.68</v>
      </c>
      <c r="C24" s="129">
        <v>8550.44</v>
      </c>
      <c r="D24" s="37">
        <v>23733.335</v>
      </c>
      <c r="E24" s="129">
        <v>230364.884</v>
      </c>
      <c r="F24" s="37">
        <v>39619.873</v>
      </c>
      <c r="G24" s="37">
        <v>55693.769</v>
      </c>
      <c r="H24" s="128">
        <v>31408.177</v>
      </c>
      <c r="I24" s="128">
        <v>28656.321</v>
      </c>
      <c r="J24" s="154">
        <v>39696.763</v>
      </c>
      <c r="K24" s="129">
        <v>38347.14</v>
      </c>
      <c r="L24" s="129">
        <v>29660.952</v>
      </c>
      <c r="M24" s="172">
        <v>69868.374</v>
      </c>
      <c r="N24" s="76"/>
    </row>
    <row r="25" spans="1:14" ht="12.75">
      <c r="A25" s="100" t="s">
        <v>32</v>
      </c>
      <c r="B25" s="171">
        <v>2428308</v>
      </c>
      <c r="C25" s="129">
        <v>2590747</v>
      </c>
      <c r="D25" s="37">
        <v>5372199</v>
      </c>
      <c r="E25" s="129">
        <v>2832102</v>
      </c>
      <c r="F25" s="37">
        <v>3197778</v>
      </c>
      <c r="G25" s="37">
        <v>2716657</v>
      </c>
      <c r="H25" s="128">
        <v>2352835</v>
      </c>
      <c r="I25" s="128">
        <v>2171367</v>
      </c>
      <c r="J25" s="154">
        <v>2133200.8</v>
      </c>
      <c r="K25" s="129">
        <v>3016712</v>
      </c>
      <c r="L25" s="129">
        <v>2211340.2</v>
      </c>
      <c r="M25" s="172">
        <v>2188178.4</v>
      </c>
      <c r="N25" s="17"/>
    </row>
    <row r="26" spans="1:14" s="81" customFormat="1" ht="12.75">
      <c r="A26" s="100" t="s">
        <v>44</v>
      </c>
      <c r="B26" s="177">
        <v>23341.721</v>
      </c>
      <c r="C26" s="129">
        <v>17199.877</v>
      </c>
      <c r="D26" s="37">
        <v>14288.467</v>
      </c>
      <c r="E26" s="129">
        <v>17012.052</v>
      </c>
      <c r="F26" s="37">
        <v>21376.675</v>
      </c>
      <c r="G26" s="37">
        <v>21844.409</v>
      </c>
      <c r="H26" s="128">
        <v>24376.934</v>
      </c>
      <c r="I26" s="128">
        <v>18513.986</v>
      </c>
      <c r="J26" s="154">
        <v>27067.47</v>
      </c>
      <c r="K26" s="129">
        <v>30094.929</v>
      </c>
      <c r="L26" s="129">
        <v>15710.785</v>
      </c>
      <c r="M26" s="172">
        <v>24114.269</v>
      </c>
      <c r="N26" s="80"/>
    </row>
    <row r="27" spans="1:14" s="81" customFormat="1" ht="12.75">
      <c r="A27" s="100" t="s">
        <v>46</v>
      </c>
      <c r="B27" s="177">
        <v>21025.796</v>
      </c>
      <c r="C27" s="129">
        <v>5580.896</v>
      </c>
      <c r="D27" s="37">
        <v>11323.61</v>
      </c>
      <c r="E27" s="129">
        <v>4230.648</v>
      </c>
      <c r="F27" s="37">
        <v>205163.656</v>
      </c>
      <c r="G27" s="37">
        <v>12654.249</v>
      </c>
      <c r="H27" s="128">
        <v>6108.929</v>
      </c>
      <c r="I27" s="128">
        <v>168513.771</v>
      </c>
      <c r="J27" s="154">
        <v>4074.625</v>
      </c>
      <c r="K27" s="129">
        <v>8965.408</v>
      </c>
      <c r="L27" s="129">
        <v>9850.236</v>
      </c>
      <c r="M27" s="172">
        <v>5452.521</v>
      </c>
      <c r="N27" s="80"/>
    </row>
    <row r="28" spans="1:14" s="81" customFormat="1" ht="13.5" thickBot="1">
      <c r="A28" s="101" t="s">
        <v>33</v>
      </c>
      <c r="B28" s="178">
        <f>B22-B24-B25-B26-B27-B23</f>
        <v>4648.367999999886</v>
      </c>
      <c r="C28" s="179">
        <f aca="true" t="shared" si="3" ref="C28:M28">C22-C23-C24-C25-C26-C27</f>
        <v>5717.739000000104</v>
      </c>
      <c r="D28" s="179">
        <f t="shared" si="3"/>
        <v>6217.628000000073</v>
      </c>
      <c r="E28" s="179">
        <f t="shared" si="3"/>
        <v>3707.971999999788</v>
      </c>
      <c r="F28" s="179">
        <f t="shared" si="3"/>
        <v>10201.085999999923</v>
      </c>
      <c r="G28" s="179">
        <f t="shared" si="3"/>
        <v>35835.11999999994</v>
      </c>
      <c r="H28" s="179">
        <f t="shared" si="3"/>
        <v>8462.607000000204</v>
      </c>
      <c r="I28" s="179">
        <f t="shared" si="3"/>
        <v>81490.85499999972</v>
      </c>
      <c r="J28" s="179">
        <f t="shared" si="3"/>
        <v>11261.901000000275</v>
      </c>
      <c r="K28" s="179">
        <f t="shared" si="3"/>
        <v>2730.6849999998813</v>
      </c>
      <c r="L28" s="179">
        <f t="shared" si="3"/>
        <v>4428.417000000081</v>
      </c>
      <c r="M28" s="180">
        <f t="shared" si="3"/>
        <v>3628.876000000201</v>
      </c>
      <c r="N28" s="80"/>
    </row>
    <row r="29" spans="1:14" s="78" customFormat="1" ht="13.5" thickBot="1">
      <c r="A29" s="10" t="s">
        <v>53</v>
      </c>
      <c r="B29" s="151">
        <f>B14+B6</f>
        <v>56396033.937</v>
      </c>
      <c r="C29" s="152">
        <f>C14+C6</f>
        <v>56717739.56</v>
      </c>
      <c r="D29" s="152">
        <f>D14+D6</f>
        <v>80785965.85299999</v>
      </c>
      <c r="E29" s="152">
        <f>E14+E6</f>
        <v>67691149.71000001</v>
      </c>
      <c r="F29" s="152">
        <f aca="true" t="shared" si="4" ref="F29:M29">F14+F6</f>
        <v>77309301.68699999</v>
      </c>
      <c r="G29" s="152">
        <f t="shared" si="4"/>
        <v>80774708.1</v>
      </c>
      <c r="H29" s="152">
        <f t="shared" si="4"/>
        <v>71004763.102</v>
      </c>
      <c r="I29" s="152">
        <f t="shared" si="4"/>
        <v>79139975.597</v>
      </c>
      <c r="J29" s="152">
        <f t="shared" si="4"/>
        <v>78272024.368</v>
      </c>
      <c r="K29" s="152">
        <f t="shared" si="4"/>
        <v>79203563.82500002</v>
      </c>
      <c r="L29" s="152">
        <f t="shared" si="4"/>
        <v>76808921.24000001</v>
      </c>
      <c r="M29" s="152">
        <f t="shared" si="4"/>
        <v>74766592.564</v>
      </c>
      <c r="N29" s="77"/>
    </row>
    <row r="30" spans="1:14" s="86" customFormat="1" ht="13.5" thickBot="1">
      <c r="A30" s="43"/>
      <c r="B30" s="11"/>
      <c r="C30" s="11"/>
      <c r="D30" s="11"/>
      <c r="E30" s="11"/>
      <c r="F30" s="11"/>
      <c r="G30" s="11"/>
      <c r="H30" s="11"/>
      <c r="I30" s="62"/>
      <c r="J30" s="62"/>
      <c r="K30" s="11"/>
      <c r="L30" s="11"/>
      <c r="M30" s="12"/>
      <c r="N30" s="85"/>
    </row>
    <row r="31" spans="2:14" s="64" customFormat="1" ht="18.75" thickBot="1">
      <c r="B31" s="135" t="s">
        <v>52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63"/>
    </row>
    <row r="32" spans="1:14" s="64" customFormat="1" ht="18.75" thickBot="1">
      <c r="A32" s="66"/>
      <c r="B32" s="135">
        <v>2006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63"/>
    </row>
    <row r="33" spans="1:14" ht="13.5" thickBot="1">
      <c r="A33" s="27"/>
      <c r="B33" s="34" t="s">
        <v>21</v>
      </c>
      <c r="C33" s="34" t="s">
        <v>22</v>
      </c>
      <c r="D33" s="34" t="s">
        <v>23</v>
      </c>
      <c r="E33" s="34" t="s">
        <v>24</v>
      </c>
      <c r="F33" s="38" t="s">
        <v>25</v>
      </c>
      <c r="G33" s="34" t="s">
        <v>26</v>
      </c>
      <c r="H33" s="34" t="s">
        <v>1</v>
      </c>
      <c r="I33" s="39" t="s">
        <v>29</v>
      </c>
      <c r="J33" s="29" t="s">
        <v>18</v>
      </c>
      <c r="K33" s="39" t="s">
        <v>30</v>
      </c>
      <c r="L33" s="107" t="s">
        <v>19</v>
      </c>
      <c r="M33" s="108" t="s">
        <v>20</v>
      </c>
      <c r="N33" s="17"/>
    </row>
    <row r="34" spans="1:14" s="16" customFormat="1" ht="13.5" thickBot="1">
      <c r="A34" s="18" t="s">
        <v>2</v>
      </c>
      <c r="B34" s="23">
        <f>B6/B29*100</f>
        <v>8.609267221563558</v>
      </c>
      <c r="C34" s="23">
        <f>C6/C29*100</f>
        <v>7.442402032849984</v>
      </c>
      <c r="D34" s="23">
        <f>D6/D29*100</f>
        <v>5.8516045257190585</v>
      </c>
      <c r="E34" s="23">
        <f aca="true" t="shared" si="5" ref="E34:J34">E6/E29*100</f>
        <v>7.291826327586835</v>
      </c>
      <c r="F34" s="23">
        <f t="shared" si="5"/>
        <v>6.867806063617329</v>
      </c>
      <c r="G34" s="23">
        <f t="shared" si="5"/>
        <v>6.367433504844816</v>
      </c>
      <c r="H34" s="23">
        <f t="shared" si="5"/>
        <v>6.70875869433867</v>
      </c>
      <c r="I34" s="23">
        <f t="shared" si="5"/>
        <v>7.249177530979015</v>
      </c>
      <c r="J34" s="23">
        <f t="shared" si="5"/>
        <v>6.415697740728198</v>
      </c>
      <c r="K34" s="23">
        <f>K6/K29*100</f>
        <v>6.756125286007607</v>
      </c>
      <c r="L34" s="23">
        <f>L6/L29*100</f>
        <v>6.985567283564155</v>
      </c>
      <c r="M34" s="23">
        <f>M6/M29*100</f>
        <v>8.634143800888275</v>
      </c>
      <c r="N34" s="24"/>
    </row>
    <row r="35" spans="1:14" ht="12.75">
      <c r="A35" s="20" t="s">
        <v>34</v>
      </c>
      <c r="B35" s="97">
        <f aca="true" t="shared" si="6" ref="B35:D36">B7/B6*100</f>
        <v>90.83159446262351</v>
      </c>
      <c r="C35" s="97">
        <f t="shared" si="6"/>
        <v>89.33402235084262</v>
      </c>
      <c r="D35" s="97">
        <f t="shared" si="6"/>
        <v>88.47404345993702</v>
      </c>
      <c r="E35" s="97">
        <f aca="true" t="shared" si="7" ref="E35:J35">E7/E6*100</f>
        <v>90.69894297475187</v>
      </c>
      <c r="F35" s="97">
        <f t="shared" si="7"/>
        <v>91.13822881445203</v>
      </c>
      <c r="G35" s="97">
        <f t="shared" si="7"/>
        <v>89.88345522383746</v>
      </c>
      <c r="H35" s="97">
        <f t="shared" si="7"/>
        <v>91.0981262751779</v>
      </c>
      <c r="I35" s="97">
        <f t="shared" si="7"/>
        <v>91.96314903844711</v>
      </c>
      <c r="J35" s="97">
        <f t="shared" si="7"/>
        <v>91.19154992564596</v>
      </c>
      <c r="K35" s="97">
        <f aca="true" t="shared" si="8" ref="K35:M36">K7/K6*100</f>
        <v>91.55658862253355</v>
      </c>
      <c r="L35" s="97">
        <f t="shared" si="8"/>
        <v>90.55494788137378</v>
      </c>
      <c r="M35" s="97">
        <f t="shared" si="8"/>
        <v>89.94396095651764</v>
      </c>
      <c r="N35" s="17"/>
    </row>
    <row r="36" spans="1:14" ht="12.75">
      <c r="A36" s="21" t="s">
        <v>35</v>
      </c>
      <c r="B36" s="98">
        <f t="shared" si="6"/>
        <v>5.1676445793084845E-05</v>
      </c>
      <c r="C36" s="98">
        <f t="shared" si="6"/>
        <v>0.00016910929826314636</v>
      </c>
      <c r="D36" s="98">
        <f t="shared" si="6"/>
        <v>2.2761987665659047E-05</v>
      </c>
      <c r="E36" s="98">
        <f aca="true" t="shared" si="9" ref="E36:J36">E8/E7*100</f>
        <v>0.00011635469842535004</v>
      </c>
      <c r="F36" s="98">
        <f t="shared" si="9"/>
        <v>0.021194015957797494</v>
      </c>
      <c r="G36" s="98">
        <f t="shared" si="9"/>
        <v>0.00024888847991517716</v>
      </c>
      <c r="H36" s="98">
        <f t="shared" si="9"/>
        <v>6.867159991718676E-05</v>
      </c>
      <c r="I36" s="98">
        <f t="shared" si="9"/>
        <v>0.0007787072869339177</v>
      </c>
      <c r="J36" s="98">
        <f t="shared" si="9"/>
        <v>0.0002777242241124255</v>
      </c>
      <c r="K36" s="98">
        <f t="shared" si="8"/>
        <v>5.6579773603065526E-05</v>
      </c>
      <c r="L36" s="98">
        <f t="shared" si="8"/>
        <v>0.36029762015889105</v>
      </c>
      <c r="M36" s="98">
        <f t="shared" si="8"/>
        <v>0.24120483309552032</v>
      </c>
      <c r="N36" s="17"/>
    </row>
    <row r="37" spans="1:14" ht="12.75">
      <c r="A37" s="21" t="s">
        <v>36</v>
      </c>
      <c r="B37" s="98">
        <f>B9/B7*100</f>
        <v>8.791374254559022</v>
      </c>
      <c r="C37" s="98">
        <f>C9/C7*100</f>
        <v>10.454264051509245</v>
      </c>
      <c r="D37" s="98">
        <f>D9/D7*100</f>
        <v>11.392124038333966</v>
      </c>
      <c r="E37" s="98">
        <f aca="true" t="shared" si="10" ref="E37:J37">E9/E7*100</f>
        <v>8.712400072461838</v>
      </c>
      <c r="F37" s="98">
        <f t="shared" si="10"/>
        <v>8.206675055869415</v>
      </c>
      <c r="G37" s="98">
        <f t="shared" si="10"/>
        <v>9.672719209012683</v>
      </c>
      <c r="H37" s="98">
        <f t="shared" si="10"/>
        <v>8.210875461317977</v>
      </c>
      <c r="I37" s="98">
        <f t="shared" si="10"/>
        <v>7.527564192817839</v>
      </c>
      <c r="J37" s="98">
        <f t="shared" si="10"/>
        <v>8.34205942714472</v>
      </c>
      <c r="K37" s="98">
        <f>K9/K7*100</f>
        <v>7.8036921001449615</v>
      </c>
      <c r="L37" s="98">
        <f>L9/L7*100</f>
        <v>8.701341454970498</v>
      </c>
      <c r="M37" s="98">
        <f>M9/M7*100</f>
        <v>9.836231678481386</v>
      </c>
      <c r="N37" s="17"/>
    </row>
    <row r="38" spans="1:14" ht="12.75">
      <c r="A38" s="21" t="s">
        <v>37</v>
      </c>
      <c r="B38" s="98">
        <f>B10/B7*100</f>
        <v>0.4358927929942819</v>
      </c>
      <c r="C38" s="98">
        <f>C10/C7*100</f>
        <v>0.43496446941910605</v>
      </c>
      <c r="D38" s="98">
        <f>D10/D7*100</f>
        <v>0.4206249148539972</v>
      </c>
      <c r="E38" s="98">
        <f aca="true" t="shared" si="11" ref="E38:J38">E10/E7*100</f>
        <v>0.3950919946863577</v>
      </c>
      <c r="F38" s="98">
        <f t="shared" si="11"/>
        <v>0.3460105800030197</v>
      </c>
      <c r="G38" s="98">
        <f t="shared" si="11"/>
        <v>0.3474774984378089</v>
      </c>
      <c r="H38" s="98">
        <f t="shared" si="11"/>
        <v>0.43229470385948754</v>
      </c>
      <c r="I38" s="98">
        <f t="shared" si="11"/>
        <v>0.31350773567826423</v>
      </c>
      <c r="J38" s="98">
        <f t="shared" si="11"/>
        <v>0.35847213828678315</v>
      </c>
      <c r="K38" s="98">
        <f>K10/K7*100</f>
        <v>0.3825697318787319</v>
      </c>
      <c r="L38" s="98">
        <f>L10/L7*100</f>
        <v>0.3719429554234108</v>
      </c>
      <c r="M38" s="98">
        <f>M10/M7*100</f>
        <v>0.31672998714120826</v>
      </c>
      <c r="N38" s="17"/>
    </row>
    <row r="39" spans="1:14" ht="12.75">
      <c r="A39" s="21" t="s">
        <v>38</v>
      </c>
      <c r="B39" s="98">
        <f>B11/B7*100</f>
        <v>0.5636619095531072</v>
      </c>
      <c r="C39" s="98">
        <f>C11/C7*100</f>
        <v>0.594952605620852</v>
      </c>
      <c r="D39" s="98">
        <f>D11/D7*100</f>
        <v>0.5797827100250174</v>
      </c>
      <c r="E39" s="98">
        <f aca="true" t="shared" si="12" ref="E39:J39">E11/E7*100</f>
        <v>0.5947156906807413</v>
      </c>
      <c r="F39" s="98">
        <f t="shared" si="12"/>
        <v>0.6368956312586969</v>
      </c>
      <c r="G39" s="98">
        <f t="shared" si="12"/>
        <v>0.6116294872735447</v>
      </c>
      <c r="H39" s="98">
        <f t="shared" si="12"/>
        <v>0.6183340874032051</v>
      </c>
      <c r="I39" s="98">
        <f t="shared" si="12"/>
        <v>0.5273741650400926</v>
      </c>
      <c r="J39" s="98">
        <f t="shared" si="12"/>
        <v>0.539099798396184</v>
      </c>
      <c r="K39" s="98">
        <f>K11/K7*100</f>
        <v>0.6373703944250881</v>
      </c>
      <c r="L39" s="98">
        <f>L11/L7*100</f>
        <v>0.6045245366702978</v>
      </c>
      <c r="M39" s="98">
        <f>M11/M7*100</f>
        <v>0.4099635167678489</v>
      </c>
      <c r="N39" s="17"/>
    </row>
    <row r="40" spans="1:14" ht="12.75">
      <c r="A40" s="22" t="s">
        <v>39</v>
      </c>
      <c r="B40" s="98">
        <f>B12/B7*100</f>
        <v>0.08517028810954771</v>
      </c>
      <c r="C40" s="98">
        <f>C12/C7*100</f>
        <v>0.05888668454109785</v>
      </c>
      <c r="D40" s="98">
        <f>D12/D7*100</f>
        <v>0.12893238606436566</v>
      </c>
      <c r="E40" s="98">
        <f aca="true" t="shared" si="13" ref="E40:J40">E12/E7*100</f>
        <v>0.052144260932313884</v>
      </c>
      <c r="F40" s="98">
        <f t="shared" si="13"/>
        <v>0.06262628096611184</v>
      </c>
      <c r="G40" s="98">
        <f t="shared" si="13"/>
        <v>0.0669405316008956</v>
      </c>
      <c r="H40" s="98">
        <f t="shared" si="13"/>
        <v>0.10267150818437311</v>
      </c>
      <c r="I40" s="98">
        <f t="shared" si="13"/>
        <v>0.06134937435873358</v>
      </c>
      <c r="J40" s="98">
        <f t="shared" si="13"/>
        <v>0.06135814260117805</v>
      </c>
      <c r="K40" s="98">
        <f>K12/K7*100</f>
        <v>0.06393759351231267</v>
      </c>
      <c r="L40" s="98">
        <f>L12/L7*100</f>
        <v>0.05817767205928365</v>
      </c>
      <c r="M40" s="98">
        <f>M12/M7*100</f>
        <v>0.07384700903512771</v>
      </c>
      <c r="N40" s="17"/>
    </row>
    <row r="41" spans="1:14" ht="13.5" thickBot="1">
      <c r="A41" s="70" t="s">
        <v>55</v>
      </c>
      <c r="B41" s="99">
        <f>B13/B7*100</f>
        <v>0.21769978262068396</v>
      </c>
      <c r="C41" s="99">
        <f>C13/C7*100</f>
        <v>0.39619821135638367</v>
      </c>
      <c r="D41" s="99">
        <f>D13/D7*100</f>
        <v>0.5060137858815136</v>
      </c>
      <c r="E41" s="99">
        <f aca="true" t="shared" si="14" ref="E41:J41">E13/E7*100</f>
        <v>0.5003997872831505</v>
      </c>
      <c r="F41" s="99">
        <f t="shared" si="14"/>
        <v>0.45003864410349753</v>
      </c>
      <c r="G41" s="99">
        <f t="shared" si="14"/>
        <v>0.5561644970068678</v>
      </c>
      <c r="H41" s="99">
        <f t="shared" si="14"/>
        <v>0.40749741217355245</v>
      </c>
      <c r="I41" s="99">
        <f t="shared" si="14"/>
        <v>0.30863391586873007</v>
      </c>
      <c r="J41" s="99">
        <f t="shared" si="14"/>
        <v>0.35801598312736455</v>
      </c>
      <c r="K41" s="99">
        <f>K13/K7*100</f>
        <v>0.3344421640872496</v>
      </c>
      <c r="L41" s="99">
        <f>L13/L7*100</f>
        <v>0.33390465663434077</v>
      </c>
      <c r="M41" s="99">
        <f>M13/M7*100</f>
        <v>0.30236119556666524</v>
      </c>
      <c r="N41" s="17"/>
    </row>
    <row r="42" spans="1:14" s="16" customFormat="1" ht="13.5" thickBot="1">
      <c r="A42" s="10" t="s">
        <v>9</v>
      </c>
      <c r="B42" s="23">
        <f>B14/B29*100</f>
        <v>91.39073277843644</v>
      </c>
      <c r="C42" s="23">
        <f>C14/C29*100</f>
        <v>92.55759796715002</v>
      </c>
      <c r="D42" s="23">
        <f>D14/D29*100</f>
        <v>94.14839547428095</v>
      </c>
      <c r="E42" s="23">
        <f aca="true" t="shared" si="15" ref="E42:J42">E14/E29*100</f>
        <v>92.70817367241317</v>
      </c>
      <c r="F42" s="23">
        <f t="shared" si="15"/>
        <v>93.13219393638268</v>
      </c>
      <c r="G42" s="23">
        <f t="shared" si="15"/>
        <v>93.63256649515519</v>
      </c>
      <c r="H42" s="23">
        <f t="shared" si="15"/>
        <v>93.29124130566133</v>
      </c>
      <c r="I42" s="23">
        <f t="shared" si="15"/>
        <v>92.75082246902099</v>
      </c>
      <c r="J42" s="23">
        <f t="shared" si="15"/>
        <v>93.5843022592718</v>
      </c>
      <c r="K42" s="23">
        <f>K14/K29*100</f>
        <v>93.24387471399238</v>
      </c>
      <c r="L42" s="23">
        <f>L14/L29*100</f>
        <v>93.01443271643585</v>
      </c>
      <c r="M42" s="23">
        <f>M14/M29*100</f>
        <v>91.36585619911173</v>
      </c>
      <c r="N42" s="24"/>
    </row>
    <row r="43" spans="1:14" ht="12.75">
      <c r="A43" s="20" t="s">
        <v>12</v>
      </c>
      <c r="B43" s="44">
        <f aca="true" t="shared" si="16" ref="B43:D44">B15/B14*100</f>
        <v>95.119806311006</v>
      </c>
      <c r="C43" s="44">
        <f t="shared" si="16"/>
        <v>94.91483847452545</v>
      </c>
      <c r="D43" s="44">
        <f t="shared" si="16"/>
        <v>92.84376297343158</v>
      </c>
      <c r="E43" s="44">
        <f aca="true" t="shared" si="17" ref="E43:J43">E15/E14*100</f>
        <v>94.84210580304328</v>
      </c>
      <c r="F43" s="44">
        <f t="shared" si="17"/>
        <v>94.97858643960832</v>
      </c>
      <c r="G43" s="44">
        <f t="shared" si="17"/>
        <v>96.20941907241462</v>
      </c>
      <c r="H43" s="44">
        <f t="shared" si="17"/>
        <v>96.15414728296285</v>
      </c>
      <c r="I43" s="44">
        <f t="shared" si="17"/>
        <v>96.59068662873182</v>
      </c>
      <c r="J43" s="44">
        <f t="shared" si="17"/>
        <v>96.93515558999962</v>
      </c>
      <c r="K43" s="44">
        <f aca="true" t="shared" si="18" ref="K43:M44">K15/K14*100</f>
        <v>95.77829954085405</v>
      </c>
      <c r="L43" s="44">
        <f t="shared" si="18"/>
        <v>96.80094313248011</v>
      </c>
      <c r="M43" s="44">
        <f t="shared" si="18"/>
        <v>96.64286401060255</v>
      </c>
      <c r="N43" s="17"/>
    </row>
    <row r="44" spans="1:14" ht="12.75">
      <c r="A44" s="21" t="s">
        <v>40</v>
      </c>
      <c r="B44" s="45">
        <f t="shared" si="16"/>
        <v>83.37668414200712</v>
      </c>
      <c r="C44" s="45">
        <f t="shared" si="16"/>
        <v>85.56223030021816</v>
      </c>
      <c r="D44" s="45">
        <f t="shared" si="16"/>
        <v>84.08332310408686</v>
      </c>
      <c r="E44" s="45">
        <f aca="true" t="shared" si="19" ref="E44:J44">E16/E15*100</f>
        <v>85.2702308560593</v>
      </c>
      <c r="F44" s="45">
        <f t="shared" si="19"/>
        <v>84.21671210043782</v>
      </c>
      <c r="G44" s="45">
        <f t="shared" si="19"/>
        <v>86.39825418605483</v>
      </c>
      <c r="H44" s="45">
        <f t="shared" si="19"/>
        <v>85.59529998919837</v>
      </c>
      <c r="I44" s="45">
        <f t="shared" si="19"/>
        <v>85.13169047936573</v>
      </c>
      <c r="J44" s="45">
        <f t="shared" si="19"/>
        <v>86.59812194332292</v>
      </c>
      <c r="K44" s="45">
        <f t="shared" si="18"/>
        <v>86.00949795607983</v>
      </c>
      <c r="L44" s="45">
        <f t="shared" si="18"/>
        <v>85.06717649478772</v>
      </c>
      <c r="M44" s="45">
        <f t="shared" si="18"/>
        <v>84.89878811502007</v>
      </c>
      <c r="N44" s="17"/>
    </row>
    <row r="45" spans="1:14" ht="12.75">
      <c r="A45" s="21" t="s">
        <v>41</v>
      </c>
      <c r="B45" s="45">
        <f>B17/B15*100</f>
        <v>12.096522973209725</v>
      </c>
      <c r="C45" s="45">
        <f>C17/C15*100</f>
        <v>10.037209834264997</v>
      </c>
      <c r="D45" s="45">
        <f>D17/D15*100</f>
        <v>10.66877313512083</v>
      </c>
      <c r="E45" s="45">
        <f aca="true" t="shared" si="20" ref="E45:J45">E17/E15*100</f>
        <v>10.051612063408902</v>
      </c>
      <c r="F45" s="45">
        <f t="shared" si="20"/>
        <v>11.234991571753872</v>
      </c>
      <c r="G45" s="45">
        <f t="shared" si="20"/>
        <v>10.074042828261536</v>
      </c>
      <c r="H45" s="45">
        <f t="shared" si="20"/>
        <v>10.972033643386125</v>
      </c>
      <c r="I45" s="45">
        <f t="shared" si="20"/>
        <v>10.455153574851794</v>
      </c>
      <c r="J45" s="45">
        <f t="shared" si="20"/>
        <v>9.62947123309809</v>
      </c>
      <c r="K45" s="45">
        <f>K17/K15*100</f>
        <v>9.618957610304529</v>
      </c>
      <c r="L45" s="45">
        <f>L17/L15*100</f>
        <v>10.601407337598792</v>
      </c>
      <c r="M45" s="45">
        <f>M17/M15*100</f>
        <v>9.422296340468344</v>
      </c>
      <c r="N45" s="17"/>
    </row>
    <row r="46" spans="1:14" ht="12.75">
      <c r="A46" s="21" t="s">
        <v>42</v>
      </c>
      <c r="B46" s="45">
        <f>B18/B15*100</f>
        <v>3.4263871535574855</v>
      </c>
      <c r="C46" s="45">
        <f>C18/C15*100</f>
        <v>3.582789054963055</v>
      </c>
      <c r="D46" s="45">
        <f>D18/D15*100</f>
        <v>2.7273848454867093</v>
      </c>
      <c r="E46" s="45">
        <f aca="true" t="shared" si="21" ref="E46:J46">E18/E15*100</f>
        <v>2.9737888362361233</v>
      </c>
      <c r="F46" s="45">
        <f t="shared" si="21"/>
        <v>3.7189636118508442</v>
      </c>
      <c r="G46" s="45">
        <f t="shared" si="21"/>
        <v>2.4815668158368904</v>
      </c>
      <c r="H46" s="45">
        <f t="shared" si="21"/>
        <v>2.816486678034701</v>
      </c>
      <c r="I46" s="45">
        <f t="shared" si="21"/>
        <v>3.3100689393930516</v>
      </c>
      <c r="J46" s="45">
        <f t="shared" si="21"/>
        <v>2.6725281710933064</v>
      </c>
      <c r="K46" s="45">
        <f>K18/K15*100</f>
        <v>2.889937129034736</v>
      </c>
      <c r="L46" s="45">
        <f>L18/L15*100</f>
        <v>3.3774726125562573</v>
      </c>
      <c r="M46" s="45">
        <f>M18/M15*100</f>
        <v>4.000921972489664</v>
      </c>
      <c r="N46" s="17"/>
    </row>
    <row r="47" spans="1:14" ht="12.75">
      <c r="A47" s="21" t="s">
        <v>57</v>
      </c>
      <c r="B47" s="45">
        <f>B19/B15*100</f>
        <v>0.0032218871379164397</v>
      </c>
      <c r="C47" s="45">
        <f>C19/C15*100</f>
        <v>5.208015399797847E-06</v>
      </c>
      <c r="D47" s="45">
        <f>D19/D15*100</f>
        <v>6.76194754047794E-06</v>
      </c>
      <c r="E47" s="45">
        <f aca="true" t="shared" si="22" ref="E47:J47">E19/E15*100</f>
        <v>2.3874977644389138E-06</v>
      </c>
      <c r="F47" s="45">
        <f t="shared" si="22"/>
        <v>1.6392618303498936E-06</v>
      </c>
      <c r="G47" s="45">
        <f t="shared" si="22"/>
        <v>2.27583312947258E-06</v>
      </c>
      <c r="H47" s="45">
        <f t="shared" si="22"/>
        <v>1.438604158177252E-05</v>
      </c>
      <c r="I47" s="45">
        <f t="shared" si="22"/>
        <v>3.162885840180069E-05</v>
      </c>
      <c r="J47" s="45">
        <f t="shared" si="22"/>
        <v>1.7505730731571505E-06</v>
      </c>
      <c r="K47" s="45">
        <f>K19/K15*100</f>
        <v>0.024300309709294903</v>
      </c>
      <c r="L47" s="45">
        <f>L19/L15*100</f>
        <v>8.834858827004268E-07</v>
      </c>
      <c r="M47" s="45">
        <f>M19/M15*100</f>
        <v>1.4873252517089217E-05</v>
      </c>
      <c r="N47" s="17"/>
    </row>
    <row r="48" spans="1:14" ht="12.75">
      <c r="A48" s="22" t="s">
        <v>47</v>
      </c>
      <c r="B48" s="45">
        <f>B20/B15*100</f>
        <v>0.5199624815214705</v>
      </c>
      <c r="C48" s="45">
        <f>C20/C15*100</f>
        <v>0.2900172182576445</v>
      </c>
      <c r="D48" s="45">
        <f>D20/D15*100</f>
        <v>2.0859029194519443</v>
      </c>
      <c r="E48" s="45">
        <f aca="true" t="shared" si="23" ref="E48:J48">E20/E15*100</f>
        <v>1.0076450276270286</v>
      </c>
      <c r="F48" s="45">
        <f t="shared" si="23"/>
        <v>0.431111238172117</v>
      </c>
      <c r="G48" s="45">
        <f t="shared" si="23"/>
        <v>0.5851516046897485</v>
      </c>
      <c r="H48" s="45">
        <f t="shared" si="23"/>
        <v>0.21158612527018852</v>
      </c>
      <c r="I48" s="45">
        <f t="shared" si="23"/>
        <v>0.6012092389008502</v>
      </c>
      <c r="J48" s="45">
        <f t="shared" si="23"/>
        <v>0.6160552538513907</v>
      </c>
      <c r="K48" s="45">
        <f>K20/K15*100</f>
        <v>1.070448626043001</v>
      </c>
      <c r="L48" s="45">
        <f>L20/L15*100</f>
        <v>0.4619474392863396</v>
      </c>
      <c r="M48" s="45">
        <f>M20/M15*100</f>
        <v>1.009621040861134</v>
      </c>
      <c r="N48" s="17"/>
    </row>
    <row r="49" spans="1:14" ht="12.75">
      <c r="A49" s="21" t="s">
        <v>43</v>
      </c>
      <c r="B49" s="45">
        <f>B21/B15*100</f>
        <v>0.5772213625662799</v>
      </c>
      <c r="C49" s="45">
        <f>C21/C15*100</f>
        <v>0.5277483842807373</v>
      </c>
      <c r="D49" s="45">
        <f>D21/D15*100</f>
        <v>0.4346092339061167</v>
      </c>
      <c r="E49" s="45">
        <f aca="true" t="shared" si="24" ref="E49:J49">E21/E15*100</f>
        <v>0.6967208291708943</v>
      </c>
      <c r="F49" s="45">
        <f t="shared" si="24"/>
        <v>0.3982198385235208</v>
      </c>
      <c r="G49" s="45">
        <f t="shared" si="24"/>
        <v>0.46098228932385704</v>
      </c>
      <c r="H49" s="45">
        <f t="shared" si="24"/>
        <v>0.4045791780690369</v>
      </c>
      <c r="I49" s="45">
        <f t="shared" si="24"/>
        <v>0.5018461386301768</v>
      </c>
      <c r="J49" s="45">
        <f t="shared" si="24"/>
        <v>0.48382164806121686</v>
      </c>
      <c r="K49" s="45">
        <f>K21/K15*100</f>
        <v>0.38685836882860924</v>
      </c>
      <c r="L49" s="45">
        <f>L21/L15*100</f>
        <v>0.491995232285011</v>
      </c>
      <c r="M49" s="45">
        <f>M21/M15*100</f>
        <v>0.6683576579082747</v>
      </c>
      <c r="N49" s="17"/>
    </row>
    <row r="50" spans="1:14" ht="12.75">
      <c r="A50" s="21" t="s">
        <v>13</v>
      </c>
      <c r="B50" s="45">
        <f>B22/B14*100</f>
        <v>4.880193688993991</v>
      </c>
      <c r="C50" s="45">
        <f>C22/C14*100</f>
        <v>5.0851615254745495</v>
      </c>
      <c r="D50" s="45">
        <f>D22/D14*100</f>
        <v>7.156237026568421</v>
      </c>
      <c r="E50" s="45">
        <f aca="true" t="shared" si="25" ref="E50:J50">E22/E14*100</f>
        <v>5.157894196956708</v>
      </c>
      <c r="F50" s="45">
        <f t="shared" si="25"/>
        <v>5.021413560391687</v>
      </c>
      <c r="G50" s="45">
        <f t="shared" si="25"/>
        <v>3.790580927585391</v>
      </c>
      <c r="H50" s="45">
        <f t="shared" si="25"/>
        <v>3.845852717037147</v>
      </c>
      <c r="I50" s="45">
        <f t="shared" si="25"/>
        <v>3.4093133712681793</v>
      </c>
      <c r="J50" s="45">
        <f t="shared" si="25"/>
        <v>3.0648444100003838</v>
      </c>
      <c r="K50" s="45">
        <f>K22/K14*100</f>
        <v>4.221700459145939</v>
      </c>
      <c r="L50" s="45">
        <f>L22/L14*100</f>
        <v>3.199056867519879</v>
      </c>
      <c r="M50" s="45">
        <f>M22/M14*100</f>
        <v>3.3571359893974564</v>
      </c>
      <c r="N50" s="17"/>
    </row>
    <row r="51" spans="1:14" ht="12.75">
      <c r="A51" s="22" t="s">
        <v>59</v>
      </c>
      <c r="B51" s="45">
        <f>B23/B22*100</f>
        <v>1.2894266702853479</v>
      </c>
      <c r="C51" s="45">
        <f>C23/C22*100</f>
        <v>1.5635603283251625</v>
      </c>
      <c r="D51" s="45">
        <f>D23/D22*100</f>
        <v>0.27885921024397514</v>
      </c>
      <c r="E51" s="45">
        <f aca="true" t="shared" si="26" ref="E51:J51">E23/E22*100</f>
        <v>4.616550617607319</v>
      </c>
      <c r="F51" s="45">
        <f t="shared" si="26"/>
        <v>3.907464806406738</v>
      </c>
      <c r="G51" s="45">
        <f t="shared" si="26"/>
        <v>0.8436411327211164</v>
      </c>
      <c r="H51" s="45">
        <f t="shared" si="26"/>
        <v>4.881112861308941</v>
      </c>
      <c r="I51" s="45">
        <f t="shared" si="26"/>
        <v>1.3584459485631546</v>
      </c>
      <c r="J51" s="45">
        <f t="shared" si="26"/>
        <v>1.3232475046145469</v>
      </c>
      <c r="K51" s="45">
        <f>K23/K22*100</f>
        <v>0.6729032386139527</v>
      </c>
      <c r="L51" s="45">
        <f>L23/L22*100</f>
        <v>0.6354735638225657</v>
      </c>
      <c r="M51" s="45">
        <f>M23/M22*100</f>
        <v>0.0896237731499483</v>
      </c>
      <c r="N51" s="17"/>
    </row>
    <row r="52" spans="1:14" ht="12.75">
      <c r="A52" s="22" t="s">
        <v>60</v>
      </c>
      <c r="B52" s="45"/>
      <c r="C52" s="45">
        <f>C24/C22*100</f>
        <v>0.32029689009364737</v>
      </c>
      <c r="D52" s="45">
        <f>D24/D22*100</f>
        <v>0.4360388726520966</v>
      </c>
      <c r="E52" s="45">
        <f aca="true" t="shared" si="27" ref="E52:J52">E24/E22*100</f>
        <v>7.116950284159995</v>
      </c>
      <c r="F52" s="45">
        <f t="shared" si="27"/>
        <v>1.0958610817870216</v>
      </c>
      <c r="G52" s="45">
        <f t="shared" si="27"/>
        <v>1.9426676630241422</v>
      </c>
      <c r="H52" s="45">
        <f t="shared" si="27"/>
        <v>1.2328826104174138</v>
      </c>
      <c r="I52" s="45">
        <f t="shared" si="27"/>
        <v>1.1450905488170313</v>
      </c>
      <c r="J52" s="45">
        <f t="shared" si="27"/>
        <v>1.7682232206739374</v>
      </c>
      <c r="K52" s="45">
        <f>K24/K22*100</f>
        <v>1.2299303763675014</v>
      </c>
      <c r="L52" s="45">
        <f>L24/L22*100</f>
        <v>1.2977801238384654</v>
      </c>
      <c r="M52" s="45">
        <f>M24/M22*100</f>
        <v>3.04663330725415</v>
      </c>
      <c r="N52" s="17"/>
    </row>
    <row r="53" spans="1:14" ht="12.75">
      <c r="A53" s="22" t="s">
        <v>47</v>
      </c>
      <c r="B53" s="45">
        <f>B25/B22*100</f>
        <v>96.54193271654637</v>
      </c>
      <c r="C53" s="45">
        <f>C25/C22*100</f>
        <v>97.04859716218657</v>
      </c>
      <c r="D53" s="45">
        <f>D25/D22*100</f>
        <v>98.70031310908143</v>
      </c>
      <c r="E53" s="45">
        <f aca="true" t="shared" si="28" ref="E53:J53">E25/E22*100</f>
        <v>87.49566680340955</v>
      </c>
      <c r="F53" s="45">
        <f t="shared" si="28"/>
        <v>88.44855354268144</v>
      </c>
      <c r="G53" s="45">
        <f t="shared" si="28"/>
        <v>94.76036188946337</v>
      </c>
      <c r="H53" s="45">
        <f t="shared" si="28"/>
        <v>92.35713861016052</v>
      </c>
      <c r="I53" s="45">
        <f t="shared" si="28"/>
        <v>86.76661005134576</v>
      </c>
      <c r="J53" s="45">
        <f t="shared" si="28"/>
        <v>95.01971707164687</v>
      </c>
      <c r="K53" s="45">
        <f>K25/K22*100</f>
        <v>96.75677835563116</v>
      </c>
      <c r="L53" s="45">
        <f>L25/L22*100</f>
        <v>96.75459366931234</v>
      </c>
      <c r="M53" s="45">
        <f>M25/M22*100</f>
        <v>95.41623504296943</v>
      </c>
      <c r="N53" s="17"/>
    </row>
    <row r="54" spans="1:14" ht="12.75">
      <c r="A54" s="100" t="s">
        <v>61</v>
      </c>
      <c r="B54" s="45" t="s">
        <v>64</v>
      </c>
      <c r="C54" s="45">
        <f>C26/C22*100</f>
        <v>0.6443021777935699</v>
      </c>
      <c r="D54" s="45">
        <f>D26/D22*100</f>
        <v>0.26251376145015803</v>
      </c>
      <c r="E54" s="45">
        <f aca="true" t="shared" si="29" ref="E54:J54">E26/E22*100</f>
        <v>0.5255745850376424</v>
      </c>
      <c r="F54" s="45">
        <f t="shared" si="29"/>
        <v>0.5912655548014902</v>
      </c>
      <c r="G54" s="45">
        <f t="shared" si="29"/>
        <v>0.7619600494657407</v>
      </c>
      <c r="H54" s="45">
        <f t="shared" si="29"/>
        <v>0.9568813250095034</v>
      </c>
      <c r="I54" s="45">
        <f t="shared" si="29"/>
        <v>0.7398085186696098</v>
      </c>
      <c r="J54" s="45">
        <f t="shared" si="29"/>
        <v>1.2056733436652047</v>
      </c>
      <c r="K54" s="45">
        <f>K26/K22*100</f>
        <v>0.9652523591517705</v>
      </c>
      <c r="L54" s="45">
        <f>L26/L22*100</f>
        <v>0.687406948465427</v>
      </c>
      <c r="M54" s="45">
        <f>M26/M22*100</f>
        <v>1.0515105892615482</v>
      </c>
      <c r="N54" s="17"/>
    </row>
    <row r="55" spans="1:14" ht="12.75">
      <c r="A55" s="100" t="s">
        <v>62</v>
      </c>
      <c r="B55" s="45" t="s">
        <v>64</v>
      </c>
      <c r="C55" s="45">
        <f>C27/C22*100</f>
        <v>0.20905867215442434</v>
      </c>
      <c r="D55" s="45">
        <f>D27/D22*100</f>
        <v>0.20804215415793897</v>
      </c>
      <c r="E55" s="45">
        <f aca="true" t="shared" si="30" ref="E55:J55">E27/E22*100</f>
        <v>0.13070269636139906</v>
      </c>
      <c r="F55" s="45">
        <f t="shared" si="30"/>
        <v>5.674699310811531</v>
      </c>
      <c r="G55" s="45">
        <f t="shared" si="30"/>
        <v>0.44139588276303554</v>
      </c>
      <c r="H55" s="45">
        <f t="shared" si="30"/>
        <v>0.2397971818731995</v>
      </c>
      <c r="I55" s="45">
        <f t="shared" si="30"/>
        <v>6.7337159755300595</v>
      </c>
      <c r="J55" s="45">
        <f t="shared" si="30"/>
        <v>0.18149707925904546</v>
      </c>
      <c r="K55" s="45">
        <f>K27/K22*100</f>
        <v>0.2875528040872985</v>
      </c>
      <c r="L55" s="45">
        <f>L27/L22*100</f>
        <v>0.4309855090260795</v>
      </c>
      <c r="M55" s="45">
        <f>M27/M22*100</f>
        <v>0.23775896211786332</v>
      </c>
      <c r="N55" s="17"/>
    </row>
    <row r="56" spans="1:14" ht="13.5" thickBot="1">
      <c r="A56" s="22" t="s">
        <v>48</v>
      </c>
      <c r="B56" s="46">
        <f>B28/B22*100</f>
        <v>0.18480457614838652</v>
      </c>
      <c r="C56" s="46">
        <f>C28/C22*100</f>
        <v>0.2141847694466243</v>
      </c>
      <c r="D56" s="46">
        <f>D28/D22*100</f>
        <v>0.11423289241440963</v>
      </c>
      <c r="E56" s="46">
        <f aca="true" t="shared" si="31" ref="E56:J56">E28/E22*100</f>
        <v>0.11455501342407638</v>
      </c>
      <c r="F56" s="46">
        <f t="shared" si="31"/>
        <v>0.2821557035117795</v>
      </c>
      <c r="G56" s="46">
        <f t="shared" si="31"/>
        <v>1.249973382562591</v>
      </c>
      <c r="H56" s="46">
        <f t="shared" si="31"/>
        <v>0.3321874112304235</v>
      </c>
      <c r="I56" s="46">
        <f t="shared" si="31"/>
        <v>3.2563289570743845</v>
      </c>
      <c r="J56" s="46">
        <f t="shared" si="31"/>
        <v>0.501641780140399</v>
      </c>
      <c r="K56" s="46">
        <f>K28/K22*100</f>
        <v>0.08758286614832148</v>
      </c>
      <c r="L56" s="46">
        <f>L28/L22*100</f>
        <v>0.19376018553512617</v>
      </c>
      <c r="M56" s="46">
        <f>M28/M22*100</f>
        <v>0.15823832524706852</v>
      </c>
      <c r="N56" s="17"/>
    </row>
    <row r="57" spans="1:14" s="16" customFormat="1" ht="13.5" thickBot="1">
      <c r="A57" s="18" t="s">
        <v>53</v>
      </c>
      <c r="B57" s="23">
        <f>B34+B42</f>
        <v>100</v>
      </c>
      <c r="C57" s="23">
        <f>C34+C42</f>
        <v>100</v>
      </c>
      <c r="D57" s="23">
        <f>D34+D42</f>
        <v>100</v>
      </c>
      <c r="E57" s="23">
        <f aca="true" t="shared" si="32" ref="E57:J57">E34+E42</f>
        <v>100</v>
      </c>
      <c r="F57" s="23">
        <f t="shared" si="32"/>
        <v>100</v>
      </c>
      <c r="G57" s="23">
        <f t="shared" si="32"/>
        <v>100</v>
      </c>
      <c r="H57" s="23">
        <f t="shared" si="32"/>
        <v>100</v>
      </c>
      <c r="I57" s="23">
        <f t="shared" si="32"/>
        <v>100</v>
      </c>
      <c r="J57" s="23">
        <f t="shared" si="32"/>
        <v>99.99999999999999</v>
      </c>
      <c r="K57" s="23">
        <f>K34+K42</f>
        <v>99.99999999999999</v>
      </c>
      <c r="L57" s="23">
        <f>L34+L42</f>
        <v>100</v>
      </c>
      <c r="M57" s="23">
        <f>M34+M42</f>
        <v>100</v>
      </c>
      <c r="N57" s="24"/>
    </row>
    <row r="58" spans="1:13" ht="12.75">
      <c r="A58" s="19" t="s">
        <v>14</v>
      </c>
      <c r="B58" s="19"/>
      <c r="C58" s="19"/>
      <c r="D58" s="19"/>
      <c r="E58" s="19"/>
      <c r="F58" s="19"/>
      <c r="G58" s="19"/>
      <c r="H58" s="19"/>
      <c r="I58" s="19"/>
      <c r="J58" s="28"/>
      <c r="K58" s="19"/>
      <c r="L58" s="25"/>
      <c r="M58" s="19"/>
    </row>
    <row r="59" ht="12.75">
      <c r="A59" s="13" t="s">
        <v>15</v>
      </c>
    </row>
    <row r="60" ht="12.75">
      <c r="A60" s="13" t="s">
        <v>16</v>
      </c>
    </row>
    <row r="61" ht="12.75">
      <c r="A61" s="13" t="s">
        <v>17</v>
      </c>
    </row>
  </sheetData>
  <mergeCells count="5">
    <mergeCell ref="A1:M1"/>
    <mergeCell ref="B3:M3"/>
    <mergeCell ref="B4:M4"/>
    <mergeCell ref="B32:M32"/>
    <mergeCell ref="B31:M3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&amp;L&amp;"Bookman Old Style,Regular"&amp;14&amp;UNational Bank of Hungary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workbookViewId="0" topLeftCell="A10">
      <selection activeCell="B4" sqref="B4:M4"/>
    </sheetView>
  </sheetViews>
  <sheetFormatPr defaultColWidth="9.140625" defaultRowHeight="12.75"/>
  <cols>
    <col min="1" max="1" width="42.8515625" style="1" customWidth="1"/>
    <col min="2" max="2" width="13.57421875" style="1" bestFit="1" customWidth="1"/>
    <col min="3" max="3" width="15.00390625" style="1" bestFit="1" customWidth="1"/>
    <col min="4" max="4" width="15.00390625" style="1" customWidth="1"/>
    <col min="5" max="5" width="15.00390625" style="1" bestFit="1" customWidth="1"/>
    <col min="6" max="6" width="15.00390625" style="2" customWidth="1"/>
    <col min="7" max="8" width="15.00390625" style="1" customWidth="1"/>
    <col min="9" max="9" width="15.00390625" style="8" bestFit="1" customWidth="1"/>
    <col min="10" max="11" width="15.00390625" style="1" bestFit="1" customWidth="1"/>
    <col min="12" max="12" width="15.00390625" style="32" bestFit="1" customWidth="1"/>
    <col min="13" max="13" width="16.140625" style="30" bestFit="1" customWidth="1"/>
    <col min="14" max="16384" width="9.140625" style="1" customWidth="1"/>
  </cols>
  <sheetData>
    <row r="1" spans="1:13" ht="24" thickBo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5.75" customHeight="1" thickBot="1">
      <c r="A2" s="35"/>
      <c r="B2" s="35"/>
      <c r="C2" s="35"/>
      <c r="D2" s="35"/>
      <c r="E2" s="35"/>
      <c r="F2" s="35"/>
      <c r="G2" s="35"/>
      <c r="H2" s="35"/>
      <c r="I2" s="57"/>
      <c r="J2" s="58"/>
      <c r="K2" s="58"/>
      <c r="L2" s="59"/>
      <c r="M2" s="60"/>
    </row>
    <row r="3" spans="2:13" ht="18.75" thickBot="1">
      <c r="B3" s="135" t="s">
        <v>49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ht="18.75" thickBot="1">
      <c r="A4" s="47"/>
      <c r="B4" s="138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4" s="91" customFormat="1" ht="13.5" thickBot="1">
      <c r="A5" s="109"/>
      <c r="B5" s="95" t="s">
        <v>21</v>
      </c>
      <c r="C5" s="71" t="s">
        <v>22</v>
      </c>
      <c r="D5" s="71" t="s">
        <v>23</v>
      </c>
      <c r="E5" s="71" t="s">
        <v>24</v>
      </c>
      <c r="F5" s="72" t="s">
        <v>25</v>
      </c>
      <c r="G5" s="71" t="s">
        <v>26</v>
      </c>
      <c r="H5" s="71" t="s">
        <v>1</v>
      </c>
      <c r="I5" s="73" t="s">
        <v>29</v>
      </c>
      <c r="J5" s="88" t="s">
        <v>18</v>
      </c>
      <c r="K5" s="73" t="s">
        <v>30</v>
      </c>
      <c r="L5" s="87" t="s">
        <v>19</v>
      </c>
      <c r="M5" s="89" t="s">
        <v>20</v>
      </c>
      <c r="N5" s="90"/>
    </row>
    <row r="6" spans="1:13" s="92" customFormat="1" ht="16.5" thickBot="1">
      <c r="A6" s="10" t="s">
        <v>2</v>
      </c>
      <c r="B6" s="181">
        <v>15714504</v>
      </c>
      <c r="C6" s="144">
        <v>15073965</v>
      </c>
      <c r="D6" s="191">
        <v>18041242</v>
      </c>
      <c r="E6" s="144">
        <v>16240573</v>
      </c>
      <c r="F6" s="122">
        <v>17095133</v>
      </c>
      <c r="G6" s="106">
        <v>17062638</v>
      </c>
      <c r="H6" s="120">
        <v>16636408</v>
      </c>
      <c r="I6" s="182">
        <v>16472578</v>
      </c>
      <c r="J6" s="161">
        <v>16277635</v>
      </c>
      <c r="K6" s="161">
        <v>17624884</v>
      </c>
      <c r="L6" s="161">
        <v>19106688</v>
      </c>
      <c r="M6" s="183">
        <v>18722331</v>
      </c>
    </row>
    <row r="7" spans="1:13" ht="15.75">
      <c r="A7" s="20" t="s">
        <v>3</v>
      </c>
      <c r="B7" s="169">
        <v>9070246</v>
      </c>
      <c r="C7" s="158">
        <v>8947195</v>
      </c>
      <c r="D7" s="75">
        <v>10146945</v>
      </c>
      <c r="E7" s="75">
        <v>9396174</v>
      </c>
      <c r="F7" s="75">
        <v>10206146</v>
      </c>
      <c r="G7" s="75">
        <v>9978335</v>
      </c>
      <c r="H7" s="82">
        <v>9938330</v>
      </c>
      <c r="I7" s="190">
        <v>9846741</v>
      </c>
      <c r="J7" s="158">
        <v>9772207</v>
      </c>
      <c r="K7" s="158">
        <v>10491832</v>
      </c>
      <c r="L7" s="158">
        <v>10228646</v>
      </c>
      <c r="M7" s="170">
        <v>10901860</v>
      </c>
    </row>
    <row r="8" spans="1:13" ht="15.75">
      <c r="A8" s="21" t="s">
        <v>4</v>
      </c>
      <c r="B8" s="171">
        <v>11</v>
      </c>
      <c r="C8" s="129">
        <v>8</v>
      </c>
      <c r="D8" s="37">
        <v>11</v>
      </c>
      <c r="E8" s="125">
        <v>18</v>
      </c>
      <c r="F8" s="37">
        <v>21</v>
      </c>
      <c r="G8" s="37">
        <v>15</v>
      </c>
      <c r="H8" s="125">
        <v>26</v>
      </c>
      <c r="I8" s="188">
        <v>13</v>
      </c>
      <c r="J8" s="129">
        <v>17</v>
      </c>
      <c r="K8" s="129">
        <v>17</v>
      </c>
      <c r="L8" s="129">
        <v>48</v>
      </c>
      <c r="M8" s="172">
        <v>23</v>
      </c>
    </row>
    <row r="9" spans="1:13" ht="15.75">
      <c r="A9" s="21" t="s">
        <v>5</v>
      </c>
      <c r="B9" s="171">
        <v>3586803</v>
      </c>
      <c r="C9" s="129">
        <v>3293199</v>
      </c>
      <c r="D9" s="37">
        <v>4784906</v>
      </c>
      <c r="E9" s="125">
        <v>3594336</v>
      </c>
      <c r="F9" s="37">
        <v>3696010</v>
      </c>
      <c r="G9" s="37">
        <v>3783415</v>
      </c>
      <c r="H9" s="125">
        <v>3351115</v>
      </c>
      <c r="I9" s="188">
        <v>3562798</v>
      </c>
      <c r="J9" s="129">
        <v>3492614</v>
      </c>
      <c r="K9" s="129">
        <v>3817828</v>
      </c>
      <c r="L9" s="129">
        <v>5747062</v>
      </c>
      <c r="M9" s="172">
        <v>4678125</v>
      </c>
    </row>
    <row r="10" spans="1:13" ht="15.75">
      <c r="A10" s="21" t="s">
        <v>6</v>
      </c>
      <c r="B10" s="171">
        <v>2424775</v>
      </c>
      <c r="C10" s="129">
        <v>2136425</v>
      </c>
      <c r="D10" s="37">
        <v>2287173</v>
      </c>
      <c r="E10" s="125">
        <v>2341471</v>
      </c>
      <c r="F10" s="37">
        <v>2270963</v>
      </c>
      <c r="G10" s="37">
        <v>2255592</v>
      </c>
      <c r="H10" s="125">
        <v>2540196</v>
      </c>
      <c r="I10" s="188">
        <v>2306531</v>
      </c>
      <c r="J10" s="129">
        <v>2254688</v>
      </c>
      <c r="K10" s="129">
        <v>2518144</v>
      </c>
      <c r="L10" s="129">
        <v>2354805</v>
      </c>
      <c r="M10" s="172">
        <v>2341114</v>
      </c>
    </row>
    <row r="11" spans="1:13" ht="15.75">
      <c r="A11" s="21" t="s">
        <v>7</v>
      </c>
      <c r="B11" s="171">
        <f aca="true" t="shared" si="0" ref="B11:K11">B6-B7-B8-B9-B10-B12-B13</f>
        <v>42682</v>
      </c>
      <c r="C11" s="129">
        <f t="shared" si="0"/>
        <v>48096</v>
      </c>
      <c r="D11" s="129">
        <f t="shared" si="0"/>
        <v>49922</v>
      </c>
      <c r="E11" s="129">
        <f t="shared" si="0"/>
        <v>60960</v>
      </c>
      <c r="F11" s="129">
        <f t="shared" si="0"/>
        <v>68864</v>
      </c>
      <c r="G11" s="129">
        <f t="shared" si="0"/>
        <v>60095</v>
      </c>
      <c r="H11" s="129">
        <f t="shared" si="0"/>
        <v>55509</v>
      </c>
      <c r="I11" s="129">
        <f t="shared" si="0"/>
        <v>54858</v>
      </c>
      <c r="J11" s="129">
        <f t="shared" si="0"/>
        <v>52639</v>
      </c>
      <c r="K11" s="129">
        <f t="shared" si="0"/>
        <v>76185</v>
      </c>
      <c r="L11" s="129">
        <f>L6-L7-L8-L9-L10-L12-L13</f>
        <v>69199</v>
      </c>
      <c r="M11" s="172">
        <f>M6-M7-M8-M9-M10-M12-M13</f>
        <v>49590</v>
      </c>
    </row>
    <row r="12" spans="1:13" s="3" customFormat="1" ht="15.75">
      <c r="A12" s="21" t="s">
        <v>8</v>
      </c>
      <c r="B12" s="171">
        <v>17106</v>
      </c>
      <c r="C12" s="129">
        <v>16294</v>
      </c>
      <c r="D12" s="129">
        <v>17832</v>
      </c>
      <c r="E12" s="125">
        <v>14915</v>
      </c>
      <c r="F12" s="37">
        <v>16906</v>
      </c>
      <c r="G12" s="37">
        <v>17604</v>
      </c>
      <c r="H12" s="125">
        <v>16924</v>
      </c>
      <c r="I12" s="188">
        <v>15644</v>
      </c>
      <c r="J12" s="129">
        <v>15329</v>
      </c>
      <c r="K12" s="129">
        <v>17588</v>
      </c>
      <c r="L12" s="129">
        <v>16906</v>
      </c>
      <c r="M12" s="172">
        <v>19043</v>
      </c>
    </row>
    <row r="13" spans="1:13" s="112" customFormat="1" ht="16.5" thickBot="1">
      <c r="A13" s="111" t="s">
        <v>54</v>
      </c>
      <c r="B13" s="193">
        <v>572881</v>
      </c>
      <c r="C13" s="194">
        <v>632748</v>
      </c>
      <c r="D13" s="194">
        <v>754453</v>
      </c>
      <c r="E13" s="195">
        <v>832699</v>
      </c>
      <c r="F13" s="196">
        <v>836223</v>
      </c>
      <c r="G13" s="196">
        <v>967582</v>
      </c>
      <c r="H13" s="195">
        <v>734308</v>
      </c>
      <c r="I13" s="197">
        <v>685993</v>
      </c>
      <c r="J13" s="194">
        <v>690141</v>
      </c>
      <c r="K13" s="194">
        <v>703290</v>
      </c>
      <c r="L13" s="194">
        <v>690022</v>
      </c>
      <c r="M13" s="198">
        <v>732576</v>
      </c>
    </row>
    <row r="14" spans="1:13" s="92" customFormat="1" ht="16.5" thickBot="1">
      <c r="A14" s="10" t="s">
        <v>9</v>
      </c>
      <c r="B14" s="186">
        <f>B15+B22</f>
        <v>70966</v>
      </c>
      <c r="C14" s="199">
        <f aca="true" t="shared" si="1" ref="C14:M14">C15+C22</f>
        <v>73062</v>
      </c>
      <c r="D14" s="199">
        <f t="shared" si="1"/>
        <v>92895</v>
      </c>
      <c r="E14" s="199">
        <f t="shared" si="1"/>
        <v>71234</v>
      </c>
      <c r="F14" s="199">
        <f t="shared" si="1"/>
        <v>87909</v>
      </c>
      <c r="G14" s="199">
        <f t="shared" si="1"/>
        <v>90634</v>
      </c>
      <c r="H14" s="199">
        <f t="shared" si="1"/>
        <v>80848</v>
      </c>
      <c r="I14" s="199">
        <f t="shared" si="1"/>
        <v>81332</v>
      </c>
      <c r="J14" s="199">
        <f t="shared" si="1"/>
        <v>85400</v>
      </c>
      <c r="K14" s="199">
        <f t="shared" si="1"/>
        <v>88164</v>
      </c>
      <c r="L14" s="199">
        <f t="shared" si="1"/>
        <v>83779</v>
      </c>
      <c r="M14" s="200">
        <f t="shared" si="1"/>
        <v>81051</v>
      </c>
    </row>
    <row r="15" spans="1:13" ht="15.75">
      <c r="A15" s="20" t="s">
        <v>10</v>
      </c>
      <c r="B15" s="201">
        <v>59529</v>
      </c>
      <c r="C15" s="192">
        <v>57951</v>
      </c>
      <c r="D15" s="124">
        <v>73606</v>
      </c>
      <c r="E15" s="124">
        <v>58522</v>
      </c>
      <c r="F15" s="124">
        <v>73401</v>
      </c>
      <c r="G15" s="124">
        <v>75890</v>
      </c>
      <c r="H15" s="124">
        <v>67269</v>
      </c>
      <c r="I15" s="192">
        <v>67460</v>
      </c>
      <c r="J15" s="192">
        <v>71116</v>
      </c>
      <c r="K15" s="192">
        <v>72653</v>
      </c>
      <c r="L15" s="192">
        <v>68244</v>
      </c>
      <c r="M15" s="202">
        <v>63802</v>
      </c>
    </row>
    <row r="16" spans="1:13" ht="15.75">
      <c r="A16" s="21" t="s">
        <v>44</v>
      </c>
      <c r="B16" s="171">
        <v>31659</v>
      </c>
      <c r="C16" s="129">
        <v>32167</v>
      </c>
      <c r="D16" s="37">
        <v>44562</v>
      </c>
      <c r="E16" s="125">
        <v>33897</v>
      </c>
      <c r="F16" s="37">
        <v>40564</v>
      </c>
      <c r="G16" s="37">
        <v>44372</v>
      </c>
      <c r="H16" s="189">
        <v>39436</v>
      </c>
      <c r="I16" s="130">
        <v>39907</v>
      </c>
      <c r="J16" s="130">
        <v>42650</v>
      </c>
      <c r="K16" s="129">
        <v>43308</v>
      </c>
      <c r="L16" s="129">
        <v>41402</v>
      </c>
      <c r="M16" s="172">
        <v>36171</v>
      </c>
    </row>
    <row r="17" spans="1:13" ht="15.75">
      <c r="A17" s="21" t="s">
        <v>45</v>
      </c>
      <c r="B17" s="171">
        <v>12401</v>
      </c>
      <c r="C17" s="129">
        <v>12075</v>
      </c>
      <c r="D17" s="37">
        <v>14877</v>
      </c>
      <c r="E17" s="125">
        <v>12100</v>
      </c>
      <c r="F17" s="37">
        <v>15086</v>
      </c>
      <c r="G17" s="37">
        <v>14441</v>
      </c>
      <c r="H17" s="189">
        <v>13275</v>
      </c>
      <c r="I17" s="130">
        <v>13397</v>
      </c>
      <c r="J17" s="130">
        <v>12512</v>
      </c>
      <c r="K17" s="129">
        <v>13242</v>
      </c>
      <c r="L17" s="129">
        <v>12923</v>
      </c>
      <c r="M17" s="172">
        <v>11046</v>
      </c>
    </row>
    <row r="18" spans="1:13" ht="15.75">
      <c r="A18" s="21" t="s">
        <v>46</v>
      </c>
      <c r="B18" s="171">
        <v>9837</v>
      </c>
      <c r="C18" s="129">
        <v>10019</v>
      </c>
      <c r="D18" s="37">
        <v>10331</v>
      </c>
      <c r="E18" s="125">
        <v>9672</v>
      </c>
      <c r="F18" s="37">
        <v>14472</v>
      </c>
      <c r="G18" s="37">
        <v>13773</v>
      </c>
      <c r="H18" s="189">
        <v>11358</v>
      </c>
      <c r="I18" s="130">
        <v>10520</v>
      </c>
      <c r="J18" s="130">
        <v>12518</v>
      </c>
      <c r="K18" s="129">
        <v>12912</v>
      </c>
      <c r="L18" s="129">
        <v>10870</v>
      </c>
      <c r="M18" s="172">
        <v>13703</v>
      </c>
    </row>
    <row r="19" spans="1:13" ht="15.75">
      <c r="A19" s="21" t="s">
        <v>56</v>
      </c>
      <c r="B19" s="171">
        <v>2050</v>
      </c>
      <c r="C19" s="129">
        <v>584</v>
      </c>
      <c r="D19" s="37">
        <v>571</v>
      </c>
      <c r="E19" s="125">
        <v>431</v>
      </c>
      <c r="F19" s="37">
        <v>509</v>
      </c>
      <c r="G19" s="37">
        <v>548</v>
      </c>
      <c r="H19" s="189">
        <v>599</v>
      </c>
      <c r="I19" s="130">
        <v>665</v>
      </c>
      <c r="J19" s="130">
        <v>804</v>
      </c>
      <c r="K19" s="129">
        <v>502</v>
      </c>
      <c r="L19" s="129">
        <v>428</v>
      </c>
      <c r="M19" s="172">
        <v>428</v>
      </c>
    </row>
    <row r="20" spans="1:13" ht="15.75">
      <c r="A20" s="22" t="s">
        <v>32</v>
      </c>
      <c r="B20" s="171">
        <v>67</v>
      </c>
      <c r="C20" s="129">
        <v>46</v>
      </c>
      <c r="D20" s="37">
        <v>204</v>
      </c>
      <c r="E20" s="125">
        <v>81</v>
      </c>
      <c r="F20" s="37">
        <v>47</v>
      </c>
      <c r="G20" s="37">
        <v>93</v>
      </c>
      <c r="H20" s="189">
        <v>50</v>
      </c>
      <c r="I20" s="130">
        <v>64</v>
      </c>
      <c r="J20" s="130">
        <v>69</v>
      </c>
      <c r="K20" s="129">
        <v>118</v>
      </c>
      <c r="L20" s="129">
        <v>60</v>
      </c>
      <c r="M20" s="172">
        <v>70</v>
      </c>
    </row>
    <row r="21" spans="1:13" s="114" customFormat="1" ht="16.5" thickBot="1">
      <c r="A21" s="113" t="s">
        <v>50</v>
      </c>
      <c r="B21" s="193">
        <f aca="true" t="shared" si="2" ref="B21:M21">B15-B16-B17-B18-B19-B20</f>
        <v>3515</v>
      </c>
      <c r="C21" s="194">
        <f t="shared" si="2"/>
        <v>3060</v>
      </c>
      <c r="D21" s="194">
        <f t="shared" si="2"/>
        <v>3061</v>
      </c>
      <c r="E21" s="194">
        <f t="shared" si="2"/>
        <v>2341</v>
      </c>
      <c r="F21" s="194">
        <f t="shared" si="2"/>
        <v>2723</v>
      </c>
      <c r="G21" s="194">
        <f t="shared" si="2"/>
        <v>2663</v>
      </c>
      <c r="H21" s="194">
        <f t="shared" si="2"/>
        <v>2551</v>
      </c>
      <c r="I21" s="194">
        <f t="shared" si="2"/>
        <v>2907</v>
      </c>
      <c r="J21" s="194">
        <f t="shared" si="2"/>
        <v>2563</v>
      </c>
      <c r="K21" s="194">
        <f t="shared" si="2"/>
        <v>2571</v>
      </c>
      <c r="L21" s="194">
        <f t="shared" si="2"/>
        <v>2561</v>
      </c>
      <c r="M21" s="198">
        <f t="shared" si="2"/>
        <v>2384</v>
      </c>
    </row>
    <row r="22" spans="1:13" s="93" customFormat="1" ht="16.5" thickBot="1">
      <c r="A22" s="121" t="s">
        <v>11</v>
      </c>
      <c r="B22" s="186">
        <v>11437</v>
      </c>
      <c r="C22" s="199">
        <v>15111</v>
      </c>
      <c r="D22" s="204">
        <v>19289</v>
      </c>
      <c r="E22" s="204">
        <v>12712</v>
      </c>
      <c r="F22" s="204">
        <v>14508</v>
      </c>
      <c r="G22" s="199">
        <v>14744</v>
      </c>
      <c r="H22" s="204">
        <v>13579</v>
      </c>
      <c r="I22" s="199">
        <v>13872</v>
      </c>
      <c r="J22" s="199">
        <v>14284</v>
      </c>
      <c r="K22" s="199">
        <v>15511</v>
      </c>
      <c r="L22" s="199">
        <v>15535</v>
      </c>
      <c r="M22" s="200">
        <v>17249</v>
      </c>
    </row>
    <row r="23" spans="1:13" s="3" customFormat="1" ht="15.75">
      <c r="A23" s="74" t="s">
        <v>63</v>
      </c>
      <c r="B23" s="169">
        <v>11</v>
      </c>
      <c r="C23" s="203">
        <v>17</v>
      </c>
      <c r="D23" s="75">
        <v>29</v>
      </c>
      <c r="E23" s="82">
        <v>30</v>
      </c>
      <c r="F23" s="75">
        <v>22</v>
      </c>
      <c r="G23" s="75">
        <v>44</v>
      </c>
      <c r="H23" s="82">
        <v>73</v>
      </c>
      <c r="I23" s="158">
        <v>62</v>
      </c>
      <c r="J23" s="203">
        <v>54</v>
      </c>
      <c r="K23" s="158">
        <v>39</v>
      </c>
      <c r="L23" s="158">
        <v>28</v>
      </c>
      <c r="M23" s="170">
        <v>4</v>
      </c>
    </row>
    <row r="24" spans="1:13" s="3" customFormat="1" ht="15.75">
      <c r="A24" s="74" t="s">
        <v>31</v>
      </c>
      <c r="B24" s="205">
        <v>10256</v>
      </c>
      <c r="C24" s="155">
        <v>13928</v>
      </c>
      <c r="D24" s="37">
        <v>17885</v>
      </c>
      <c r="E24" s="125">
        <v>11633</v>
      </c>
      <c r="F24" s="37">
        <v>13207</v>
      </c>
      <c r="G24" s="37">
        <v>13499</v>
      </c>
      <c r="H24" s="125">
        <v>12414</v>
      </c>
      <c r="I24" s="129">
        <v>12602</v>
      </c>
      <c r="J24" s="155">
        <v>13087</v>
      </c>
      <c r="K24" s="129">
        <v>14330</v>
      </c>
      <c r="L24" s="129">
        <v>14396</v>
      </c>
      <c r="M24" s="172">
        <v>16131</v>
      </c>
    </row>
    <row r="25" spans="1:13" s="3" customFormat="1" ht="15.75">
      <c r="A25" s="22" t="s">
        <v>32</v>
      </c>
      <c r="B25" s="206">
        <v>217</v>
      </c>
      <c r="C25" s="155">
        <v>229</v>
      </c>
      <c r="D25" s="37">
        <v>351</v>
      </c>
      <c r="E25" s="125">
        <v>216</v>
      </c>
      <c r="F25" s="37">
        <v>257</v>
      </c>
      <c r="G25" s="37">
        <v>245</v>
      </c>
      <c r="H25" s="125">
        <v>217</v>
      </c>
      <c r="I25" s="129">
        <v>262</v>
      </c>
      <c r="J25" s="155">
        <v>232</v>
      </c>
      <c r="K25" s="129">
        <v>254</v>
      </c>
      <c r="L25" s="129">
        <v>242</v>
      </c>
      <c r="M25" s="172">
        <v>206</v>
      </c>
    </row>
    <row r="26" spans="1:13" s="3" customFormat="1" ht="15.75">
      <c r="A26" s="21" t="s">
        <v>44</v>
      </c>
      <c r="B26" s="205">
        <v>173</v>
      </c>
      <c r="C26" s="155">
        <v>162</v>
      </c>
      <c r="D26" s="37">
        <v>197</v>
      </c>
      <c r="E26" s="125">
        <v>206</v>
      </c>
      <c r="F26" s="37">
        <v>235</v>
      </c>
      <c r="G26" s="37">
        <v>226</v>
      </c>
      <c r="H26" s="125">
        <v>212</v>
      </c>
      <c r="I26" s="129">
        <v>228</v>
      </c>
      <c r="J26" s="155">
        <v>251</v>
      </c>
      <c r="K26" s="129">
        <v>243</v>
      </c>
      <c r="L26" s="129">
        <v>207</v>
      </c>
      <c r="M26" s="172">
        <v>200</v>
      </c>
    </row>
    <row r="27" spans="1:13" s="3" customFormat="1" ht="15.75">
      <c r="A27" s="21" t="s">
        <v>46</v>
      </c>
      <c r="B27" s="205">
        <v>76</v>
      </c>
      <c r="C27" s="155">
        <v>86</v>
      </c>
      <c r="D27" s="37">
        <v>51</v>
      </c>
      <c r="E27" s="125">
        <v>51</v>
      </c>
      <c r="F27" s="37">
        <v>65</v>
      </c>
      <c r="G27" s="37">
        <v>49</v>
      </c>
      <c r="H27" s="125">
        <v>35</v>
      </c>
      <c r="I27" s="129">
        <v>80</v>
      </c>
      <c r="J27" s="155">
        <v>35</v>
      </c>
      <c r="K27" s="129">
        <v>51</v>
      </c>
      <c r="L27" s="129">
        <v>38</v>
      </c>
      <c r="M27" s="172">
        <v>43</v>
      </c>
    </row>
    <row r="28" spans="1:13" s="112" customFormat="1" ht="16.5" thickBot="1">
      <c r="A28" s="113" t="s">
        <v>33</v>
      </c>
      <c r="B28" s="178">
        <f>B22-B23-B25-B24-B26-B27</f>
        <v>704</v>
      </c>
      <c r="C28" s="179">
        <f aca="true" t="shared" si="3" ref="C28:M28">C22-C23-C24-C25-C26-C27</f>
        <v>689</v>
      </c>
      <c r="D28" s="179">
        <f t="shared" si="3"/>
        <v>776</v>
      </c>
      <c r="E28" s="179">
        <f t="shared" si="3"/>
        <v>576</v>
      </c>
      <c r="F28" s="179">
        <f t="shared" si="3"/>
        <v>722</v>
      </c>
      <c r="G28" s="179">
        <f t="shared" si="3"/>
        <v>681</v>
      </c>
      <c r="H28" s="179">
        <f t="shared" si="3"/>
        <v>628</v>
      </c>
      <c r="I28" s="179">
        <f t="shared" si="3"/>
        <v>638</v>
      </c>
      <c r="J28" s="179">
        <f t="shared" si="3"/>
        <v>625</v>
      </c>
      <c r="K28" s="179">
        <f t="shared" si="3"/>
        <v>594</v>
      </c>
      <c r="L28" s="179">
        <f t="shared" si="3"/>
        <v>624</v>
      </c>
      <c r="M28" s="180">
        <f t="shared" si="3"/>
        <v>665</v>
      </c>
    </row>
    <row r="29" spans="1:26" s="112" customFormat="1" ht="16.5" thickBot="1">
      <c r="A29" s="110" t="s">
        <v>53</v>
      </c>
      <c r="B29" s="186">
        <f>B14+B6</f>
        <v>15785470</v>
      </c>
      <c r="C29" s="186">
        <f aca="true" t="shared" si="4" ref="C29:M29">C14+C6</f>
        <v>15147027</v>
      </c>
      <c r="D29" s="186">
        <f t="shared" si="4"/>
        <v>18134137</v>
      </c>
      <c r="E29" s="186">
        <f t="shared" si="4"/>
        <v>16311807</v>
      </c>
      <c r="F29" s="186">
        <f t="shared" si="4"/>
        <v>17183042</v>
      </c>
      <c r="G29" s="186">
        <f t="shared" si="4"/>
        <v>17153272</v>
      </c>
      <c r="H29" s="186">
        <f t="shared" si="4"/>
        <v>16717256</v>
      </c>
      <c r="I29" s="186">
        <f t="shared" si="4"/>
        <v>16553910</v>
      </c>
      <c r="J29" s="186">
        <f t="shared" si="4"/>
        <v>16363035</v>
      </c>
      <c r="K29" s="186">
        <f t="shared" si="4"/>
        <v>17713048</v>
      </c>
      <c r="L29" s="186">
        <f t="shared" si="4"/>
        <v>19190467</v>
      </c>
      <c r="M29" s="187">
        <f t="shared" si="4"/>
        <v>18803382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13" s="61" customFormat="1" ht="16.5" thickBot="1">
      <c r="A30" s="9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s="61" customFormat="1" ht="18.75" thickBot="1">
      <c r="B31" s="138" t="s">
        <v>51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40"/>
    </row>
    <row r="32" spans="1:13" s="61" customFormat="1" ht="18.75" thickBot="1">
      <c r="A32" s="49"/>
      <c r="B32" s="138" t="s">
        <v>65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40"/>
    </row>
    <row r="33" spans="1:13" s="13" customFormat="1" ht="13.5" thickBot="1">
      <c r="A33" s="27"/>
      <c r="B33" s="34" t="s">
        <v>21</v>
      </c>
      <c r="C33" s="34" t="s">
        <v>22</v>
      </c>
      <c r="D33" s="34" t="s">
        <v>23</v>
      </c>
      <c r="E33" s="34" t="s">
        <v>24</v>
      </c>
      <c r="F33" s="38" t="s">
        <v>25</v>
      </c>
      <c r="G33" s="34" t="s">
        <v>26</v>
      </c>
      <c r="H33" s="34" t="s">
        <v>1</v>
      </c>
      <c r="I33" s="39" t="s">
        <v>29</v>
      </c>
      <c r="J33" s="29" t="s">
        <v>18</v>
      </c>
      <c r="K33" s="39" t="s">
        <v>30</v>
      </c>
      <c r="L33" s="26" t="s">
        <v>19</v>
      </c>
      <c r="M33" s="40" t="s">
        <v>20</v>
      </c>
    </row>
    <row r="34" spans="1:13" ht="16.5" thickBot="1">
      <c r="A34" s="18" t="s">
        <v>2</v>
      </c>
      <c r="B34" s="23">
        <f aca="true" t="shared" si="5" ref="B34:G34">B6/B29*100</f>
        <v>99.55043467188497</v>
      </c>
      <c r="C34" s="23">
        <f t="shared" si="5"/>
        <v>99.51764791863116</v>
      </c>
      <c r="D34" s="23">
        <f t="shared" si="5"/>
        <v>99.48773410060815</v>
      </c>
      <c r="E34" s="23">
        <f t="shared" si="5"/>
        <v>99.56329792278686</v>
      </c>
      <c r="F34" s="23">
        <f t="shared" si="5"/>
        <v>99.48839675768703</v>
      </c>
      <c r="G34" s="23">
        <f t="shared" si="5"/>
        <v>99.4716226735051</v>
      </c>
      <c r="H34" s="23">
        <f aca="true" t="shared" si="6" ref="H34:M34">H6/H29*100</f>
        <v>99.51637996092182</v>
      </c>
      <c r="I34" s="23">
        <f t="shared" si="6"/>
        <v>99.50868405107917</v>
      </c>
      <c r="J34" s="23">
        <f t="shared" si="6"/>
        <v>99.47809193098958</v>
      </c>
      <c r="K34" s="23">
        <f t="shared" si="6"/>
        <v>99.50226522278943</v>
      </c>
      <c r="L34" s="23">
        <f t="shared" si="6"/>
        <v>99.56343428224024</v>
      </c>
      <c r="M34" s="23">
        <f t="shared" si="6"/>
        <v>99.56895520178232</v>
      </c>
    </row>
    <row r="35" spans="1:13" ht="15.75">
      <c r="A35" s="20" t="s">
        <v>34</v>
      </c>
      <c r="B35" s="102">
        <f aca="true" t="shared" si="7" ref="B35:G35">B7/B6*100</f>
        <v>57.71894550410245</v>
      </c>
      <c r="C35" s="102">
        <f t="shared" si="7"/>
        <v>59.35528575262049</v>
      </c>
      <c r="D35" s="102">
        <f t="shared" si="7"/>
        <v>56.243051337596384</v>
      </c>
      <c r="E35" s="102">
        <f t="shared" si="7"/>
        <v>57.85617293182944</v>
      </c>
      <c r="F35" s="102">
        <f t="shared" si="7"/>
        <v>59.7020567198863</v>
      </c>
      <c r="G35" s="102">
        <f t="shared" si="7"/>
        <v>58.4806112630415</v>
      </c>
      <c r="H35" s="102">
        <f aca="true" t="shared" si="8" ref="H35:M35">H7/H6*100</f>
        <v>59.73843632591843</v>
      </c>
      <c r="I35" s="102">
        <f t="shared" si="8"/>
        <v>59.77656320704629</v>
      </c>
      <c r="J35" s="102">
        <f t="shared" si="8"/>
        <v>60.0345627604993</v>
      </c>
      <c r="K35" s="102">
        <f t="shared" si="8"/>
        <v>59.52851661321572</v>
      </c>
      <c r="L35" s="102">
        <f t="shared" si="8"/>
        <v>53.53437497906492</v>
      </c>
      <c r="M35" s="102">
        <f t="shared" si="8"/>
        <v>58.229180971108775</v>
      </c>
    </row>
    <row r="36" spans="1:13" ht="15.75">
      <c r="A36" s="21" t="s">
        <v>35</v>
      </c>
      <c r="B36" s="96">
        <f aca="true" t="shared" si="9" ref="B36:G36">B8/B6*100</f>
        <v>6.999902764987046E-05</v>
      </c>
      <c r="C36" s="96">
        <f t="shared" si="9"/>
        <v>5.307163709083841E-05</v>
      </c>
      <c r="D36" s="96">
        <f t="shared" si="9"/>
        <v>6.09714120568861E-05</v>
      </c>
      <c r="E36" s="96">
        <f t="shared" si="9"/>
        <v>0.00011083352785643707</v>
      </c>
      <c r="F36" s="96">
        <f t="shared" si="9"/>
        <v>0.00012284198081407145</v>
      </c>
      <c r="G36" s="96">
        <f t="shared" si="9"/>
        <v>8.791137689260009E-05</v>
      </c>
      <c r="H36" s="96">
        <f aca="true" t="shared" si="10" ref="H36:M36">H8/H6*100</f>
        <v>0.00015628373624883448</v>
      </c>
      <c r="I36" s="96">
        <f t="shared" si="10"/>
        <v>7.891903744514064E-05</v>
      </c>
      <c r="J36" s="96">
        <f t="shared" si="10"/>
        <v>0.00010443777612656875</v>
      </c>
      <c r="K36" s="96">
        <f t="shared" si="10"/>
        <v>9.645453553056009E-05</v>
      </c>
      <c r="L36" s="96">
        <f t="shared" si="10"/>
        <v>0.00025122093373796653</v>
      </c>
      <c r="M36" s="96">
        <f t="shared" si="10"/>
        <v>0.00012284795093089637</v>
      </c>
    </row>
    <row r="37" spans="1:13" ht="15.75">
      <c r="A37" s="21" t="s">
        <v>36</v>
      </c>
      <c r="B37" s="96">
        <f aca="true" t="shared" si="11" ref="B37:G37">B9/B6*100</f>
        <v>22.82479294287621</v>
      </c>
      <c r="C37" s="96">
        <f t="shared" si="11"/>
        <v>21.846932774488995</v>
      </c>
      <c r="D37" s="96">
        <f t="shared" si="11"/>
        <v>26.52204321631515</v>
      </c>
      <c r="E37" s="96">
        <f t="shared" si="11"/>
        <v>22.131829954521926</v>
      </c>
      <c r="F37" s="96">
        <f t="shared" si="11"/>
        <v>21.620247119457918</v>
      </c>
      <c r="G37" s="96">
        <f t="shared" si="11"/>
        <v>22.173681467074434</v>
      </c>
      <c r="H37" s="96">
        <f aca="true" t="shared" si="12" ref="H37:M37">H9/H6*100</f>
        <v>20.14326049228896</v>
      </c>
      <c r="I37" s="96">
        <f t="shared" si="12"/>
        <v>21.628660674728632</v>
      </c>
      <c r="J37" s="96">
        <f t="shared" si="12"/>
        <v>21.456519942854108</v>
      </c>
      <c r="K37" s="96">
        <f t="shared" si="12"/>
        <v>21.66157802797454</v>
      </c>
      <c r="L37" s="96">
        <f t="shared" si="12"/>
        <v>30.078797539374698</v>
      </c>
      <c r="M37" s="96">
        <f t="shared" si="12"/>
        <v>24.986872628199983</v>
      </c>
    </row>
    <row r="38" spans="1:13" ht="15.75">
      <c r="A38" s="21" t="s">
        <v>37</v>
      </c>
      <c r="B38" s="96">
        <f aca="true" t="shared" si="13" ref="B38:G38">B10/B6*100</f>
        <v>15.430172024519514</v>
      </c>
      <c r="C38" s="96">
        <f t="shared" si="13"/>
        <v>14.172946533974306</v>
      </c>
      <c r="D38" s="96">
        <f t="shared" si="13"/>
        <v>12.677469766216761</v>
      </c>
      <c r="E38" s="96">
        <f t="shared" si="13"/>
        <v>14.417416183529976</v>
      </c>
      <c r="F38" s="96">
        <f t="shared" si="13"/>
        <v>13.28426634645077</v>
      </c>
      <c r="G38" s="96">
        <f t="shared" si="13"/>
        <v>13.219479895195574</v>
      </c>
      <c r="H38" s="96">
        <f aca="true" t="shared" si="14" ref="H38:M38">H10/H6*100</f>
        <v>15.268896987859398</v>
      </c>
      <c r="I38" s="96">
        <f t="shared" si="14"/>
        <v>14.002246642875207</v>
      </c>
      <c r="J38" s="96">
        <f t="shared" si="14"/>
        <v>13.85144709289771</v>
      </c>
      <c r="K38" s="96">
        <f t="shared" si="14"/>
        <v>14.28743587759216</v>
      </c>
      <c r="L38" s="96">
        <f t="shared" si="14"/>
        <v>12.324506476475673</v>
      </c>
      <c r="M38" s="96">
        <f t="shared" si="14"/>
        <v>12.504393817201501</v>
      </c>
    </row>
    <row r="39" spans="1:13" ht="15.75">
      <c r="A39" s="21" t="s">
        <v>38</v>
      </c>
      <c r="B39" s="96">
        <f aca="true" t="shared" si="15" ref="B39:G39">B11/B6*100</f>
        <v>0.2716089543774337</v>
      </c>
      <c r="C39" s="96">
        <f t="shared" si="15"/>
        <v>0.3190666821901205</v>
      </c>
      <c r="D39" s="96">
        <f t="shared" si="15"/>
        <v>0.2767104393367153</v>
      </c>
      <c r="E39" s="96">
        <f t="shared" si="15"/>
        <v>0.37535621434046695</v>
      </c>
      <c r="F39" s="96">
        <f t="shared" si="15"/>
        <v>0.40282810318001033</v>
      </c>
      <c r="G39" s="96">
        <f t="shared" si="15"/>
        <v>0.3522022796240534</v>
      </c>
      <c r="H39" s="96">
        <f aca="true" t="shared" si="16" ref="H39:M39">H11/H6*100</f>
        <v>0.33365976597832897</v>
      </c>
      <c r="I39" s="96">
        <f t="shared" si="16"/>
        <v>0.33302619662811733</v>
      </c>
      <c r="J39" s="96">
        <f t="shared" si="16"/>
        <v>0.3233823586780266</v>
      </c>
      <c r="K39" s="96">
        <f t="shared" si="16"/>
        <v>0.43225816408210116</v>
      </c>
      <c r="L39" s="96">
        <f t="shared" si="16"/>
        <v>0.3621716123694489</v>
      </c>
      <c r="M39" s="96">
        <f t="shared" si="16"/>
        <v>0.26487086463752835</v>
      </c>
    </row>
    <row r="40" spans="1:13" s="3" customFormat="1" ht="15.75">
      <c r="A40" s="22" t="s">
        <v>39</v>
      </c>
      <c r="B40" s="96">
        <f aca="true" t="shared" si="17" ref="B40:G40">B12/B6*100</f>
        <v>0.10885485154351673</v>
      </c>
      <c r="C40" s="96">
        <f t="shared" si="17"/>
        <v>0.10809365684476514</v>
      </c>
      <c r="D40" s="96">
        <f t="shared" si="17"/>
        <v>0.09884020179985391</v>
      </c>
      <c r="E40" s="96">
        <f t="shared" si="17"/>
        <v>0.09183789266548661</v>
      </c>
      <c r="F40" s="96">
        <f t="shared" si="17"/>
        <v>0.09889364417346154</v>
      </c>
      <c r="G40" s="96">
        <f t="shared" si="17"/>
        <v>0.10317279192115546</v>
      </c>
      <c r="H40" s="96">
        <f aca="true" t="shared" si="18" ref="H40:M40">H12/H6*100</f>
        <v>0.10172869047212596</v>
      </c>
      <c r="I40" s="96">
        <f t="shared" si="18"/>
        <v>0.09496995552244464</v>
      </c>
      <c r="J40" s="96">
        <f t="shared" si="18"/>
        <v>0.09417215707318662</v>
      </c>
      <c r="K40" s="96">
        <f t="shared" si="18"/>
        <v>0.09979072770067593</v>
      </c>
      <c r="L40" s="96">
        <f t="shared" si="18"/>
        <v>0.08848210637029295</v>
      </c>
      <c r="M40" s="96">
        <f t="shared" si="18"/>
        <v>0.10171276215552433</v>
      </c>
    </row>
    <row r="41" spans="1:13" s="3" customFormat="1" ht="16.5" thickBot="1">
      <c r="A41" s="70" t="s">
        <v>55</v>
      </c>
      <c r="B41" s="103">
        <f aca="true" t="shared" si="19" ref="B41:G41">B13/B6*100</f>
        <v>3.6455557235532217</v>
      </c>
      <c r="C41" s="103">
        <f t="shared" si="19"/>
        <v>4.197621528244228</v>
      </c>
      <c r="D41" s="103">
        <f t="shared" si="19"/>
        <v>4.181824067323081</v>
      </c>
      <c r="E41" s="103">
        <f t="shared" si="19"/>
        <v>5.12727598958485</v>
      </c>
      <c r="F41" s="103">
        <f t="shared" si="19"/>
        <v>4.891585224870728</v>
      </c>
      <c r="G41" s="103">
        <f t="shared" si="19"/>
        <v>5.670764391766384</v>
      </c>
      <c r="H41" s="103">
        <f aca="true" t="shared" si="20" ref="H41:M41">H13/H6*100</f>
        <v>4.413861453746506</v>
      </c>
      <c r="I41" s="103">
        <f t="shared" si="20"/>
        <v>4.164454404161874</v>
      </c>
      <c r="J41" s="103">
        <f t="shared" si="20"/>
        <v>4.239811250221546</v>
      </c>
      <c r="K41" s="103">
        <f t="shared" si="20"/>
        <v>3.990324134899271</v>
      </c>
      <c r="L41" s="103">
        <f t="shared" si="20"/>
        <v>3.6114160654112317</v>
      </c>
      <c r="M41" s="103">
        <f t="shared" si="20"/>
        <v>3.912846108745754</v>
      </c>
    </row>
    <row r="42" spans="1:13" ht="16.5" thickBot="1">
      <c r="A42" s="10" t="s">
        <v>9</v>
      </c>
      <c r="B42" s="105">
        <f aca="true" t="shared" si="21" ref="B42:G42">B14/B29*100</f>
        <v>0.4495653281150324</v>
      </c>
      <c r="C42" s="105">
        <f t="shared" si="21"/>
        <v>0.4823520813688389</v>
      </c>
      <c r="D42" s="105">
        <f t="shared" si="21"/>
        <v>0.5122658993918486</v>
      </c>
      <c r="E42" s="105">
        <f t="shared" si="21"/>
        <v>0.43670207721314996</v>
      </c>
      <c r="F42" s="105">
        <f t="shared" si="21"/>
        <v>0.5116032423129735</v>
      </c>
      <c r="G42" s="105">
        <f t="shared" si="21"/>
        <v>0.5283773264949101</v>
      </c>
      <c r="H42" s="105">
        <f aca="true" t="shared" si="22" ref="H42:M42">H14/H29*100</f>
        <v>0.48362003907818363</v>
      </c>
      <c r="I42" s="105">
        <f t="shared" si="22"/>
        <v>0.49131594892082897</v>
      </c>
      <c r="J42" s="105">
        <f t="shared" si="22"/>
        <v>0.521908069010425</v>
      </c>
      <c r="K42" s="105">
        <f t="shared" si="22"/>
        <v>0.49773477721056253</v>
      </c>
      <c r="L42" s="105">
        <f t="shared" si="22"/>
        <v>0.4365657177597606</v>
      </c>
      <c r="M42" s="105">
        <f t="shared" si="22"/>
        <v>0.4310447982176824</v>
      </c>
    </row>
    <row r="43" spans="1:13" s="3" customFormat="1" ht="15.75">
      <c r="A43" s="104" t="s">
        <v>12</v>
      </c>
      <c r="B43" s="102">
        <f>B15/B14*100</f>
        <v>83.88383169405067</v>
      </c>
      <c r="C43" s="102">
        <f>C15/C14*100</f>
        <v>79.31756590293175</v>
      </c>
      <c r="D43" s="102">
        <f aca="true" t="shared" si="23" ref="D43:G44">D15/D14*100</f>
        <v>79.23569621615802</v>
      </c>
      <c r="E43" s="102">
        <f t="shared" si="23"/>
        <v>82.15458910071034</v>
      </c>
      <c r="F43" s="102">
        <f t="shared" si="23"/>
        <v>83.49657031703238</v>
      </c>
      <c r="G43" s="102">
        <f t="shared" si="23"/>
        <v>83.73237416422093</v>
      </c>
      <c r="H43" s="102">
        <f aca="true" t="shared" si="24" ref="H43:J44">H15/H14*100</f>
        <v>83.20428458341578</v>
      </c>
      <c r="I43" s="102">
        <f t="shared" si="24"/>
        <v>82.9439826882408</v>
      </c>
      <c r="J43" s="102">
        <f t="shared" si="24"/>
        <v>83.27400468384076</v>
      </c>
      <c r="K43" s="102">
        <f aca="true" t="shared" si="25" ref="K43:M44">K15/K14*100</f>
        <v>82.4066512408693</v>
      </c>
      <c r="L43" s="102">
        <f t="shared" si="25"/>
        <v>81.45716707050693</v>
      </c>
      <c r="M43" s="102">
        <f t="shared" si="25"/>
        <v>78.71833783667074</v>
      </c>
    </row>
    <row r="44" spans="1:13" ht="15.75">
      <c r="A44" s="100" t="s">
        <v>40</v>
      </c>
      <c r="B44" s="96">
        <f>B16/B15*100</f>
        <v>53.18248248752708</v>
      </c>
      <c r="C44" s="96">
        <f>C16/C15*100</f>
        <v>55.50723887422132</v>
      </c>
      <c r="D44" s="96">
        <f t="shared" si="23"/>
        <v>60.54126022335136</v>
      </c>
      <c r="E44" s="96">
        <f t="shared" si="23"/>
        <v>57.92180718362325</v>
      </c>
      <c r="F44" s="96">
        <f t="shared" si="23"/>
        <v>55.26355226768027</v>
      </c>
      <c r="G44" s="96">
        <f t="shared" si="23"/>
        <v>58.46883647384372</v>
      </c>
      <c r="H44" s="96">
        <f t="shared" si="24"/>
        <v>58.624329185806246</v>
      </c>
      <c r="I44" s="96">
        <f t="shared" si="24"/>
        <v>59.15653720723392</v>
      </c>
      <c r="J44" s="96">
        <f t="shared" si="24"/>
        <v>59.97243939479161</v>
      </c>
      <c r="K44" s="96">
        <f t="shared" si="25"/>
        <v>59.60937607531692</v>
      </c>
      <c r="L44" s="96">
        <f t="shared" si="25"/>
        <v>60.667604478049356</v>
      </c>
      <c r="M44" s="96">
        <f t="shared" si="25"/>
        <v>56.69258016990063</v>
      </c>
    </row>
    <row r="45" spans="1:13" ht="15.75">
      <c r="A45" s="100" t="s">
        <v>41</v>
      </c>
      <c r="B45" s="96">
        <f aca="true" t="shared" si="26" ref="B45:G45">B17/B15*100</f>
        <v>20.831863461506156</v>
      </c>
      <c r="C45" s="96">
        <f t="shared" si="26"/>
        <v>20.836568825386966</v>
      </c>
      <c r="D45" s="96">
        <f t="shared" si="26"/>
        <v>20.211667527103767</v>
      </c>
      <c r="E45" s="96">
        <f t="shared" si="26"/>
        <v>20.675985099620657</v>
      </c>
      <c r="F45" s="96">
        <f t="shared" si="26"/>
        <v>20.552853503358264</v>
      </c>
      <c r="G45" s="96">
        <f t="shared" si="26"/>
        <v>19.02885755699038</v>
      </c>
      <c r="H45" s="96">
        <f aca="true" t="shared" si="27" ref="H45:M45">H17/H15*100</f>
        <v>19.734201489541988</v>
      </c>
      <c r="I45" s="96">
        <f t="shared" si="27"/>
        <v>19.859175807886153</v>
      </c>
      <c r="J45" s="96">
        <f t="shared" si="27"/>
        <v>17.59379042690815</v>
      </c>
      <c r="K45" s="96">
        <f t="shared" si="27"/>
        <v>18.22636367390197</v>
      </c>
      <c r="L45" s="96">
        <f t="shared" si="27"/>
        <v>18.936463278823044</v>
      </c>
      <c r="M45" s="96">
        <f t="shared" si="27"/>
        <v>17.312936898529827</v>
      </c>
    </row>
    <row r="46" spans="1:13" ht="15.75">
      <c r="A46" s="100" t="s">
        <v>42</v>
      </c>
      <c r="B46" s="96">
        <f aca="true" t="shared" si="28" ref="B46:G46">B18/B15*100</f>
        <v>16.52471904449932</v>
      </c>
      <c r="C46" s="96">
        <f t="shared" si="28"/>
        <v>17.288743938844885</v>
      </c>
      <c r="D46" s="96">
        <f t="shared" si="28"/>
        <v>14.035540580930903</v>
      </c>
      <c r="E46" s="96">
        <f t="shared" si="28"/>
        <v>16.52711800690339</v>
      </c>
      <c r="F46" s="96">
        <f t="shared" si="28"/>
        <v>19.716352638247436</v>
      </c>
      <c r="G46" s="96">
        <f t="shared" si="28"/>
        <v>18.148636183950455</v>
      </c>
      <c r="H46" s="96">
        <f aca="true" t="shared" si="29" ref="H46:M46">H18/H15*100</f>
        <v>16.884449003255586</v>
      </c>
      <c r="I46" s="96">
        <f t="shared" si="29"/>
        <v>15.594426326712126</v>
      </c>
      <c r="J46" s="96">
        <f t="shared" si="29"/>
        <v>17.602227346869903</v>
      </c>
      <c r="K46" s="96">
        <f t="shared" si="29"/>
        <v>17.77214980799141</v>
      </c>
      <c r="L46" s="96">
        <f t="shared" si="29"/>
        <v>15.92814020280171</v>
      </c>
      <c r="M46" s="96">
        <f t="shared" si="29"/>
        <v>21.4773831541331</v>
      </c>
    </row>
    <row r="47" spans="1:13" ht="15.75">
      <c r="A47" s="100" t="s">
        <v>57</v>
      </c>
      <c r="B47" s="96">
        <f aca="true" t="shared" si="30" ref="B47:G47">B19/B15*100</f>
        <v>3.4436997093853416</v>
      </c>
      <c r="C47" s="96">
        <f t="shared" si="30"/>
        <v>1.0077479249710963</v>
      </c>
      <c r="D47" s="96">
        <f t="shared" si="30"/>
        <v>0.7757519767410266</v>
      </c>
      <c r="E47" s="96">
        <f t="shared" si="30"/>
        <v>0.7364751717302894</v>
      </c>
      <c r="F47" s="96">
        <f t="shared" si="30"/>
        <v>0.6934510429013229</v>
      </c>
      <c r="G47" s="96">
        <f t="shared" si="30"/>
        <v>0.7220977730926341</v>
      </c>
      <c r="H47" s="96">
        <f aca="true" t="shared" si="31" ref="H47:M47">H19/H15*100</f>
        <v>0.8904547414113485</v>
      </c>
      <c r="I47" s="96">
        <f t="shared" si="31"/>
        <v>0.9857693447969168</v>
      </c>
      <c r="J47" s="96">
        <f t="shared" si="31"/>
        <v>1.1305472748748524</v>
      </c>
      <c r="K47" s="96">
        <f t="shared" si="31"/>
        <v>0.6909556384457627</v>
      </c>
      <c r="L47" s="96">
        <f t="shared" si="31"/>
        <v>0.6271613621710334</v>
      </c>
      <c r="M47" s="96">
        <f t="shared" si="31"/>
        <v>0.6708253659759882</v>
      </c>
    </row>
    <row r="48" spans="1:13" ht="15.75">
      <c r="A48" s="101" t="s">
        <v>47</v>
      </c>
      <c r="B48" s="96">
        <f aca="true" t="shared" si="32" ref="B48:G48">B20/B15*100</f>
        <v>0.11255018562381361</v>
      </c>
      <c r="C48" s="96">
        <f t="shared" si="32"/>
        <v>0.0793774050490932</v>
      </c>
      <c r="D48" s="96">
        <f t="shared" si="32"/>
        <v>0.27715131918593594</v>
      </c>
      <c r="E48" s="96">
        <f t="shared" si="32"/>
        <v>0.13840948703051845</v>
      </c>
      <c r="F48" s="96">
        <f t="shared" si="32"/>
        <v>0.06403182517949346</v>
      </c>
      <c r="G48" s="96">
        <f t="shared" si="32"/>
        <v>0.1225457899591514</v>
      </c>
      <c r="H48" s="96">
        <f aca="true" t="shared" si="33" ref="H48:M48">H20/H15*100</f>
        <v>0.07432844252181539</v>
      </c>
      <c r="I48" s="96">
        <f t="shared" si="33"/>
        <v>0.09487103468722206</v>
      </c>
      <c r="J48" s="96">
        <f t="shared" si="33"/>
        <v>0.09702457956015524</v>
      </c>
      <c r="K48" s="96">
        <f t="shared" si="33"/>
        <v>0.16241586720438247</v>
      </c>
      <c r="L48" s="96">
        <f t="shared" si="33"/>
        <v>0.08791981712678038</v>
      </c>
      <c r="M48" s="96">
        <f t="shared" si="33"/>
        <v>0.10971442901476441</v>
      </c>
    </row>
    <row r="49" spans="1:13" ht="15.75">
      <c r="A49" s="100" t="s">
        <v>43</v>
      </c>
      <c r="B49" s="96">
        <f aca="true" t="shared" si="34" ref="B49:G49">B21/B15*100</f>
        <v>5.904685111458281</v>
      </c>
      <c r="C49" s="96">
        <f t="shared" si="34"/>
        <v>5.280323031526635</v>
      </c>
      <c r="D49" s="96">
        <f t="shared" si="34"/>
        <v>4.1586283726870095</v>
      </c>
      <c r="E49" s="96">
        <f t="shared" si="34"/>
        <v>4.000205051091897</v>
      </c>
      <c r="F49" s="96">
        <f t="shared" si="34"/>
        <v>3.7097587226332065</v>
      </c>
      <c r="G49" s="96">
        <f t="shared" si="34"/>
        <v>3.509026222163658</v>
      </c>
      <c r="H49" s="96">
        <f aca="true" t="shared" si="35" ref="H49:M49">H21/H15*100</f>
        <v>3.792237137463022</v>
      </c>
      <c r="I49" s="96">
        <f t="shared" si="35"/>
        <v>4.309220278683664</v>
      </c>
      <c r="J49" s="96">
        <f t="shared" si="35"/>
        <v>3.603970976995331</v>
      </c>
      <c r="K49" s="96">
        <f t="shared" si="35"/>
        <v>3.538738937139554</v>
      </c>
      <c r="L49" s="96">
        <f t="shared" si="35"/>
        <v>3.752710861028076</v>
      </c>
      <c r="M49" s="96">
        <f t="shared" si="35"/>
        <v>3.736559982445691</v>
      </c>
    </row>
    <row r="50" spans="1:13" ht="15.75">
      <c r="A50" s="100" t="s">
        <v>13</v>
      </c>
      <c r="B50" s="45">
        <f>B22/B14*100</f>
        <v>16.116168305949326</v>
      </c>
      <c r="C50" s="45">
        <f>C22/C14*100</f>
        <v>20.682434097068246</v>
      </c>
      <c r="D50" s="45">
        <f aca="true" t="shared" si="36" ref="D50:M50">D22/D14*100</f>
        <v>20.76430378384197</v>
      </c>
      <c r="E50" s="45">
        <f t="shared" si="36"/>
        <v>17.845410899289664</v>
      </c>
      <c r="F50" s="45">
        <f t="shared" si="36"/>
        <v>16.503429682967614</v>
      </c>
      <c r="G50" s="45">
        <f t="shared" si="36"/>
        <v>16.267625835779068</v>
      </c>
      <c r="H50" s="45">
        <f t="shared" si="36"/>
        <v>16.79571541658421</v>
      </c>
      <c r="I50" s="45">
        <f t="shared" si="36"/>
        <v>17.05601731175921</v>
      </c>
      <c r="J50" s="45">
        <f t="shared" si="36"/>
        <v>16.72599531615925</v>
      </c>
      <c r="K50" s="45">
        <f t="shared" si="36"/>
        <v>17.593348759130713</v>
      </c>
      <c r="L50" s="45">
        <f t="shared" si="36"/>
        <v>18.542832929493073</v>
      </c>
      <c r="M50" s="45">
        <f t="shared" si="36"/>
        <v>21.281662163329262</v>
      </c>
    </row>
    <row r="51" spans="1:13" ht="15.75">
      <c r="A51" s="22" t="s">
        <v>59</v>
      </c>
      <c r="B51" s="45">
        <f>B23/B22*100</f>
        <v>0.09617906793739617</v>
      </c>
      <c r="C51" s="45">
        <f>C23/C22*100</f>
        <v>0.1125008272119648</v>
      </c>
      <c r="D51" s="45">
        <f aca="true" t="shared" si="37" ref="D51:M51">D23/D22*100</f>
        <v>0.15034475607859402</v>
      </c>
      <c r="E51" s="45">
        <f t="shared" si="37"/>
        <v>0.23599748269351795</v>
      </c>
      <c r="F51" s="45">
        <f t="shared" si="37"/>
        <v>0.15164047422111937</v>
      </c>
      <c r="G51" s="45">
        <f t="shared" si="37"/>
        <v>0.2984264785675529</v>
      </c>
      <c r="H51" s="45">
        <f t="shared" si="37"/>
        <v>0.5375948155239708</v>
      </c>
      <c r="I51" s="45">
        <f t="shared" si="37"/>
        <v>0.44694348327566324</v>
      </c>
      <c r="J51" s="45">
        <f t="shared" si="37"/>
        <v>0.37804536544385325</v>
      </c>
      <c r="K51" s="45">
        <f t="shared" si="37"/>
        <v>0.251434465862936</v>
      </c>
      <c r="L51" s="45">
        <f t="shared" si="37"/>
        <v>0.18023817186997101</v>
      </c>
      <c r="M51" s="45">
        <f t="shared" si="37"/>
        <v>0.023189750130442343</v>
      </c>
    </row>
    <row r="52" spans="1:13" ht="15.75">
      <c r="A52" s="22" t="s">
        <v>60</v>
      </c>
      <c r="B52" s="45"/>
      <c r="C52" s="45">
        <f>C24/C22*100</f>
        <v>92.17126596519091</v>
      </c>
      <c r="D52" s="45">
        <f aca="true" t="shared" si="38" ref="D52:M52">D24/D22*100</f>
        <v>92.72124008502254</v>
      </c>
      <c r="E52" s="45">
        <f t="shared" si="38"/>
        <v>91.51195720578981</v>
      </c>
      <c r="F52" s="45">
        <f t="shared" si="38"/>
        <v>91.03253377446926</v>
      </c>
      <c r="G52" s="45">
        <f t="shared" si="38"/>
        <v>91.55588714053174</v>
      </c>
      <c r="H52" s="45">
        <f t="shared" si="38"/>
        <v>91.42057588924074</v>
      </c>
      <c r="I52" s="45">
        <f t="shared" si="38"/>
        <v>90.84486735870819</v>
      </c>
      <c r="J52" s="45">
        <f t="shared" si="38"/>
        <v>91.61999439932792</v>
      </c>
      <c r="K52" s="45">
        <f t="shared" si="38"/>
        <v>92.3860486106634</v>
      </c>
      <c r="L52" s="45">
        <f t="shared" si="38"/>
        <v>92.66816865143225</v>
      </c>
      <c r="M52" s="45">
        <f t="shared" si="38"/>
        <v>93.51846483854136</v>
      </c>
    </row>
    <row r="53" spans="1:13" ht="15.75">
      <c r="A53" s="22" t="s">
        <v>47</v>
      </c>
      <c r="B53" s="45">
        <f>B25/B22*100</f>
        <v>1.8973507038559063</v>
      </c>
      <c r="C53" s="45">
        <f>C25/C22*100</f>
        <v>1.5154523195023493</v>
      </c>
      <c r="D53" s="45">
        <f aca="true" t="shared" si="39" ref="D53:M53">D25/D22*100</f>
        <v>1.819689978744362</v>
      </c>
      <c r="E53" s="45">
        <f t="shared" si="39"/>
        <v>1.6991818753933292</v>
      </c>
      <c r="F53" s="45">
        <f t="shared" si="39"/>
        <v>1.7714364488558036</v>
      </c>
      <c r="G53" s="45">
        <f t="shared" si="39"/>
        <v>1.6616928920238743</v>
      </c>
      <c r="H53" s="45">
        <f t="shared" si="39"/>
        <v>1.5980558214890639</v>
      </c>
      <c r="I53" s="45">
        <f t="shared" si="39"/>
        <v>1.8886966551326414</v>
      </c>
      <c r="J53" s="45">
        <f t="shared" si="39"/>
        <v>1.6241949033884069</v>
      </c>
      <c r="K53" s="45">
        <f t="shared" si="39"/>
        <v>1.6375475469021985</v>
      </c>
      <c r="L53" s="45">
        <f t="shared" si="39"/>
        <v>1.5577727711618925</v>
      </c>
      <c r="M53" s="45">
        <f t="shared" si="39"/>
        <v>1.194272131717781</v>
      </c>
    </row>
    <row r="54" spans="1:13" ht="15.75">
      <c r="A54" s="100" t="s">
        <v>61</v>
      </c>
      <c r="B54" s="184" t="s">
        <v>64</v>
      </c>
      <c r="C54" s="185">
        <f>C26/C22*100</f>
        <v>1.0720667063728408</v>
      </c>
      <c r="D54" s="185">
        <f aca="true" t="shared" si="40" ref="D54:M54">D26/D22*100</f>
        <v>1.0213074809476905</v>
      </c>
      <c r="E54" s="185">
        <f t="shared" si="40"/>
        <v>1.6205160478288232</v>
      </c>
      <c r="F54" s="185">
        <f t="shared" si="40"/>
        <v>1.6197959746346844</v>
      </c>
      <c r="G54" s="185">
        <f t="shared" si="40"/>
        <v>1.532826912642431</v>
      </c>
      <c r="H54" s="185">
        <f t="shared" si="40"/>
        <v>1.5612342587819426</v>
      </c>
      <c r="I54" s="185">
        <f t="shared" si="40"/>
        <v>1.6435986159169549</v>
      </c>
      <c r="J54" s="185">
        <f t="shared" si="40"/>
        <v>1.7572108653038365</v>
      </c>
      <c r="K54" s="185">
        <f t="shared" si="40"/>
        <v>1.566630133453678</v>
      </c>
      <c r="L54" s="185">
        <f t="shared" si="40"/>
        <v>1.3324750563244288</v>
      </c>
      <c r="M54" s="185">
        <f t="shared" si="40"/>
        <v>1.159487506522117</v>
      </c>
    </row>
    <row r="55" spans="1:13" s="3" customFormat="1" ht="15.75">
      <c r="A55" s="100" t="s">
        <v>62</v>
      </c>
      <c r="B55" s="184" t="s">
        <v>64</v>
      </c>
      <c r="C55" s="185">
        <f>C27/C22*100</f>
        <v>0.5691218317781749</v>
      </c>
      <c r="D55" s="185">
        <f aca="true" t="shared" si="41" ref="D55:M55">D27/D22*100</f>
        <v>0.2643993986209757</v>
      </c>
      <c r="E55" s="185">
        <f t="shared" si="41"/>
        <v>0.40119572057898045</v>
      </c>
      <c r="F55" s="185">
        <f t="shared" si="41"/>
        <v>0.4480286738351254</v>
      </c>
      <c r="G55" s="185">
        <f t="shared" si="41"/>
        <v>0.3323385784047748</v>
      </c>
      <c r="H55" s="185">
        <f t="shared" si="41"/>
        <v>0.257750938949849</v>
      </c>
      <c r="I55" s="185">
        <f t="shared" si="41"/>
        <v>0.5767012687427913</v>
      </c>
      <c r="J55" s="185">
        <f t="shared" si="41"/>
        <v>0.24502940352842342</v>
      </c>
      <c r="K55" s="185">
        <f t="shared" si="41"/>
        <v>0.3287989168976855</v>
      </c>
      <c r="L55" s="185">
        <f t="shared" si="41"/>
        <v>0.24460894753781784</v>
      </c>
      <c r="M55" s="185">
        <f t="shared" si="41"/>
        <v>0.24928981390225521</v>
      </c>
    </row>
    <row r="56" spans="1:13" ht="16.5" thickBot="1">
      <c r="A56" s="22" t="s">
        <v>48</v>
      </c>
      <c r="B56" s="46">
        <f>B28/B22*100</f>
        <v>6.155460347993355</v>
      </c>
      <c r="C56" s="46">
        <f>C28/C22*100</f>
        <v>4.55959234994375</v>
      </c>
      <c r="D56" s="46">
        <f aca="true" t="shared" si="42" ref="D56:M56">D28/D22*100</f>
        <v>4.023018300585826</v>
      </c>
      <c r="E56" s="46">
        <f t="shared" si="42"/>
        <v>4.531151667715545</v>
      </c>
      <c r="F56" s="46">
        <f t="shared" si="42"/>
        <v>4.976564653984009</v>
      </c>
      <c r="G56" s="46">
        <f t="shared" si="42"/>
        <v>4.618827997829626</v>
      </c>
      <c r="H56" s="46">
        <f t="shared" si="42"/>
        <v>4.624788276014434</v>
      </c>
      <c r="I56" s="46">
        <f t="shared" si="42"/>
        <v>4.599192618223761</v>
      </c>
      <c r="J56" s="46">
        <f t="shared" si="42"/>
        <v>4.3755250630075615</v>
      </c>
      <c r="K56" s="46">
        <f t="shared" si="42"/>
        <v>3.8295403262201018</v>
      </c>
      <c r="L56" s="46">
        <f t="shared" si="42"/>
        <v>4.01673640167364</v>
      </c>
      <c r="M56" s="46">
        <f t="shared" si="42"/>
        <v>3.85529595918604</v>
      </c>
    </row>
    <row r="57" spans="1:13" ht="16.5" thickBot="1">
      <c r="A57" s="10" t="s">
        <v>53</v>
      </c>
      <c r="B57" s="23">
        <f>B34+B42</f>
        <v>100</v>
      </c>
      <c r="C57" s="23">
        <f>C34+C42</f>
        <v>100</v>
      </c>
      <c r="D57" s="23">
        <f aca="true" t="shared" si="43" ref="D57:M57">D34+D42</f>
        <v>100</v>
      </c>
      <c r="E57" s="23">
        <f t="shared" si="43"/>
        <v>100.00000000000001</v>
      </c>
      <c r="F57" s="23">
        <f t="shared" si="43"/>
        <v>100</v>
      </c>
      <c r="G57" s="23">
        <f t="shared" si="43"/>
        <v>100</v>
      </c>
      <c r="H57" s="23">
        <f t="shared" si="43"/>
        <v>100.00000000000001</v>
      </c>
      <c r="I57" s="23">
        <f t="shared" si="43"/>
        <v>100</v>
      </c>
      <c r="J57" s="23">
        <f t="shared" si="43"/>
        <v>100</v>
      </c>
      <c r="K57" s="23">
        <f t="shared" si="43"/>
        <v>100</v>
      </c>
      <c r="L57" s="23">
        <f t="shared" si="43"/>
        <v>100</v>
      </c>
      <c r="M57" s="23">
        <f t="shared" si="43"/>
        <v>100</v>
      </c>
    </row>
    <row r="58" spans="1:13" ht="15.75">
      <c r="A58" s="19" t="s">
        <v>14</v>
      </c>
      <c r="B58" s="50"/>
      <c r="C58" s="50"/>
      <c r="D58" s="50"/>
      <c r="E58" s="50"/>
      <c r="F58" s="51"/>
      <c r="G58" s="50"/>
      <c r="H58" s="50"/>
      <c r="I58" s="52"/>
      <c r="J58" s="53"/>
      <c r="K58" s="53"/>
      <c r="L58" s="53"/>
      <c r="M58" s="52"/>
    </row>
    <row r="59" spans="1:13" ht="15.75">
      <c r="A59" s="13" t="s">
        <v>15</v>
      </c>
      <c r="B59" s="54"/>
      <c r="C59" s="54"/>
      <c r="D59" s="54"/>
      <c r="E59" s="54"/>
      <c r="F59" s="55"/>
      <c r="G59" s="54"/>
      <c r="H59" s="54"/>
      <c r="I59" s="56"/>
      <c r="J59" s="36"/>
      <c r="K59" s="36"/>
      <c r="L59" s="36"/>
      <c r="M59" s="56"/>
    </row>
    <row r="60" spans="1:13" ht="15.75">
      <c r="A60" s="13" t="s">
        <v>16</v>
      </c>
      <c r="B60" s="54"/>
      <c r="C60" s="54"/>
      <c r="D60" s="54"/>
      <c r="E60" s="54"/>
      <c r="F60" s="55"/>
      <c r="G60" s="54"/>
      <c r="H60" s="54"/>
      <c r="I60" s="56"/>
      <c r="J60" s="36"/>
      <c r="K60" s="36"/>
      <c r="L60" s="36"/>
      <c r="M60" s="56"/>
    </row>
    <row r="61" spans="1:13" ht="15.75">
      <c r="A61" s="13" t="s">
        <v>17</v>
      </c>
      <c r="B61" s="54"/>
      <c r="C61" s="54"/>
      <c r="D61" s="54"/>
      <c r="E61" s="54"/>
      <c r="F61" s="55"/>
      <c r="G61" s="54"/>
      <c r="H61" s="54"/>
      <c r="I61" s="56"/>
      <c r="J61" s="36"/>
      <c r="K61" s="36"/>
      <c r="L61" s="36"/>
      <c r="M61" s="56"/>
    </row>
    <row r="62" spans="1:13" s="3" customFormat="1" ht="15.75">
      <c r="A62" s="5"/>
      <c r="B62" s="6"/>
      <c r="C62" s="6"/>
      <c r="D62" s="6"/>
      <c r="E62" s="6"/>
      <c r="F62" s="6"/>
      <c r="G62" s="6"/>
      <c r="H62" s="6"/>
      <c r="I62" s="9"/>
      <c r="L62" s="33"/>
      <c r="M62" s="31"/>
    </row>
    <row r="63" spans="1:13" s="3" customFormat="1" ht="15.75">
      <c r="A63" s="5"/>
      <c r="B63" s="5"/>
      <c r="C63" s="5"/>
      <c r="D63" s="5"/>
      <c r="E63" s="5"/>
      <c r="F63" s="5"/>
      <c r="G63" s="5"/>
      <c r="H63" s="5"/>
      <c r="I63" s="9"/>
      <c r="L63" s="33"/>
      <c r="M63" s="31"/>
    </row>
    <row r="64" spans="1:8" ht="15.75">
      <c r="A64" s="4"/>
      <c r="B64" s="4"/>
      <c r="C64" s="4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4"/>
      <c r="H65" s="4"/>
    </row>
    <row r="66" spans="1:8" ht="15.75">
      <c r="A66" s="4"/>
      <c r="B66" s="4"/>
      <c r="C66" s="4"/>
      <c r="D66" s="4"/>
      <c r="E66" s="4"/>
      <c r="F66" s="4"/>
      <c r="G66" s="4"/>
      <c r="H66" s="4"/>
    </row>
    <row r="67" spans="1:8" ht="15.75">
      <c r="A67" s="4"/>
      <c r="B67" s="4"/>
      <c r="C67" s="4"/>
      <c r="D67" s="4"/>
      <c r="E67" s="4"/>
      <c r="F67" s="4"/>
      <c r="G67" s="4"/>
      <c r="H67" s="4"/>
    </row>
    <row r="68" spans="1:8" ht="15.75">
      <c r="A68" s="4"/>
      <c r="B68" s="4"/>
      <c r="C68" s="4"/>
      <c r="D68" s="4"/>
      <c r="E68" s="4"/>
      <c r="F68" s="4"/>
      <c r="G68" s="4"/>
      <c r="H68" s="4"/>
    </row>
    <row r="69" spans="1:8" ht="15.75">
      <c r="A69" s="4"/>
      <c r="B69" s="4"/>
      <c r="C69" s="4"/>
      <c r="D69" s="4"/>
      <c r="E69" s="4"/>
      <c r="F69" s="4"/>
      <c r="G69" s="4"/>
      <c r="H69" s="4"/>
    </row>
    <row r="70" spans="1:13" s="3" customFormat="1" ht="15.75">
      <c r="A70" s="5"/>
      <c r="B70" s="5"/>
      <c r="C70" s="5"/>
      <c r="D70" s="5"/>
      <c r="E70" s="5"/>
      <c r="F70" s="5"/>
      <c r="G70" s="5"/>
      <c r="H70" s="5"/>
      <c r="I70" s="9"/>
      <c r="L70" s="33"/>
      <c r="M70" s="31"/>
    </row>
    <row r="71" spans="1:8" ht="15.75">
      <c r="A71" s="4"/>
      <c r="B71" s="4"/>
      <c r="C71" s="4"/>
      <c r="D71" s="4"/>
      <c r="E71" s="4"/>
      <c r="F71" s="4"/>
      <c r="G71" s="4"/>
      <c r="H71" s="4"/>
    </row>
    <row r="72" spans="1:8" ht="15.75">
      <c r="A72" s="4"/>
      <c r="B72" s="4"/>
      <c r="C72" s="4"/>
      <c r="D72" s="4"/>
      <c r="E72" s="4"/>
      <c r="F72" s="4"/>
      <c r="G72" s="4"/>
      <c r="H72" s="4"/>
    </row>
    <row r="73" spans="1:8" ht="15.75">
      <c r="A73" s="4"/>
      <c r="B73" s="4"/>
      <c r="C73" s="4"/>
      <c r="D73" s="4"/>
      <c r="E73" s="4"/>
      <c r="F73" s="4"/>
      <c r="G73" s="4"/>
      <c r="H73" s="4"/>
    </row>
    <row r="74" spans="1:8" ht="15.75">
      <c r="A74" s="4"/>
      <c r="B74" s="7"/>
      <c r="C74" s="7"/>
      <c r="D74" s="7"/>
      <c r="E74" s="7"/>
      <c r="F74" s="7"/>
      <c r="G74" s="7"/>
      <c r="H74" s="7"/>
    </row>
    <row r="75" spans="1:8" ht="15.75">
      <c r="A75" s="4"/>
      <c r="B75" s="4"/>
      <c r="C75" s="4"/>
      <c r="D75" s="4"/>
      <c r="E75" s="4"/>
      <c r="F75" s="4"/>
      <c r="G75" s="4"/>
      <c r="H75" s="4"/>
    </row>
    <row r="76" spans="1:8" ht="15.75">
      <c r="A76" s="4"/>
      <c r="B76" s="4"/>
      <c r="C76" s="4"/>
      <c r="D76" s="4"/>
      <c r="E76" s="4"/>
      <c r="F76" s="4"/>
      <c r="G76" s="4"/>
      <c r="H76" s="4"/>
    </row>
    <row r="77" spans="1:13" s="3" customFormat="1" ht="15.75">
      <c r="A77" s="5"/>
      <c r="B77" s="5"/>
      <c r="C77" s="5"/>
      <c r="D77" s="5"/>
      <c r="E77" s="5"/>
      <c r="F77" s="5"/>
      <c r="G77" s="5"/>
      <c r="H77" s="5"/>
      <c r="I77" s="9"/>
      <c r="L77" s="33"/>
      <c r="M77" s="31"/>
    </row>
  </sheetData>
  <mergeCells count="5">
    <mergeCell ref="B32:M32"/>
    <mergeCell ref="A1:M1"/>
    <mergeCell ref="B4:M4"/>
    <mergeCell ref="B3:M3"/>
    <mergeCell ref="B31:M3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&amp;L&amp;"Bookman Old Style,Regular"&amp;14&amp;UNational Bank of Hungary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2002-12-10T15:08:04Z</cp:lastPrinted>
  <dcterms:created xsi:type="dcterms:W3CDTF">2000-08-23T13:35:07Z</dcterms:created>
  <dcterms:modified xsi:type="dcterms:W3CDTF">2008-01-09T10:26:14Z</dcterms:modified>
  <cp:category/>
  <cp:version/>
  <cp:contentType/>
  <cp:contentStatus/>
</cp:coreProperties>
</file>