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KI\PMF\Egyéb\ICAAP munkacsoport\Felülvizsgálat_2019Q3-Q4\Angol\Lektorált_clean\Átnevezett\"/>
    </mc:Choice>
  </mc:AlternateContent>
  <xr:revisionPtr revIDLastSave="0" documentId="8_{A04C46A4-D5E2-4CA4-9000-DCDF7690BEE3}" xr6:coauthVersionLast="45" xr6:coauthVersionMax="45" xr10:uidLastSave="{00000000-0000-0000-0000-000000000000}"/>
  <bookViews>
    <workbookView xWindow="-120" yWindow="-120" windowWidth="20730" windowHeight="11160" tabRatio="772" xr2:uid="{00000000-000D-0000-FFFF-FFFF00000000}"/>
  </bookViews>
  <sheets>
    <sheet name="SREP overview sheet" sheetId="10" r:id="rId1"/>
  </sheets>
  <definedNames>
    <definedName name="_xlnm.Print_Area" localSheetId="0">'SREP overview sheet'!$A$1:$F$63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0" l="1"/>
  <c r="D28" i="10"/>
  <c r="E24" i="10"/>
  <c r="D24" i="10"/>
  <c r="E9" i="10"/>
  <c r="D9" i="10"/>
  <c r="C9" i="10"/>
  <c r="E33" i="10" l="1"/>
  <c r="D33" i="10"/>
  <c r="C28" i="10" l="1"/>
  <c r="C24" i="10"/>
  <c r="C7" i="10" l="1"/>
  <c r="D7" i="10" l="1"/>
  <c r="D41" i="10" s="1"/>
  <c r="C40" i="10" s="1"/>
  <c r="E7" i="10"/>
  <c r="E41" i="10" s="1"/>
  <c r="C49" i="10"/>
  <c r="C51" i="10"/>
  <c r="C48" i="10"/>
  <c r="C50" i="10" l="1"/>
  <c r="C41" i="10"/>
  <c r="D51" i="10" s="1"/>
  <c r="D48" i="10" s="1"/>
  <c r="D50" i="10" l="1"/>
  <c r="D49" i="10"/>
</calcChain>
</file>

<file path=xl/sharedStrings.xml><?xml version="1.0" encoding="utf-8"?>
<sst xmlns="http://schemas.openxmlformats.org/spreadsheetml/2006/main" count="55" uniqueCount="55">
  <si>
    <r>
      <rPr>
        <b/>
        <sz val="11"/>
        <rFont val="Arial"/>
        <family val="2"/>
        <charset val="238"/>
      </rPr>
      <t>Operational risk</t>
    </r>
  </si>
  <si>
    <r>
      <rPr>
        <b/>
        <sz val="11"/>
        <rFont val="Arial"/>
        <family val="2"/>
        <charset val="238"/>
      </rPr>
      <t>Available capital</t>
    </r>
  </si>
  <si>
    <r>
      <rPr>
        <sz val="10"/>
        <rFont val="Arial"/>
        <family val="2"/>
        <charset val="238"/>
      </rPr>
      <t>Total solvency margin</t>
    </r>
  </si>
  <si>
    <r>
      <rPr>
        <sz val="10"/>
        <rFont val="Arial"/>
        <family val="2"/>
        <charset val="238"/>
      </rPr>
      <t>Counterparty risk</t>
    </r>
  </si>
  <si>
    <r>
      <rPr>
        <sz val="10"/>
        <rFont val="Arial"/>
        <family val="2"/>
        <charset val="238"/>
      </rPr>
      <t>Dilution risk</t>
    </r>
  </si>
  <si>
    <r>
      <rPr>
        <sz val="10"/>
        <rFont val="Arial"/>
        <family val="2"/>
        <charset val="238"/>
      </rPr>
      <t>Securitisation risk</t>
    </r>
  </si>
  <si>
    <r>
      <rPr>
        <sz val="10"/>
        <rFont val="Arial"/>
        <family val="2"/>
        <charset val="238"/>
      </rPr>
      <t>Residual risk</t>
    </r>
  </si>
  <si>
    <r>
      <rPr>
        <sz val="10"/>
        <rFont val="Arial"/>
        <family val="2"/>
        <charset val="238"/>
      </rPr>
      <t>Country risk</t>
    </r>
  </si>
  <si>
    <r>
      <rPr>
        <sz val="10"/>
        <rFont val="Arial"/>
        <family val="2"/>
        <charset val="238"/>
      </rPr>
      <t>Interest rate risk outside the trading book</t>
    </r>
  </si>
  <si>
    <r>
      <rPr>
        <b/>
        <sz val="10"/>
        <rFont val="Arial"/>
        <family val="2"/>
        <charset val="238"/>
      </rPr>
      <t>Stress tests</t>
    </r>
  </si>
  <si>
    <r>
      <rPr>
        <b/>
        <sz val="11"/>
        <rFont val="Arial"/>
        <family val="2"/>
        <charset val="238"/>
      </rPr>
      <t>Other risks</t>
    </r>
  </si>
  <si>
    <r>
      <rPr>
        <sz val="10"/>
        <rFont val="Arial"/>
        <family val="2"/>
        <charset val="238"/>
      </rPr>
      <t>High-risk portfolios</t>
    </r>
  </si>
  <si>
    <r>
      <rPr>
        <sz val="10"/>
        <rFont val="Arial"/>
        <family val="2"/>
        <charset val="238"/>
      </rPr>
      <t>Corporate governance and control functions</t>
    </r>
  </si>
  <si>
    <r>
      <rPr>
        <sz val="10"/>
        <rFont val="Arial"/>
        <family val="2"/>
        <charset val="238"/>
      </rPr>
      <t>Capital adequacy ratio</t>
    </r>
  </si>
  <si>
    <r>
      <rPr>
        <b/>
        <sz val="12"/>
        <color theme="3" tint="-0.249977111117893"/>
        <rFont val="Arial"/>
        <family val="2"/>
        <charset val="238"/>
      </rPr>
      <t>Pillar 1</t>
    </r>
  </si>
  <si>
    <r>
      <rPr>
        <b/>
        <sz val="12"/>
        <color theme="3" tint="-0.249977111117893"/>
        <rFont val="Arial"/>
        <family val="2"/>
        <charset val="238"/>
      </rPr>
      <t>ICAAP</t>
    </r>
  </si>
  <si>
    <r>
      <rPr>
        <b/>
        <sz val="18"/>
        <color theme="4" tint="-0.499984740745262"/>
        <rFont val="Arial"/>
        <family val="2"/>
        <charset val="238"/>
      </rPr>
      <t xml:space="preserve">SREP OVERVIEW SHEET </t>
    </r>
  </si>
  <si>
    <r>
      <rPr>
        <b/>
        <sz val="16"/>
        <color theme="3" tint="-0.249977111117893"/>
        <rFont val="Arial"/>
        <family val="2"/>
        <charset val="238"/>
      </rPr>
      <t>Bank / Bank group</t>
    </r>
  </si>
  <si>
    <r>
      <rPr>
        <sz val="10"/>
        <rFont val="Arial"/>
        <family val="2"/>
        <charset val="238"/>
      </rPr>
      <t>CVA risk</t>
    </r>
  </si>
  <si>
    <r>
      <rPr>
        <b/>
        <sz val="14"/>
        <color theme="3" tint="-0.249977111117893"/>
        <rFont val="Arial"/>
        <family val="2"/>
        <charset val="238"/>
      </rPr>
      <t>CAPITAL ADEQUACY</t>
    </r>
  </si>
  <si>
    <r>
      <rPr>
        <sz val="10"/>
        <rFont val="Arial"/>
        <family val="2"/>
        <charset val="238"/>
      </rPr>
      <t>Common Equity Tier 1 (CET1)</t>
    </r>
  </si>
  <si>
    <r>
      <rPr>
        <sz val="10"/>
        <rFont val="Arial"/>
        <family val="2"/>
        <charset val="238"/>
      </rPr>
      <t>Core capital (T1)</t>
    </r>
  </si>
  <si>
    <r>
      <rPr>
        <b/>
        <sz val="11"/>
        <rFont val="Arial"/>
        <family val="2"/>
        <charset val="238"/>
      </rPr>
      <t>Solvency margin (HUF million)</t>
    </r>
  </si>
  <si>
    <r>
      <rPr>
        <b/>
        <sz val="11"/>
        <rFont val="Arial"/>
        <family val="2"/>
        <charset val="238"/>
      </rPr>
      <t>Market risk</t>
    </r>
  </si>
  <si>
    <r>
      <rPr>
        <b/>
        <sz val="12"/>
        <rFont val="Arial"/>
        <family val="2"/>
        <charset val="238"/>
      </rPr>
      <t>TSCR requirement</t>
    </r>
  </si>
  <si>
    <r>
      <rPr>
        <b/>
        <sz val="12"/>
        <color theme="3" tint="-0.249977111117893"/>
        <rFont val="Arial"/>
        <family val="2"/>
        <charset val="238"/>
      </rPr>
      <t>SREP*</t>
    </r>
  </si>
  <si>
    <r>
      <rPr>
        <sz val="10"/>
        <rFont val="Arial"/>
        <family val="2"/>
        <charset val="238"/>
      </rPr>
      <t>* To be completed by the MNB</t>
    </r>
  </si>
  <si>
    <r>
      <rPr>
        <sz val="10"/>
        <rFont val="Arial"/>
        <family val="2"/>
        <charset val="238"/>
      </rPr>
      <t>Trading book and foreign exchange risk</t>
    </r>
  </si>
  <si>
    <r>
      <rPr>
        <b/>
        <sz val="12"/>
        <rFont val="Arial"/>
        <family val="2"/>
        <charset val="238"/>
      </rPr>
      <t>Pillar 1 (actual)</t>
    </r>
  </si>
  <si>
    <r>
      <rPr>
        <b/>
        <sz val="11"/>
        <rFont val="Arial"/>
        <family val="2"/>
        <charset val="238"/>
      </rPr>
      <t>Capital adequacy ratio (%)</t>
    </r>
  </si>
  <si>
    <r>
      <rPr>
        <sz val="10"/>
        <rFont val="Arial"/>
        <family val="2"/>
        <charset val="238"/>
      </rPr>
      <t>Common Equity Tier 1 ratio (CET1)</t>
    </r>
  </si>
  <si>
    <r>
      <rPr>
        <sz val="10"/>
        <rFont val="Arial"/>
        <family val="2"/>
        <charset val="238"/>
      </rPr>
      <t>Core capital ratio (T1)</t>
    </r>
  </si>
  <si>
    <r>
      <rPr>
        <b/>
        <sz val="12"/>
        <color theme="1"/>
        <rFont val="Arial"/>
        <family val="2"/>
        <charset val="238"/>
      </rPr>
      <t>ICAAP ratio</t>
    </r>
  </si>
  <si>
    <r>
      <rPr>
        <b/>
        <sz val="12"/>
        <color theme="1"/>
        <rFont val="Arial"/>
        <family val="2"/>
        <charset val="238"/>
      </rPr>
      <t>SREP ratio</t>
    </r>
  </si>
  <si>
    <r>
      <rPr>
        <sz val="10"/>
        <rFont val="Arial"/>
        <family val="2"/>
        <charset val="238"/>
      </rPr>
      <t>Strategic and business risk (business model risk)</t>
    </r>
  </si>
  <si>
    <r>
      <rPr>
        <sz val="10"/>
        <rFont val="Arial"/>
        <family val="2"/>
        <charset val="238"/>
      </rPr>
      <t>Other: (e.g. model risk linked to market risk)</t>
    </r>
  </si>
  <si>
    <r>
      <rPr>
        <sz val="10"/>
        <rFont val="Arial"/>
        <family val="2"/>
        <charset val="238"/>
      </rPr>
      <t xml:space="preserve">Supplementary capital ratio (T2) </t>
    </r>
  </si>
  <si>
    <r>
      <rPr>
        <b/>
        <sz val="16"/>
        <rFont val="Arial"/>
        <family val="2"/>
        <charset val="238"/>
      </rPr>
      <t>TSCR ratio**</t>
    </r>
  </si>
  <si>
    <r>
      <rPr>
        <sz val="10"/>
        <rFont val="Arial"/>
        <family val="2"/>
        <charset val="238"/>
      </rPr>
      <t>** Total SREP Capital Requirement</t>
    </r>
  </si>
  <si>
    <r>
      <rPr>
        <sz val="10"/>
        <rFont val="Arial"/>
        <family val="2"/>
        <charset val="238"/>
      </rPr>
      <t>Supplementary capital (T2)</t>
    </r>
  </si>
  <si>
    <r>
      <rPr>
        <i/>
        <sz val="10"/>
        <rFont val="Arial"/>
        <family val="2"/>
        <charset val="238"/>
      </rPr>
      <t xml:space="preserve">    of which: </t>
    </r>
    <r>
      <rPr>
        <i/>
        <sz val="10"/>
        <rFont val="Arial"/>
        <family val="2"/>
        <charset val="238"/>
      </rPr>
      <t>capital requirement allowance to encourage lending to SMEs (-)</t>
    </r>
  </si>
  <si>
    <r>
      <rPr>
        <sz val="10"/>
        <rFont val="Arial"/>
        <family val="2"/>
        <charset val="238"/>
      </rPr>
      <t>Other: (e.g. model risk linked to credit risk)</t>
    </r>
  </si>
  <si>
    <r>
      <rPr>
        <sz val="10"/>
        <rFont val="Arial"/>
        <family val="2"/>
        <charset val="238"/>
      </rPr>
      <t>Settlement risk: Overdue deliveries (Article 378 of CRR)</t>
    </r>
  </si>
  <si>
    <r>
      <rPr>
        <sz val="10"/>
        <rFont val="Arial"/>
        <family val="2"/>
        <charset val="238"/>
      </rPr>
      <t>Settlement risk: Free deliveries (Article 379 of CRR)</t>
    </r>
  </si>
  <si>
    <r>
      <rPr>
        <sz val="10"/>
        <color theme="1"/>
        <rFont val="Arial"/>
        <family val="2"/>
        <charset val="238"/>
      </rPr>
      <t>Other: (e.g. general model risk, liquidity risk, regulatory risk)</t>
    </r>
  </si>
  <si>
    <r>
      <rPr>
        <sz val="10"/>
        <rFont val="Arial"/>
        <family val="2"/>
        <charset val="238"/>
      </rPr>
      <t>Other: (e.g. modelling risk, legal risk, IT risk, reputation risk)</t>
    </r>
  </si>
  <si>
    <r>
      <rPr>
        <b/>
        <sz val="14"/>
        <rFont val="Arial"/>
        <family val="2"/>
        <charset val="238"/>
      </rPr>
      <t>ICAAP ratio</t>
    </r>
  </si>
  <si>
    <r>
      <rPr>
        <b/>
        <sz val="16"/>
        <rFont val="Arial"/>
        <family val="2"/>
        <charset val="238"/>
      </rPr>
      <t>Pillar 2 Guidance (P2G) (Supervisory capital guidance)</t>
    </r>
  </si>
  <si>
    <r>
      <rPr>
        <b/>
        <sz val="16"/>
        <color theme="3" tint="-0.249977111117893"/>
        <rFont val="Arial"/>
        <family val="2"/>
        <charset val="238"/>
      </rPr>
      <t>Reference date</t>
    </r>
  </si>
  <si>
    <r>
      <rPr>
        <b/>
        <sz val="12"/>
        <color theme="3" tint="-0.249977111117893"/>
        <rFont val="Arial"/>
        <family val="2"/>
        <charset val="238"/>
      </rPr>
      <t>Note</t>
    </r>
  </si>
  <si>
    <r>
      <rPr>
        <sz val="10"/>
        <rFont val="Arial"/>
        <family val="2"/>
        <charset val="238"/>
      </rPr>
      <t>Operational risk</t>
    </r>
  </si>
  <si>
    <t xml:space="preserve">Credit risk </t>
  </si>
  <si>
    <t>Concentration risk</t>
  </si>
  <si>
    <t>Credit risk</t>
  </si>
  <si>
    <r>
      <t xml:space="preserve">TOTAL CAPITAL REQUIREMENT </t>
    </r>
    <r>
      <rPr>
        <sz val="11"/>
        <color theme="1"/>
        <rFont val="Calibri"/>
        <family val="2"/>
        <charset val="238"/>
        <scheme val="minor"/>
      </rPr>
      <t>(HUF million)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</si>
</sst>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  <numFmt numFmtId="183" formatCode="0.0%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57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4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5" fontId="9" fillId="0" borderId="0">
      <alignment vertical="center"/>
    </xf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5" fillId="0" borderId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</cellStyleXfs>
  <cellXfs count="129">
    <xf numFmtId="0" fontId="0" fillId="0" borderId="0" xfId="0"/>
    <xf numFmtId="0" fontId="48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21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49" fillId="0" borderId="13" xfId="0" applyFont="1" applyFill="1" applyBorder="1"/>
    <xf numFmtId="0" fontId="49" fillId="0" borderId="20" xfId="0" applyFont="1" applyFill="1" applyBorder="1"/>
    <xf numFmtId="0" fontId="52" fillId="0" borderId="0" xfId="0" applyFont="1" applyFill="1"/>
    <xf numFmtId="0" fontId="53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left" vertical="center"/>
    </xf>
    <xf numFmtId="0" fontId="54" fillId="0" borderId="18" xfId="0" applyFont="1" applyFill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/>
    <xf numFmtId="182" fontId="59" fillId="0" borderId="18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60" fillId="0" borderId="37" xfId="0" applyFont="1" applyFill="1" applyBorder="1"/>
    <xf numFmtId="182" fontId="60" fillId="0" borderId="28" xfId="2" applyNumberFormat="1" applyFont="1" applyFill="1" applyBorder="1" applyAlignment="1" applyProtection="1">
      <alignment horizontal="center" vertical="center"/>
      <protection locked="0"/>
    </xf>
    <xf numFmtId="182" fontId="61" fillId="0" borderId="29" xfId="0" applyNumberFormat="1" applyFont="1" applyFill="1" applyBorder="1" applyAlignment="1" applyProtection="1">
      <alignment horizontal="center" vertical="center"/>
      <protection locked="0"/>
    </xf>
    <xf numFmtId="3" fontId="49" fillId="0" borderId="30" xfId="0" applyNumberFormat="1" applyFont="1" applyFill="1" applyBorder="1" applyAlignment="1" applyProtection="1">
      <alignment horizontal="center" vertical="center"/>
      <protection locked="0"/>
    </xf>
    <xf numFmtId="0" fontId="62" fillId="0" borderId="38" xfId="0" applyFont="1" applyFill="1" applyBorder="1"/>
    <xf numFmtId="182" fontId="61" fillId="0" borderId="31" xfId="0" applyNumberFormat="1" applyFont="1" applyFill="1" applyBorder="1" applyAlignment="1" applyProtection="1">
      <alignment horizontal="center" vertical="center"/>
      <protection locked="0"/>
    </xf>
    <xf numFmtId="182" fontId="61" fillId="0" borderId="32" xfId="0" applyNumberFormat="1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 vertical="center"/>
      <protection locked="0"/>
    </xf>
    <xf numFmtId="182" fontId="61" fillId="41" borderId="48" xfId="0" applyNumberFormat="1" applyFont="1" applyFill="1" applyBorder="1" applyAlignment="1" applyProtection="1">
      <alignment horizontal="center" vertical="center"/>
    </xf>
    <xf numFmtId="0" fontId="60" fillId="0" borderId="38" xfId="0" applyFont="1" applyFill="1" applyBorder="1"/>
    <xf numFmtId="0" fontId="63" fillId="0" borderId="0" xfId="0" applyFont="1" applyFill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61" fillId="41" borderId="31" xfId="0" applyFont="1" applyFill="1" applyBorder="1" applyAlignment="1" applyProtection="1">
      <alignment horizontal="center" vertical="center"/>
    </xf>
    <xf numFmtId="0" fontId="60" fillId="0" borderId="38" xfId="0" applyFont="1" applyFill="1" applyBorder="1" applyAlignment="1">
      <alignment vertical="center"/>
    </xf>
    <xf numFmtId="0" fontId="61" fillId="41" borderId="40" xfId="0" applyFont="1" applyFill="1" applyBorder="1" applyAlignment="1" applyProtection="1">
      <alignment horizontal="center" vertical="center"/>
    </xf>
    <xf numFmtId="182" fontId="61" fillId="0" borderId="41" xfId="0" applyNumberFormat="1" applyFont="1" applyFill="1" applyBorder="1" applyAlignment="1" applyProtection="1">
      <alignment horizontal="center" vertical="center"/>
      <protection locked="0"/>
    </xf>
    <xf numFmtId="0" fontId="49" fillId="0" borderId="42" xfId="0" applyFont="1" applyFill="1" applyBorder="1" applyAlignment="1" applyProtection="1">
      <alignment horizontal="center" vertical="center"/>
      <protection locked="0"/>
    </xf>
    <xf numFmtId="0" fontId="60" fillId="0" borderId="39" xfId="0" applyFont="1" applyFill="1" applyBorder="1"/>
    <xf numFmtId="0" fontId="61" fillId="41" borderId="34" xfId="0" applyFont="1" applyFill="1" applyBorder="1" applyAlignment="1" applyProtection="1">
      <alignment horizontal="center" vertical="center"/>
    </xf>
    <xf numFmtId="182" fontId="61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182" fontId="61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30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>
      <alignment wrapText="1"/>
    </xf>
    <xf numFmtId="0" fontId="60" fillId="0" borderId="43" xfId="0" applyFont="1" applyFill="1" applyBorder="1"/>
    <xf numFmtId="0" fontId="61" fillId="41" borderId="28" xfId="0" applyFont="1" applyFill="1" applyBorder="1" applyAlignment="1" applyProtection="1">
      <alignment horizontal="center" vertical="center"/>
    </xf>
    <xf numFmtId="182" fontId="59" fillId="0" borderId="18" xfId="0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60" fillId="0" borderId="37" xfId="0" applyFont="1" applyFill="1" applyBorder="1" applyAlignment="1"/>
    <xf numFmtId="182" fontId="60" fillId="0" borderId="29" xfId="2" applyNumberFormat="1" applyFont="1" applyFill="1" applyBorder="1" applyAlignment="1" applyProtection="1">
      <alignment horizontal="center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0" fontId="60" fillId="0" borderId="43" xfId="0" applyFont="1" applyFill="1" applyBorder="1" applyAlignment="1">
      <alignment vertical="center"/>
    </xf>
    <xf numFmtId="0" fontId="61" fillId="41" borderId="44" xfId="0" applyFont="1" applyFill="1" applyBorder="1" applyAlignment="1" applyProtection="1">
      <alignment horizontal="center" vertical="center"/>
    </xf>
    <xf numFmtId="182" fontId="60" fillId="0" borderId="45" xfId="2" applyNumberFormat="1" applyFont="1" applyFill="1" applyBorder="1" applyAlignment="1" applyProtection="1">
      <alignment horizontal="center"/>
      <protection locked="0"/>
    </xf>
    <xf numFmtId="0" fontId="49" fillId="0" borderId="46" xfId="0" applyFont="1" applyFill="1" applyBorder="1" applyAlignment="1" applyProtection="1">
      <alignment horizontal="center"/>
      <protection locked="0"/>
    </xf>
    <xf numFmtId="182" fontId="61" fillId="0" borderId="32" xfId="0" applyNumberFormat="1" applyFont="1" applyFill="1" applyBorder="1" applyAlignment="1" applyProtection="1">
      <alignment horizontal="center"/>
      <protection locked="0"/>
    </xf>
    <xf numFmtId="0" fontId="49" fillId="0" borderId="33" xfId="0" applyFont="1" applyFill="1" applyBorder="1" applyAlignment="1" applyProtection="1">
      <alignment horizontal="center"/>
      <protection locked="0"/>
    </xf>
    <xf numFmtId="0" fontId="65" fillId="0" borderId="0" xfId="0" applyFont="1" applyFill="1"/>
    <xf numFmtId="0" fontId="61" fillId="0" borderId="39" xfId="0" applyFont="1" applyFill="1" applyBorder="1" applyAlignment="1">
      <alignment wrapText="1"/>
    </xf>
    <xf numFmtId="0" fontId="61" fillId="41" borderId="34" xfId="0" applyFont="1" applyFill="1" applyBorder="1" applyAlignment="1" applyProtection="1">
      <alignment horizontal="center"/>
    </xf>
    <xf numFmtId="182" fontId="61" fillId="0" borderId="35" xfId="0" applyNumberFormat="1" applyFont="1" applyFill="1" applyBorder="1" applyAlignment="1" applyProtection="1">
      <alignment horizontal="center"/>
      <protection locked="0"/>
    </xf>
    <xf numFmtId="0" fontId="49" fillId="0" borderId="36" xfId="0" applyFont="1" applyFill="1" applyBorder="1" applyAlignment="1" applyProtection="1">
      <alignment horizontal="center"/>
      <protection locked="0"/>
    </xf>
    <xf numFmtId="0" fontId="62" fillId="43" borderId="0" xfId="0" applyFont="1" applyFill="1" applyBorder="1" applyAlignment="1"/>
    <xf numFmtId="0" fontId="49" fillId="0" borderId="0" xfId="0" applyFont="1" applyBorder="1" applyAlignment="1"/>
    <xf numFmtId="0" fontId="56" fillId="0" borderId="5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Fill="1" applyBorder="1"/>
    <xf numFmtId="0" fontId="59" fillId="0" borderId="18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3" fontId="61" fillId="0" borderId="37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3" fontId="61" fillId="0" borderId="3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 applyFill="1" applyBorder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/>
    <xf numFmtId="183" fontId="66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NumberFormat="1" applyFont="1" applyFill="1" applyBorder="1"/>
    <xf numFmtId="10" fontId="68" fillId="0" borderId="0" xfId="0" applyNumberFormat="1" applyFont="1" applyFill="1" applyBorder="1"/>
    <xf numFmtId="182" fontId="61" fillId="41" borderId="41" xfId="0" applyNumberFormat="1" applyFont="1" applyFill="1" applyBorder="1" applyAlignment="1" applyProtection="1">
      <alignment horizontal="center" vertical="center"/>
    </xf>
    <xf numFmtId="182" fontId="60" fillId="0" borderId="32" xfId="2" applyNumberFormat="1" applyFont="1" applyFill="1" applyBorder="1" applyAlignment="1" applyProtection="1">
      <alignment horizontal="center" vertical="center"/>
      <protection locked="0"/>
    </xf>
    <xf numFmtId="182" fontId="60" fillId="0" borderId="45" xfId="2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/>
    <xf numFmtId="3" fontId="61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16" xfId="0" applyFont="1" applyFill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Fill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Border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Fill="1" applyBorder="1" applyAlignment="1">
      <alignment vertical="center"/>
    </xf>
    <xf numFmtId="0" fontId="70" fillId="0" borderId="58" xfId="1" applyNumberFormat="1" applyFont="1" applyFill="1" applyBorder="1" applyAlignment="1">
      <alignment horizontal="center" vertical="center"/>
    </xf>
    <xf numFmtId="0" fontId="3" fillId="0" borderId="38" xfId="0" applyFont="1" applyFill="1" applyBorder="1"/>
    <xf numFmtId="0" fontId="3" fillId="0" borderId="37" xfId="0" applyFont="1" applyFill="1" applyBorder="1"/>
    <xf numFmtId="0" fontId="62" fillId="2" borderId="17" xfId="0" applyFont="1" applyFill="1" applyBorder="1" applyAlignment="1"/>
    <xf numFmtId="0" fontId="49" fillId="0" borderId="26" xfId="0" applyFont="1" applyBorder="1" applyAlignment="1"/>
    <xf numFmtId="0" fontId="49" fillId="0" borderId="15" xfId="0" applyFont="1" applyBorder="1" applyAlignment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 applyAlignment="1"/>
    <xf numFmtId="0" fontId="49" fillId="0" borderId="18" xfId="0" applyFont="1" applyBorder="1" applyAlignment="1"/>
  </cellXfs>
  <cellStyles count="3257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2" xfId="325" xr:uid="{00000000-0005-0000-0000-00003E010000}"/>
    <cellStyle name="Comma 10 2 2" xfId="326" xr:uid="{00000000-0005-0000-0000-00003F010000}"/>
    <cellStyle name="Comma 10 3" xfId="327" xr:uid="{00000000-0005-0000-0000-000040010000}"/>
    <cellStyle name="Comma 10 3 2" xfId="328" xr:uid="{00000000-0005-0000-0000-000041010000}"/>
    <cellStyle name="Comma 10 4" xfId="329" xr:uid="{00000000-0005-0000-0000-000042010000}"/>
    <cellStyle name="Comma 10 4 2" xfId="330" xr:uid="{00000000-0005-0000-0000-000043010000}"/>
    <cellStyle name="Comma 10 5" xfId="331" xr:uid="{00000000-0005-0000-0000-000044010000}"/>
    <cellStyle name="Comma 10 5 2" xfId="332" xr:uid="{00000000-0005-0000-0000-000045010000}"/>
    <cellStyle name="Comma 10 6" xfId="333" xr:uid="{00000000-0005-0000-0000-000046010000}"/>
    <cellStyle name="Comma 10 6 2" xfId="334" xr:uid="{00000000-0005-0000-0000-000047010000}"/>
    <cellStyle name="Comma 10 7" xfId="335" xr:uid="{00000000-0005-0000-0000-000048010000}"/>
    <cellStyle name="Comma 10 7 2" xfId="336" xr:uid="{00000000-0005-0000-0000-000049010000}"/>
    <cellStyle name="Comma 10 8" xfId="337" xr:uid="{00000000-0005-0000-0000-00004A010000}"/>
    <cellStyle name="Comma 10 8 2" xfId="338" xr:uid="{00000000-0005-0000-0000-00004B010000}"/>
    <cellStyle name="Comma 10 9" xfId="339" xr:uid="{00000000-0005-0000-0000-00004C010000}"/>
    <cellStyle name="Comma 11" xfId="340" xr:uid="{00000000-0005-0000-0000-00004D010000}"/>
    <cellStyle name="Comma 11 2" xfId="341" xr:uid="{00000000-0005-0000-0000-00004E010000}"/>
    <cellStyle name="Comma 11 2 2" xfId="342" xr:uid="{00000000-0005-0000-0000-00004F010000}"/>
    <cellStyle name="Comma 11 3" xfId="343" xr:uid="{00000000-0005-0000-0000-000050010000}"/>
    <cellStyle name="Comma 11 3 2" xfId="344" xr:uid="{00000000-0005-0000-0000-000051010000}"/>
    <cellStyle name="Comma 11 4" xfId="345" xr:uid="{00000000-0005-0000-0000-000052010000}"/>
    <cellStyle name="Comma 11 4 2" xfId="346" xr:uid="{00000000-0005-0000-0000-000053010000}"/>
    <cellStyle name="Comma 11 5" xfId="347" xr:uid="{00000000-0005-0000-0000-000054010000}"/>
    <cellStyle name="Comma 11 5 2" xfId="348" xr:uid="{00000000-0005-0000-0000-000055010000}"/>
    <cellStyle name="Comma 11 6" xfId="349" xr:uid="{00000000-0005-0000-0000-000056010000}"/>
    <cellStyle name="Comma 11 6 2" xfId="350" xr:uid="{00000000-0005-0000-0000-000057010000}"/>
    <cellStyle name="Comma 11 7" xfId="351" xr:uid="{00000000-0005-0000-0000-000058010000}"/>
    <cellStyle name="Comma 11 7 2" xfId="352" xr:uid="{00000000-0005-0000-0000-000059010000}"/>
    <cellStyle name="Comma 11 8" xfId="353" xr:uid="{00000000-0005-0000-0000-00005A010000}"/>
    <cellStyle name="Comma 11 8 2" xfId="354" xr:uid="{00000000-0005-0000-0000-00005B010000}"/>
    <cellStyle name="Comma 11 9" xfId="355" xr:uid="{00000000-0005-0000-0000-00005C010000}"/>
    <cellStyle name="Comma 12" xfId="356" xr:uid="{00000000-0005-0000-0000-00005D010000}"/>
    <cellStyle name="Comma 12 2" xfId="357" xr:uid="{00000000-0005-0000-0000-00005E010000}"/>
    <cellStyle name="Comma 12 2 2" xfId="358" xr:uid="{00000000-0005-0000-0000-00005F010000}"/>
    <cellStyle name="Comma 12 3" xfId="359" xr:uid="{00000000-0005-0000-0000-000060010000}"/>
    <cellStyle name="Comma 12 3 2" xfId="360" xr:uid="{00000000-0005-0000-0000-000061010000}"/>
    <cellStyle name="Comma 12 4" xfId="361" xr:uid="{00000000-0005-0000-0000-000062010000}"/>
    <cellStyle name="Comma 12 4 2" xfId="362" xr:uid="{00000000-0005-0000-0000-000063010000}"/>
    <cellStyle name="Comma 12 5" xfId="363" xr:uid="{00000000-0005-0000-0000-000064010000}"/>
    <cellStyle name="Comma 12 5 2" xfId="364" xr:uid="{00000000-0005-0000-0000-000065010000}"/>
    <cellStyle name="Comma 12 6" xfId="365" xr:uid="{00000000-0005-0000-0000-000066010000}"/>
    <cellStyle name="Comma 12 6 2" xfId="366" xr:uid="{00000000-0005-0000-0000-000067010000}"/>
    <cellStyle name="Comma 12 7" xfId="367" xr:uid="{00000000-0005-0000-0000-000068010000}"/>
    <cellStyle name="Comma 12 7 2" xfId="368" xr:uid="{00000000-0005-0000-0000-000069010000}"/>
    <cellStyle name="Comma 12 8" xfId="369" xr:uid="{00000000-0005-0000-0000-00006A010000}"/>
    <cellStyle name="Comma 12 8 2" xfId="370" xr:uid="{00000000-0005-0000-0000-00006B010000}"/>
    <cellStyle name="Comma 12 9" xfId="371" xr:uid="{00000000-0005-0000-0000-00006C010000}"/>
    <cellStyle name="Comma 13" xfId="3225" xr:uid="{00000000-0005-0000-0000-00006D010000}"/>
    <cellStyle name="Comma 14" xfId="3236" xr:uid="{00000000-0005-0000-0000-00006E010000}"/>
    <cellStyle name="Comma 15" xfId="372" xr:uid="{00000000-0005-0000-0000-00006F010000}"/>
    <cellStyle name="Comma 16" xfId="3223" xr:uid="{00000000-0005-0000-0000-000070010000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1" xfId="376" xr:uid="{00000000-0005-0000-0000-000074010000}"/>
    <cellStyle name="Comma 2 11 2" xfId="377" xr:uid="{00000000-0005-0000-0000-000075010000}"/>
    <cellStyle name="Comma 2 12" xfId="378" xr:uid="{00000000-0005-0000-0000-000076010000}"/>
    <cellStyle name="Comma 2 12 2" xfId="379" xr:uid="{00000000-0005-0000-0000-000077010000}"/>
    <cellStyle name="Comma 2 13" xfId="380" xr:uid="{00000000-0005-0000-0000-000078010000}"/>
    <cellStyle name="Comma 2 13 2" xfId="381" xr:uid="{00000000-0005-0000-0000-000079010000}"/>
    <cellStyle name="Comma 2 14" xfId="382" xr:uid="{00000000-0005-0000-0000-00007A010000}"/>
    <cellStyle name="Comma 2 14 2" xfId="383" xr:uid="{00000000-0005-0000-0000-00007B010000}"/>
    <cellStyle name="Comma 2 15" xfId="384" xr:uid="{00000000-0005-0000-0000-00007C010000}"/>
    <cellStyle name="Comma 2 15 2" xfId="385" xr:uid="{00000000-0005-0000-0000-00007D010000}"/>
    <cellStyle name="Comma 2 16" xfId="386" xr:uid="{00000000-0005-0000-0000-00007E010000}"/>
    <cellStyle name="Comma 2 16 2" xfId="387" xr:uid="{00000000-0005-0000-0000-00007F010000}"/>
    <cellStyle name="Comma 2 17" xfId="388" xr:uid="{00000000-0005-0000-0000-000080010000}"/>
    <cellStyle name="Comma 2 17 2" xfId="389" xr:uid="{00000000-0005-0000-0000-000081010000}"/>
    <cellStyle name="Comma 2 18" xfId="390" xr:uid="{00000000-0005-0000-0000-000082010000}"/>
    <cellStyle name="Comma 2 18 2" xfId="391" xr:uid="{00000000-0005-0000-0000-000083010000}"/>
    <cellStyle name="Comma 2 19" xfId="392" xr:uid="{00000000-0005-0000-0000-000084010000}"/>
    <cellStyle name="Comma 2 19 2" xfId="393" xr:uid="{00000000-0005-0000-0000-000085010000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1" xfId="397" xr:uid="{00000000-0005-0000-0000-000089010000}"/>
    <cellStyle name="Comma 2 2 11 2" xfId="398" xr:uid="{00000000-0005-0000-0000-00008A010000}"/>
    <cellStyle name="Comma 2 2 12" xfId="399" xr:uid="{00000000-0005-0000-0000-00008B010000}"/>
    <cellStyle name="Comma 2 2 12 2" xfId="400" xr:uid="{00000000-0005-0000-0000-00008C010000}"/>
    <cellStyle name="Comma 2 2 13" xfId="401" xr:uid="{00000000-0005-0000-0000-00008D010000}"/>
    <cellStyle name="Comma 2 2 13 2" xfId="402" xr:uid="{00000000-0005-0000-0000-00008E010000}"/>
    <cellStyle name="Comma 2 2 14" xfId="403" xr:uid="{00000000-0005-0000-0000-00008F010000}"/>
    <cellStyle name="Comma 2 2 14 2" xfId="404" xr:uid="{00000000-0005-0000-0000-000090010000}"/>
    <cellStyle name="Comma 2 2 15" xfId="405" xr:uid="{00000000-0005-0000-0000-000091010000}"/>
    <cellStyle name="Comma 2 2 15 2" xfId="406" xr:uid="{00000000-0005-0000-0000-000092010000}"/>
    <cellStyle name="Comma 2 2 16" xfId="407" xr:uid="{00000000-0005-0000-0000-000093010000}"/>
    <cellStyle name="Comma 2 2 16 2" xfId="408" xr:uid="{00000000-0005-0000-0000-000094010000}"/>
    <cellStyle name="Comma 2 2 17" xfId="409" xr:uid="{00000000-0005-0000-0000-000095010000}"/>
    <cellStyle name="Comma 2 2 17 2" xfId="410" xr:uid="{00000000-0005-0000-0000-000096010000}"/>
    <cellStyle name="Comma 2 2 18" xfId="411" xr:uid="{00000000-0005-0000-0000-000097010000}"/>
    <cellStyle name="Comma 2 2 18 2" xfId="412" xr:uid="{00000000-0005-0000-0000-000098010000}"/>
    <cellStyle name="Comma 2 2 19" xfId="413" xr:uid="{00000000-0005-0000-0000-000099010000}"/>
    <cellStyle name="Comma 2 2 19 2" xfId="414" xr:uid="{00000000-0005-0000-0000-00009A010000}"/>
    <cellStyle name="Comma 2 2 2" xfId="415" xr:uid="{00000000-0005-0000-0000-00009B010000}"/>
    <cellStyle name="Comma 2 2 2 2" xfId="416" xr:uid="{00000000-0005-0000-0000-00009C010000}"/>
    <cellStyle name="Comma 2 2 20" xfId="417" xr:uid="{00000000-0005-0000-0000-00009D010000}"/>
    <cellStyle name="Comma 2 2 20 2" xfId="418" xr:uid="{00000000-0005-0000-0000-00009E010000}"/>
    <cellStyle name="Comma 2 2 21" xfId="419" xr:uid="{00000000-0005-0000-0000-00009F010000}"/>
    <cellStyle name="Comma 2 2 21 2" xfId="420" xr:uid="{00000000-0005-0000-0000-0000A0010000}"/>
    <cellStyle name="Comma 2 2 22" xfId="421" xr:uid="{00000000-0005-0000-0000-0000A1010000}"/>
    <cellStyle name="Comma 2 2 22 2" xfId="422" xr:uid="{00000000-0005-0000-0000-0000A2010000}"/>
    <cellStyle name="Comma 2 2 23" xfId="423" xr:uid="{00000000-0005-0000-0000-0000A3010000}"/>
    <cellStyle name="Comma 2 2 23 2" xfId="424" xr:uid="{00000000-0005-0000-0000-0000A4010000}"/>
    <cellStyle name="Comma 2 2 24" xfId="425" xr:uid="{00000000-0005-0000-0000-0000A5010000}"/>
    <cellStyle name="Comma 2 2 24 2" xfId="426" xr:uid="{00000000-0005-0000-0000-0000A6010000}"/>
    <cellStyle name="Comma 2 2 25" xfId="427" xr:uid="{00000000-0005-0000-0000-0000A7010000}"/>
    <cellStyle name="Comma 2 2 25 2" xfId="428" xr:uid="{00000000-0005-0000-0000-0000A8010000}"/>
    <cellStyle name="Comma 2 2 26" xfId="429" xr:uid="{00000000-0005-0000-0000-0000A9010000}"/>
    <cellStyle name="Comma 2 2 26 2" xfId="430" xr:uid="{00000000-0005-0000-0000-0000AA010000}"/>
    <cellStyle name="Comma 2 2 27" xfId="431" xr:uid="{00000000-0005-0000-0000-0000AB010000}"/>
    <cellStyle name="Comma 2 2 27 2" xfId="432" xr:uid="{00000000-0005-0000-0000-0000AC010000}"/>
    <cellStyle name="Comma 2 2 28" xfId="433" xr:uid="{00000000-0005-0000-0000-0000AD010000}"/>
    <cellStyle name="Comma 2 2 28 2" xfId="434" xr:uid="{00000000-0005-0000-0000-0000AE010000}"/>
    <cellStyle name="Comma 2 2 29" xfId="435" xr:uid="{00000000-0005-0000-0000-0000AF010000}"/>
    <cellStyle name="Comma 2 2 29 2" xfId="436" xr:uid="{00000000-0005-0000-0000-0000B0010000}"/>
    <cellStyle name="Comma 2 2 3" xfId="437" xr:uid="{00000000-0005-0000-0000-0000B1010000}"/>
    <cellStyle name="Comma 2 2 3 2" xfId="438" xr:uid="{00000000-0005-0000-0000-0000B2010000}"/>
    <cellStyle name="Comma 2 2 30" xfId="439" xr:uid="{00000000-0005-0000-0000-0000B3010000}"/>
    <cellStyle name="Comma 2 2 30 2" xfId="440" xr:uid="{00000000-0005-0000-0000-0000B4010000}"/>
    <cellStyle name="Comma 2 2 31" xfId="441" xr:uid="{00000000-0005-0000-0000-0000B5010000}"/>
    <cellStyle name="Comma 2 2 31 2" xfId="442" xr:uid="{00000000-0005-0000-0000-0000B6010000}"/>
    <cellStyle name="Comma 2 2 32" xfId="443" xr:uid="{00000000-0005-0000-0000-0000B7010000}"/>
    <cellStyle name="Comma 2 2 32 2" xfId="444" xr:uid="{00000000-0005-0000-0000-0000B8010000}"/>
    <cellStyle name="Comma 2 2 33" xfId="445" xr:uid="{00000000-0005-0000-0000-0000B9010000}"/>
    <cellStyle name="Comma 2 2 33 2" xfId="446" xr:uid="{00000000-0005-0000-0000-0000BA010000}"/>
    <cellStyle name="Comma 2 2 34" xfId="447" xr:uid="{00000000-0005-0000-0000-0000BB010000}"/>
    <cellStyle name="Comma 2 2 34 2" xfId="448" xr:uid="{00000000-0005-0000-0000-0000BC010000}"/>
    <cellStyle name="Comma 2 2 35" xfId="449" xr:uid="{00000000-0005-0000-0000-0000BD010000}"/>
    <cellStyle name="Comma 2 2 35 2" xfId="450" xr:uid="{00000000-0005-0000-0000-0000BE010000}"/>
    <cellStyle name="Comma 2 2 36" xfId="451" xr:uid="{00000000-0005-0000-0000-0000BF010000}"/>
    <cellStyle name="Comma 2 2 36 2" xfId="452" xr:uid="{00000000-0005-0000-0000-0000C0010000}"/>
    <cellStyle name="Comma 2 2 37" xfId="453" xr:uid="{00000000-0005-0000-0000-0000C1010000}"/>
    <cellStyle name="Comma 2 2 37 2" xfId="454" xr:uid="{00000000-0005-0000-0000-0000C2010000}"/>
    <cellStyle name="Comma 2 2 38" xfId="455" xr:uid="{00000000-0005-0000-0000-0000C3010000}"/>
    <cellStyle name="Comma 2 2 38 2" xfId="456" xr:uid="{00000000-0005-0000-0000-0000C4010000}"/>
    <cellStyle name="Comma 2 2 39" xfId="457" xr:uid="{00000000-0005-0000-0000-0000C5010000}"/>
    <cellStyle name="Comma 2 2 39 2" xfId="458" xr:uid="{00000000-0005-0000-0000-0000C6010000}"/>
    <cellStyle name="Comma 2 2 4" xfId="459" xr:uid="{00000000-0005-0000-0000-0000C7010000}"/>
    <cellStyle name="Comma 2 2 4 2" xfId="460" xr:uid="{00000000-0005-0000-0000-0000C8010000}"/>
    <cellStyle name="Comma 2 2 40" xfId="461" xr:uid="{00000000-0005-0000-0000-0000C9010000}"/>
    <cellStyle name="Comma 2 2 40 2" xfId="462" xr:uid="{00000000-0005-0000-0000-0000CA010000}"/>
    <cellStyle name="Comma 2 2 41" xfId="463" xr:uid="{00000000-0005-0000-0000-0000CB010000}"/>
    <cellStyle name="Comma 2 2 41 2" xfId="464" xr:uid="{00000000-0005-0000-0000-0000CC010000}"/>
    <cellStyle name="Comma 2 2 42" xfId="465" xr:uid="{00000000-0005-0000-0000-0000CD010000}"/>
    <cellStyle name="Comma 2 2 42 2" xfId="466" xr:uid="{00000000-0005-0000-0000-0000CE010000}"/>
    <cellStyle name="Comma 2 2 43" xfId="467" xr:uid="{00000000-0005-0000-0000-0000CF010000}"/>
    <cellStyle name="Comma 2 2 43 2" xfId="468" xr:uid="{00000000-0005-0000-0000-0000D0010000}"/>
    <cellStyle name="Comma 2 2 44" xfId="469" xr:uid="{00000000-0005-0000-0000-0000D1010000}"/>
    <cellStyle name="Comma 2 2 44 2" xfId="470" xr:uid="{00000000-0005-0000-0000-0000D2010000}"/>
    <cellStyle name="Comma 2 2 45" xfId="471" xr:uid="{00000000-0005-0000-0000-0000D3010000}"/>
    <cellStyle name="Comma 2 2 45 2" xfId="472" xr:uid="{00000000-0005-0000-0000-0000D4010000}"/>
    <cellStyle name="Comma 2 2 46" xfId="473" xr:uid="{00000000-0005-0000-0000-0000D5010000}"/>
    <cellStyle name="Comma 2 2 46 2" xfId="474" xr:uid="{00000000-0005-0000-0000-0000D6010000}"/>
    <cellStyle name="Comma 2 2 47" xfId="475" xr:uid="{00000000-0005-0000-0000-0000D7010000}"/>
    <cellStyle name="Comma 2 2 47 2" xfId="476" xr:uid="{00000000-0005-0000-0000-0000D8010000}"/>
    <cellStyle name="Comma 2 2 48" xfId="477" xr:uid="{00000000-0005-0000-0000-0000D9010000}"/>
    <cellStyle name="Comma 2 2 48 2" xfId="478" xr:uid="{00000000-0005-0000-0000-0000DA010000}"/>
    <cellStyle name="Comma 2 2 49" xfId="479" xr:uid="{00000000-0005-0000-0000-0000DB010000}"/>
    <cellStyle name="Comma 2 2 49 2" xfId="480" xr:uid="{00000000-0005-0000-0000-0000DC010000}"/>
    <cellStyle name="Comma 2 2 5" xfId="481" xr:uid="{00000000-0005-0000-0000-0000DD010000}"/>
    <cellStyle name="Comma 2 2 5 2" xfId="482" xr:uid="{00000000-0005-0000-0000-0000DE010000}"/>
    <cellStyle name="Comma 2 2 50" xfId="483" xr:uid="{00000000-0005-0000-0000-0000DF010000}"/>
    <cellStyle name="Comma 2 2 50 2" xfId="484" xr:uid="{00000000-0005-0000-0000-0000E0010000}"/>
    <cellStyle name="Comma 2 2 51" xfId="485" xr:uid="{00000000-0005-0000-0000-0000E1010000}"/>
    <cellStyle name="Comma 2 2 51 2" xfId="486" xr:uid="{00000000-0005-0000-0000-0000E2010000}"/>
    <cellStyle name="Comma 2 2 52" xfId="487" xr:uid="{00000000-0005-0000-0000-0000E3010000}"/>
    <cellStyle name="Comma 2 2 52 2" xfId="488" xr:uid="{00000000-0005-0000-0000-0000E4010000}"/>
    <cellStyle name="Comma 2 2 53" xfId="489" xr:uid="{00000000-0005-0000-0000-0000E5010000}"/>
    <cellStyle name="Comma 2 2 53 2" xfId="490" xr:uid="{00000000-0005-0000-0000-0000E6010000}"/>
    <cellStyle name="Comma 2 2 54" xfId="491" xr:uid="{00000000-0005-0000-0000-0000E7010000}"/>
    <cellStyle name="Comma 2 2 54 10" xfId="492" xr:uid="{00000000-0005-0000-0000-0000E8010000}"/>
    <cellStyle name="Comma 2 2 54 2" xfId="493" xr:uid="{00000000-0005-0000-0000-0000E9010000}"/>
    <cellStyle name="Comma 2 2 54 2 2" xfId="494" xr:uid="{00000000-0005-0000-0000-0000EA010000}"/>
    <cellStyle name="Comma 2 2 54 3" xfId="495" xr:uid="{00000000-0005-0000-0000-0000EB010000}"/>
    <cellStyle name="Comma 2 2 54 3 2" xfId="496" xr:uid="{00000000-0005-0000-0000-0000EC010000}"/>
    <cellStyle name="Comma 2 2 54 4" xfId="497" xr:uid="{00000000-0005-0000-0000-0000ED010000}"/>
    <cellStyle name="Comma 2 2 54 4 2" xfId="498" xr:uid="{00000000-0005-0000-0000-0000EE010000}"/>
    <cellStyle name="Comma 2 2 54 5" xfId="499" xr:uid="{00000000-0005-0000-0000-0000EF010000}"/>
    <cellStyle name="Comma 2 2 54 5 2" xfId="500" xr:uid="{00000000-0005-0000-0000-0000F0010000}"/>
    <cellStyle name="Comma 2 2 54 6" xfId="501" xr:uid="{00000000-0005-0000-0000-0000F1010000}"/>
    <cellStyle name="Comma 2 2 54 6 2" xfId="502" xr:uid="{00000000-0005-0000-0000-0000F2010000}"/>
    <cellStyle name="Comma 2 2 54 7" xfId="503" xr:uid="{00000000-0005-0000-0000-0000F3010000}"/>
    <cellStyle name="Comma 2 2 54 7 2" xfId="504" xr:uid="{00000000-0005-0000-0000-0000F4010000}"/>
    <cellStyle name="Comma 2 2 54 8" xfId="505" xr:uid="{00000000-0005-0000-0000-0000F5010000}"/>
    <cellStyle name="Comma 2 2 54 8 2" xfId="506" xr:uid="{00000000-0005-0000-0000-0000F6010000}"/>
    <cellStyle name="Comma 2 2 54 9" xfId="507" xr:uid="{00000000-0005-0000-0000-0000F7010000}"/>
    <cellStyle name="Comma 2 2 54 9 2" xfId="508" xr:uid="{00000000-0005-0000-0000-0000F8010000}"/>
    <cellStyle name="Comma 2 2 55" xfId="509" xr:uid="{00000000-0005-0000-0000-0000F9010000}"/>
    <cellStyle name="Comma 2 2 55 2" xfId="510" xr:uid="{00000000-0005-0000-0000-0000FA010000}"/>
    <cellStyle name="Comma 2 2 56" xfId="511" xr:uid="{00000000-0005-0000-0000-0000FB010000}"/>
    <cellStyle name="Comma 2 2 56 2" xfId="512" xr:uid="{00000000-0005-0000-0000-0000FC010000}"/>
    <cellStyle name="Comma 2 2 57" xfId="513" xr:uid="{00000000-0005-0000-0000-0000FD010000}"/>
    <cellStyle name="Comma 2 2 57 2" xfId="514" xr:uid="{00000000-0005-0000-0000-0000FE010000}"/>
    <cellStyle name="Comma 2 2 58" xfId="515" xr:uid="{00000000-0005-0000-0000-0000FF010000}"/>
    <cellStyle name="Comma 2 2 58 2" xfId="516" xr:uid="{00000000-0005-0000-0000-000000020000}"/>
    <cellStyle name="Comma 2 2 59" xfId="517" xr:uid="{00000000-0005-0000-0000-000001020000}"/>
    <cellStyle name="Comma 2 2 59 2" xfId="518" xr:uid="{00000000-0005-0000-0000-000002020000}"/>
    <cellStyle name="Comma 2 2 6" xfId="519" xr:uid="{00000000-0005-0000-0000-000003020000}"/>
    <cellStyle name="Comma 2 2 6 2" xfId="520" xr:uid="{00000000-0005-0000-0000-000004020000}"/>
    <cellStyle name="Comma 2 2 60" xfId="521" xr:uid="{00000000-0005-0000-0000-000005020000}"/>
    <cellStyle name="Comma 2 2 60 2" xfId="522" xr:uid="{00000000-0005-0000-0000-000006020000}"/>
    <cellStyle name="Comma 2 2 61" xfId="523" xr:uid="{00000000-0005-0000-0000-000007020000}"/>
    <cellStyle name="Comma 2 2 61 2" xfId="524" xr:uid="{00000000-0005-0000-0000-000008020000}"/>
    <cellStyle name="Comma 2 2 62" xfId="525" xr:uid="{00000000-0005-0000-0000-000009020000}"/>
    <cellStyle name="Comma 2 2 62 2" xfId="526" xr:uid="{00000000-0005-0000-0000-00000A020000}"/>
    <cellStyle name="Comma 2 2 63" xfId="527" xr:uid="{00000000-0005-0000-0000-00000B020000}"/>
    <cellStyle name="Comma 2 2 7" xfId="528" xr:uid="{00000000-0005-0000-0000-00000C020000}"/>
    <cellStyle name="Comma 2 2 7 2" xfId="529" xr:uid="{00000000-0005-0000-0000-00000D020000}"/>
    <cellStyle name="Comma 2 2 8" xfId="530" xr:uid="{00000000-0005-0000-0000-00000E020000}"/>
    <cellStyle name="Comma 2 2 8 2" xfId="531" xr:uid="{00000000-0005-0000-0000-00000F020000}"/>
    <cellStyle name="Comma 2 2 9" xfId="532" xr:uid="{00000000-0005-0000-0000-000010020000}"/>
    <cellStyle name="Comma 2 2 9 2" xfId="533" xr:uid="{00000000-0005-0000-0000-000011020000}"/>
    <cellStyle name="Comma 2 20" xfId="534" xr:uid="{00000000-0005-0000-0000-000012020000}"/>
    <cellStyle name="Comma 2 20 2" xfId="535" xr:uid="{00000000-0005-0000-0000-000013020000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1" xfId="547" xr:uid="{00000000-0005-0000-0000-00001F020000}"/>
    <cellStyle name="Comma 2 3 11 2" xfId="548" xr:uid="{00000000-0005-0000-0000-000020020000}"/>
    <cellStyle name="Comma 2 3 12" xfId="549" xr:uid="{00000000-0005-0000-0000-000021020000}"/>
    <cellStyle name="Comma 2 3 12 2" xfId="550" xr:uid="{00000000-0005-0000-0000-000022020000}"/>
    <cellStyle name="Comma 2 3 13" xfId="551" xr:uid="{00000000-0005-0000-0000-000023020000}"/>
    <cellStyle name="Comma 2 3 13 2" xfId="552" xr:uid="{00000000-0005-0000-0000-000024020000}"/>
    <cellStyle name="Comma 2 3 14" xfId="553" xr:uid="{00000000-0005-0000-0000-000025020000}"/>
    <cellStyle name="Comma 2 3 14 2" xfId="554" xr:uid="{00000000-0005-0000-0000-000026020000}"/>
    <cellStyle name="Comma 2 3 15" xfId="555" xr:uid="{00000000-0005-0000-0000-000027020000}"/>
    <cellStyle name="Comma 2 3 15 2" xfId="556" xr:uid="{00000000-0005-0000-0000-000028020000}"/>
    <cellStyle name="Comma 2 3 16" xfId="557" xr:uid="{00000000-0005-0000-0000-000029020000}"/>
    <cellStyle name="Comma 2 3 16 2" xfId="558" xr:uid="{00000000-0005-0000-0000-00002A020000}"/>
    <cellStyle name="Comma 2 3 17" xfId="559" xr:uid="{00000000-0005-0000-0000-00002B020000}"/>
    <cellStyle name="Comma 2 3 17 2" xfId="560" xr:uid="{00000000-0005-0000-0000-00002C020000}"/>
    <cellStyle name="Comma 2 3 18" xfId="561" xr:uid="{00000000-0005-0000-0000-00002D020000}"/>
    <cellStyle name="Comma 2 3 18 2" xfId="562" xr:uid="{00000000-0005-0000-0000-00002E020000}"/>
    <cellStyle name="Comma 2 3 19" xfId="563" xr:uid="{00000000-0005-0000-0000-00002F020000}"/>
    <cellStyle name="Comma 2 3 19 2" xfId="564" xr:uid="{00000000-0005-0000-0000-000030020000}"/>
    <cellStyle name="Comma 2 3 2" xfId="565" xr:uid="{00000000-0005-0000-0000-000031020000}"/>
    <cellStyle name="Comma 2 3 2 2" xfId="566" xr:uid="{00000000-0005-0000-0000-000032020000}"/>
    <cellStyle name="Comma 2 3 20" xfId="567" xr:uid="{00000000-0005-0000-0000-000033020000}"/>
    <cellStyle name="Comma 2 3 20 2" xfId="568" xr:uid="{00000000-0005-0000-0000-000034020000}"/>
    <cellStyle name="Comma 2 3 21" xfId="569" xr:uid="{00000000-0005-0000-0000-000035020000}"/>
    <cellStyle name="Comma 2 3 21 2" xfId="570" xr:uid="{00000000-0005-0000-0000-000036020000}"/>
    <cellStyle name="Comma 2 3 22" xfId="571" xr:uid="{00000000-0005-0000-0000-000037020000}"/>
    <cellStyle name="Comma 2 3 22 2" xfId="572" xr:uid="{00000000-0005-0000-0000-000038020000}"/>
    <cellStyle name="Comma 2 3 23" xfId="573" xr:uid="{00000000-0005-0000-0000-000039020000}"/>
    <cellStyle name="Comma 2 3 23 2" xfId="574" xr:uid="{00000000-0005-0000-0000-00003A020000}"/>
    <cellStyle name="Comma 2 3 24" xfId="575" xr:uid="{00000000-0005-0000-0000-00003B020000}"/>
    <cellStyle name="Comma 2 3 24 2" xfId="576" xr:uid="{00000000-0005-0000-0000-00003C020000}"/>
    <cellStyle name="Comma 2 3 25" xfId="577" xr:uid="{00000000-0005-0000-0000-00003D020000}"/>
    <cellStyle name="Comma 2 3 25 2" xfId="578" xr:uid="{00000000-0005-0000-0000-00003E020000}"/>
    <cellStyle name="Comma 2 3 26" xfId="579" xr:uid="{00000000-0005-0000-0000-00003F020000}"/>
    <cellStyle name="Comma 2 3 26 2" xfId="580" xr:uid="{00000000-0005-0000-0000-000040020000}"/>
    <cellStyle name="Comma 2 3 27" xfId="581" xr:uid="{00000000-0005-0000-0000-000041020000}"/>
    <cellStyle name="Comma 2 3 27 2" xfId="582" xr:uid="{00000000-0005-0000-0000-000042020000}"/>
    <cellStyle name="Comma 2 3 28" xfId="583" xr:uid="{00000000-0005-0000-0000-000043020000}"/>
    <cellStyle name="Comma 2 3 28 2" xfId="584" xr:uid="{00000000-0005-0000-0000-000044020000}"/>
    <cellStyle name="Comma 2 3 29" xfId="585" xr:uid="{00000000-0005-0000-0000-000045020000}"/>
    <cellStyle name="Comma 2 3 29 2" xfId="586" xr:uid="{00000000-0005-0000-0000-000046020000}"/>
    <cellStyle name="Comma 2 3 3" xfId="587" xr:uid="{00000000-0005-0000-0000-000047020000}"/>
    <cellStyle name="Comma 2 3 3 2" xfId="588" xr:uid="{00000000-0005-0000-0000-000048020000}"/>
    <cellStyle name="Comma 2 3 30" xfId="589" xr:uid="{00000000-0005-0000-0000-000049020000}"/>
    <cellStyle name="Comma 2 3 30 2" xfId="590" xr:uid="{00000000-0005-0000-0000-00004A020000}"/>
    <cellStyle name="Comma 2 3 31" xfId="591" xr:uid="{00000000-0005-0000-0000-00004B020000}"/>
    <cellStyle name="Comma 2 3 31 2" xfId="592" xr:uid="{00000000-0005-0000-0000-00004C020000}"/>
    <cellStyle name="Comma 2 3 32" xfId="593" xr:uid="{00000000-0005-0000-0000-00004D020000}"/>
    <cellStyle name="Comma 2 3 32 2" xfId="594" xr:uid="{00000000-0005-0000-0000-00004E020000}"/>
    <cellStyle name="Comma 2 3 33" xfId="595" xr:uid="{00000000-0005-0000-0000-00004F020000}"/>
    <cellStyle name="Comma 2 3 33 2" xfId="596" xr:uid="{00000000-0005-0000-0000-000050020000}"/>
    <cellStyle name="Comma 2 3 34" xfId="597" xr:uid="{00000000-0005-0000-0000-000051020000}"/>
    <cellStyle name="Comma 2 3 34 2" xfId="598" xr:uid="{00000000-0005-0000-0000-000052020000}"/>
    <cellStyle name="Comma 2 3 35" xfId="599" xr:uid="{00000000-0005-0000-0000-000053020000}"/>
    <cellStyle name="Comma 2 3 35 2" xfId="600" xr:uid="{00000000-0005-0000-0000-000054020000}"/>
    <cellStyle name="Comma 2 3 36" xfId="601" xr:uid="{00000000-0005-0000-0000-000055020000}"/>
    <cellStyle name="Comma 2 3 36 2" xfId="602" xr:uid="{00000000-0005-0000-0000-000056020000}"/>
    <cellStyle name="Comma 2 3 37" xfId="603" xr:uid="{00000000-0005-0000-0000-000057020000}"/>
    <cellStyle name="Comma 2 3 37 2" xfId="604" xr:uid="{00000000-0005-0000-0000-000058020000}"/>
    <cellStyle name="Comma 2 3 38" xfId="605" xr:uid="{00000000-0005-0000-0000-000059020000}"/>
    <cellStyle name="Comma 2 3 38 2" xfId="606" xr:uid="{00000000-0005-0000-0000-00005A020000}"/>
    <cellStyle name="Comma 2 3 39" xfId="607" xr:uid="{00000000-0005-0000-0000-00005B020000}"/>
    <cellStyle name="Comma 2 3 39 2" xfId="608" xr:uid="{00000000-0005-0000-0000-00005C020000}"/>
    <cellStyle name="Comma 2 3 4" xfId="609" xr:uid="{00000000-0005-0000-0000-00005D020000}"/>
    <cellStyle name="Comma 2 3 4 2" xfId="610" xr:uid="{00000000-0005-0000-0000-00005E020000}"/>
    <cellStyle name="Comma 2 3 40" xfId="611" xr:uid="{00000000-0005-0000-0000-00005F020000}"/>
    <cellStyle name="Comma 2 3 40 2" xfId="612" xr:uid="{00000000-0005-0000-0000-000060020000}"/>
    <cellStyle name="Comma 2 3 41" xfId="613" xr:uid="{00000000-0005-0000-0000-000061020000}"/>
    <cellStyle name="Comma 2 3 41 2" xfId="614" xr:uid="{00000000-0005-0000-0000-000062020000}"/>
    <cellStyle name="Comma 2 3 42" xfId="615" xr:uid="{00000000-0005-0000-0000-000063020000}"/>
    <cellStyle name="Comma 2 3 42 2" xfId="616" xr:uid="{00000000-0005-0000-0000-000064020000}"/>
    <cellStyle name="Comma 2 3 43" xfId="617" xr:uid="{00000000-0005-0000-0000-000065020000}"/>
    <cellStyle name="Comma 2 3 43 2" xfId="618" xr:uid="{00000000-0005-0000-0000-000066020000}"/>
    <cellStyle name="Comma 2 3 44" xfId="619" xr:uid="{00000000-0005-0000-0000-000067020000}"/>
    <cellStyle name="Comma 2 3 44 2" xfId="620" xr:uid="{00000000-0005-0000-0000-000068020000}"/>
    <cellStyle name="Comma 2 3 45" xfId="621" xr:uid="{00000000-0005-0000-0000-000069020000}"/>
    <cellStyle name="Comma 2 3 45 2" xfId="622" xr:uid="{00000000-0005-0000-0000-00006A020000}"/>
    <cellStyle name="Comma 2 3 46" xfId="623" xr:uid="{00000000-0005-0000-0000-00006B020000}"/>
    <cellStyle name="Comma 2 3 46 2" xfId="624" xr:uid="{00000000-0005-0000-0000-00006C020000}"/>
    <cellStyle name="Comma 2 3 47" xfId="625" xr:uid="{00000000-0005-0000-0000-00006D020000}"/>
    <cellStyle name="Comma 2 3 47 2" xfId="626" xr:uid="{00000000-0005-0000-0000-00006E020000}"/>
    <cellStyle name="Comma 2 3 48" xfId="627" xr:uid="{00000000-0005-0000-0000-00006F020000}"/>
    <cellStyle name="Comma 2 3 48 2" xfId="628" xr:uid="{00000000-0005-0000-0000-000070020000}"/>
    <cellStyle name="Comma 2 3 49" xfId="629" xr:uid="{00000000-0005-0000-0000-000071020000}"/>
    <cellStyle name="Comma 2 3 49 2" xfId="630" xr:uid="{00000000-0005-0000-0000-000072020000}"/>
    <cellStyle name="Comma 2 3 5" xfId="631" xr:uid="{00000000-0005-0000-0000-000073020000}"/>
    <cellStyle name="Comma 2 3 5 2" xfId="632" xr:uid="{00000000-0005-0000-0000-000074020000}"/>
    <cellStyle name="Comma 2 3 50" xfId="633" xr:uid="{00000000-0005-0000-0000-000075020000}"/>
    <cellStyle name="Comma 2 3 50 2" xfId="634" xr:uid="{00000000-0005-0000-0000-000076020000}"/>
    <cellStyle name="Comma 2 3 51" xfId="635" xr:uid="{00000000-0005-0000-0000-000077020000}"/>
    <cellStyle name="Comma 2 3 51 2" xfId="636" xr:uid="{00000000-0005-0000-0000-000078020000}"/>
    <cellStyle name="Comma 2 3 52" xfId="637" xr:uid="{00000000-0005-0000-0000-000079020000}"/>
    <cellStyle name="Comma 2 3 52 2" xfId="638" xr:uid="{00000000-0005-0000-0000-00007A020000}"/>
    <cellStyle name="Comma 2 3 53" xfId="639" xr:uid="{00000000-0005-0000-0000-00007B020000}"/>
    <cellStyle name="Comma 2 3 53 2" xfId="640" xr:uid="{00000000-0005-0000-0000-00007C020000}"/>
    <cellStyle name="Comma 2 3 54" xfId="641" xr:uid="{00000000-0005-0000-0000-00007D020000}"/>
    <cellStyle name="Comma 2 3 54 10" xfId="642" xr:uid="{00000000-0005-0000-0000-00007E020000}"/>
    <cellStyle name="Comma 2 3 54 2" xfId="643" xr:uid="{00000000-0005-0000-0000-00007F020000}"/>
    <cellStyle name="Comma 2 3 54 2 2" xfId="644" xr:uid="{00000000-0005-0000-0000-000080020000}"/>
    <cellStyle name="Comma 2 3 54 3" xfId="645" xr:uid="{00000000-0005-0000-0000-000081020000}"/>
    <cellStyle name="Comma 2 3 54 3 2" xfId="646" xr:uid="{00000000-0005-0000-0000-000082020000}"/>
    <cellStyle name="Comma 2 3 54 4" xfId="647" xr:uid="{00000000-0005-0000-0000-000083020000}"/>
    <cellStyle name="Comma 2 3 54 4 2" xfId="648" xr:uid="{00000000-0005-0000-0000-000084020000}"/>
    <cellStyle name="Comma 2 3 54 5" xfId="649" xr:uid="{00000000-0005-0000-0000-000085020000}"/>
    <cellStyle name="Comma 2 3 54 5 2" xfId="650" xr:uid="{00000000-0005-0000-0000-000086020000}"/>
    <cellStyle name="Comma 2 3 54 6" xfId="651" xr:uid="{00000000-0005-0000-0000-000087020000}"/>
    <cellStyle name="Comma 2 3 54 6 2" xfId="652" xr:uid="{00000000-0005-0000-0000-000088020000}"/>
    <cellStyle name="Comma 2 3 54 7" xfId="653" xr:uid="{00000000-0005-0000-0000-000089020000}"/>
    <cellStyle name="Comma 2 3 54 7 2" xfId="654" xr:uid="{00000000-0005-0000-0000-00008A020000}"/>
    <cellStyle name="Comma 2 3 54 8" xfId="655" xr:uid="{00000000-0005-0000-0000-00008B020000}"/>
    <cellStyle name="Comma 2 3 54 8 2" xfId="656" xr:uid="{00000000-0005-0000-0000-00008C020000}"/>
    <cellStyle name="Comma 2 3 54 9" xfId="657" xr:uid="{00000000-0005-0000-0000-00008D020000}"/>
    <cellStyle name="Comma 2 3 54 9 2" xfId="658" xr:uid="{00000000-0005-0000-0000-00008E020000}"/>
    <cellStyle name="Comma 2 3 55" xfId="659" xr:uid="{00000000-0005-0000-0000-00008F020000}"/>
    <cellStyle name="Comma 2 3 55 2" xfId="660" xr:uid="{00000000-0005-0000-0000-000090020000}"/>
    <cellStyle name="Comma 2 3 56" xfId="661" xr:uid="{00000000-0005-0000-0000-000091020000}"/>
    <cellStyle name="Comma 2 3 56 2" xfId="662" xr:uid="{00000000-0005-0000-0000-000092020000}"/>
    <cellStyle name="Comma 2 3 57" xfId="663" xr:uid="{00000000-0005-0000-0000-000093020000}"/>
    <cellStyle name="Comma 2 3 57 2" xfId="664" xr:uid="{00000000-0005-0000-0000-000094020000}"/>
    <cellStyle name="Comma 2 3 58" xfId="665" xr:uid="{00000000-0005-0000-0000-000095020000}"/>
    <cellStyle name="Comma 2 3 58 2" xfId="666" xr:uid="{00000000-0005-0000-0000-000096020000}"/>
    <cellStyle name="Comma 2 3 59" xfId="667" xr:uid="{00000000-0005-0000-0000-000097020000}"/>
    <cellStyle name="Comma 2 3 59 2" xfId="668" xr:uid="{00000000-0005-0000-0000-000098020000}"/>
    <cellStyle name="Comma 2 3 6" xfId="669" xr:uid="{00000000-0005-0000-0000-000099020000}"/>
    <cellStyle name="Comma 2 3 6 2" xfId="670" xr:uid="{00000000-0005-0000-0000-00009A020000}"/>
    <cellStyle name="Comma 2 3 60" xfId="671" xr:uid="{00000000-0005-0000-0000-00009B020000}"/>
    <cellStyle name="Comma 2 3 60 2" xfId="672" xr:uid="{00000000-0005-0000-0000-00009C020000}"/>
    <cellStyle name="Comma 2 3 61" xfId="673" xr:uid="{00000000-0005-0000-0000-00009D020000}"/>
    <cellStyle name="Comma 2 3 61 2" xfId="674" xr:uid="{00000000-0005-0000-0000-00009E020000}"/>
    <cellStyle name="Comma 2 3 62" xfId="675" xr:uid="{00000000-0005-0000-0000-00009F020000}"/>
    <cellStyle name="Comma 2 3 62 2" xfId="676" xr:uid="{00000000-0005-0000-0000-0000A0020000}"/>
    <cellStyle name="Comma 2 3 63" xfId="677" xr:uid="{00000000-0005-0000-0000-0000A1020000}"/>
    <cellStyle name="Comma 2 3 7" xfId="678" xr:uid="{00000000-0005-0000-0000-0000A2020000}"/>
    <cellStyle name="Comma 2 3 7 2" xfId="679" xr:uid="{00000000-0005-0000-0000-0000A3020000}"/>
    <cellStyle name="Comma 2 3 8" xfId="680" xr:uid="{00000000-0005-0000-0000-0000A4020000}"/>
    <cellStyle name="Comma 2 3 8 2" xfId="681" xr:uid="{00000000-0005-0000-0000-0000A5020000}"/>
    <cellStyle name="Comma 2 3 9" xfId="682" xr:uid="{00000000-0005-0000-0000-0000A6020000}"/>
    <cellStyle name="Comma 2 3 9 2" xfId="683" xr:uid="{00000000-0005-0000-0000-0000A7020000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1" xfId="687" xr:uid="{00000000-0005-0000-0000-0000AB020000}"/>
    <cellStyle name="Comma 2 4 11 2" xfId="688" xr:uid="{00000000-0005-0000-0000-0000AC020000}"/>
    <cellStyle name="Comma 2 4 12" xfId="689" xr:uid="{00000000-0005-0000-0000-0000AD020000}"/>
    <cellStyle name="Comma 2 4 12 2" xfId="690" xr:uid="{00000000-0005-0000-0000-0000AE020000}"/>
    <cellStyle name="Comma 2 4 13" xfId="691" xr:uid="{00000000-0005-0000-0000-0000AF020000}"/>
    <cellStyle name="Comma 2 4 13 2" xfId="692" xr:uid="{00000000-0005-0000-0000-0000B0020000}"/>
    <cellStyle name="Comma 2 4 14" xfId="693" xr:uid="{00000000-0005-0000-0000-0000B1020000}"/>
    <cellStyle name="Comma 2 4 14 2" xfId="694" xr:uid="{00000000-0005-0000-0000-0000B2020000}"/>
    <cellStyle name="Comma 2 4 15" xfId="695" xr:uid="{00000000-0005-0000-0000-0000B3020000}"/>
    <cellStyle name="Comma 2 4 15 2" xfId="696" xr:uid="{00000000-0005-0000-0000-0000B4020000}"/>
    <cellStyle name="Comma 2 4 16" xfId="697" xr:uid="{00000000-0005-0000-0000-0000B5020000}"/>
    <cellStyle name="Comma 2 4 16 2" xfId="698" xr:uid="{00000000-0005-0000-0000-0000B6020000}"/>
    <cellStyle name="Comma 2 4 17" xfId="699" xr:uid="{00000000-0005-0000-0000-0000B7020000}"/>
    <cellStyle name="Comma 2 4 17 2" xfId="700" xr:uid="{00000000-0005-0000-0000-0000B8020000}"/>
    <cellStyle name="Comma 2 4 18" xfId="701" xr:uid="{00000000-0005-0000-0000-0000B9020000}"/>
    <cellStyle name="Comma 2 4 18 2" xfId="702" xr:uid="{00000000-0005-0000-0000-0000BA020000}"/>
    <cellStyle name="Comma 2 4 19" xfId="703" xr:uid="{00000000-0005-0000-0000-0000BB020000}"/>
    <cellStyle name="Comma 2 4 19 2" xfId="704" xr:uid="{00000000-0005-0000-0000-0000BC020000}"/>
    <cellStyle name="Comma 2 4 2" xfId="705" xr:uid="{00000000-0005-0000-0000-0000BD020000}"/>
    <cellStyle name="Comma 2 4 2 2" xfId="706" xr:uid="{00000000-0005-0000-0000-0000BE020000}"/>
    <cellStyle name="Comma 2 4 20" xfId="707" xr:uid="{00000000-0005-0000-0000-0000BF020000}"/>
    <cellStyle name="Comma 2 4 20 2" xfId="708" xr:uid="{00000000-0005-0000-0000-0000C0020000}"/>
    <cellStyle name="Comma 2 4 21" xfId="709" xr:uid="{00000000-0005-0000-0000-0000C1020000}"/>
    <cellStyle name="Comma 2 4 21 2" xfId="710" xr:uid="{00000000-0005-0000-0000-0000C2020000}"/>
    <cellStyle name="Comma 2 4 22" xfId="711" xr:uid="{00000000-0005-0000-0000-0000C3020000}"/>
    <cellStyle name="Comma 2 4 22 2" xfId="712" xr:uid="{00000000-0005-0000-0000-0000C4020000}"/>
    <cellStyle name="Comma 2 4 23" xfId="713" xr:uid="{00000000-0005-0000-0000-0000C5020000}"/>
    <cellStyle name="Comma 2 4 23 2" xfId="714" xr:uid="{00000000-0005-0000-0000-0000C6020000}"/>
    <cellStyle name="Comma 2 4 24" xfId="715" xr:uid="{00000000-0005-0000-0000-0000C7020000}"/>
    <cellStyle name="Comma 2 4 24 2" xfId="716" xr:uid="{00000000-0005-0000-0000-0000C8020000}"/>
    <cellStyle name="Comma 2 4 25" xfId="717" xr:uid="{00000000-0005-0000-0000-0000C9020000}"/>
    <cellStyle name="Comma 2 4 25 2" xfId="718" xr:uid="{00000000-0005-0000-0000-0000CA020000}"/>
    <cellStyle name="Comma 2 4 26" xfId="719" xr:uid="{00000000-0005-0000-0000-0000CB020000}"/>
    <cellStyle name="Comma 2 4 26 2" xfId="720" xr:uid="{00000000-0005-0000-0000-0000CC020000}"/>
    <cellStyle name="Comma 2 4 27" xfId="721" xr:uid="{00000000-0005-0000-0000-0000CD020000}"/>
    <cellStyle name="Comma 2 4 27 2" xfId="722" xr:uid="{00000000-0005-0000-0000-0000CE020000}"/>
    <cellStyle name="Comma 2 4 28" xfId="723" xr:uid="{00000000-0005-0000-0000-0000CF020000}"/>
    <cellStyle name="Comma 2 4 28 2" xfId="724" xr:uid="{00000000-0005-0000-0000-0000D0020000}"/>
    <cellStyle name="Comma 2 4 29" xfId="725" xr:uid="{00000000-0005-0000-0000-0000D1020000}"/>
    <cellStyle name="Comma 2 4 29 2" xfId="726" xr:uid="{00000000-0005-0000-0000-0000D2020000}"/>
    <cellStyle name="Comma 2 4 3" xfId="727" xr:uid="{00000000-0005-0000-0000-0000D3020000}"/>
    <cellStyle name="Comma 2 4 3 2" xfId="728" xr:uid="{00000000-0005-0000-0000-0000D4020000}"/>
    <cellStyle name="Comma 2 4 30" xfId="729" xr:uid="{00000000-0005-0000-0000-0000D5020000}"/>
    <cellStyle name="Comma 2 4 30 2" xfId="730" xr:uid="{00000000-0005-0000-0000-0000D6020000}"/>
    <cellStyle name="Comma 2 4 31" xfId="731" xr:uid="{00000000-0005-0000-0000-0000D7020000}"/>
    <cellStyle name="Comma 2 4 31 2" xfId="732" xr:uid="{00000000-0005-0000-0000-0000D8020000}"/>
    <cellStyle name="Comma 2 4 32" xfId="733" xr:uid="{00000000-0005-0000-0000-0000D9020000}"/>
    <cellStyle name="Comma 2 4 32 2" xfId="734" xr:uid="{00000000-0005-0000-0000-0000DA020000}"/>
    <cellStyle name="Comma 2 4 33" xfId="735" xr:uid="{00000000-0005-0000-0000-0000DB020000}"/>
    <cellStyle name="Comma 2 4 33 2" xfId="736" xr:uid="{00000000-0005-0000-0000-0000DC020000}"/>
    <cellStyle name="Comma 2 4 34" xfId="737" xr:uid="{00000000-0005-0000-0000-0000DD020000}"/>
    <cellStyle name="Comma 2 4 34 2" xfId="738" xr:uid="{00000000-0005-0000-0000-0000DE020000}"/>
    <cellStyle name="Comma 2 4 35" xfId="739" xr:uid="{00000000-0005-0000-0000-0000DF020000}"/>
    <cellStyle name="Comma 2 4 35 2" xfId="740" xr:uid="{00000000-0005-0000-0000-0000E0020000}"/>
    <cellStyle name="Comma 2 4 36" xfId="741" xr:uid="{00000000-0005-0000-0000-0000E1020000}"/>
    <cellStyle name="Comma 2 4 36 2" xfId="742" xr:uid="{00000000-0005-0000-0000-0000E2020000}"/>
    <cellStyle name="Comma 2 4 37" xfId="743" xr:uid="{00000000-0005-0000-0000-0000E3020000}"/>
    <cellStyle name="Comma 2 4 37 2" xfId="744" xr:uid="{00000000-0005-0000-0000-0000E4020000}"/>
    <cellStyle name="Comma 2 4 38" xfId="745" xr:uid="{00000000-0005-0000-0000-0000E5020000}"/>
    <cellStyle name="Comma 2 4 38 2" xfId="746" xr:uid="{00000000-0005-0000-0000-0000E6020000}"/>
    <cellStyle name="Comma 2 4 39" xfId="747" xr:uid="{00000000-0005-0000-0000-0000E7020000}"/>
    <cellStyle name="Comma 2 4 39 2" xfId="748" xr:uid="{00000000-0005-0000-0000-0000E8020000}"/>
    <cellStyle name="Comma 2 4 4" xfId="749" xr:uid="{00000000-0005-0000-0000-0000E9020000}"/>
    <cellStyle name="Comma 2 4 4 2" xfId="750" xr:uid="{00000000-0005-0000-0000-0000EA020000}"/>
    <cellStyle name="Comma 2 4 40" xfId="751" xr:uid="{00000000-0005-0000-0000-0000EB020000}"/>
    <cellStyle name="Comma 2 4 40 2" xfId="752" xr:uid="{00000000-0005-0000-0000-0000EC020000}"/>
    <cellStyle name="Comma 2 4 41" xfId="753" xr:uid="{00000000-0005-0000-0000-0000ED020000}"/>
    <cellStyle name="Comma 2 4 41 2" xfId="754" xr:uid="{00000000-0005-0000-0000-0000EE020000}"/>
    <cellStyle name="Comma 2 4 42" xfId="755" xr:uid="{00000000-0005-0000-0000-0000EF020000}"/>
    <cellStyle name="Comma 2 4 42 2" xfId="756" xr:uid="{00000000-0005-0000-0000-0000F0020000}"/>
    <cellStyle name="Comma 2 4 43" xfId="757" xr:uid="{00000000-0005-0000-0000-0000F1020000}"/>
    <cellStyle name="Comma 2 4 43 2" xfId="758" xr:uid="{00000000-0005-0000-0000-0000F2020000}"/>
    <cellStyle name="Comma 2 4 44" xfId="759" xr:uid="{00000000-0005-0000-0000-0000F3020000}"/>
    <cellStyle name="Comma 2 4 44 2" xfId="760" xr:uid="{00000000-0005-0000-0000-0000F4020000}"/>
    <cellStyle name="Comma 2 4 45" xfId="761" xr:uid="{00000000-0005-0000-0000-0000F5020000}"/>
    <cellStyle name="Comma 2 4 45 2" xfId="762" xr:uid="{00000000-0005-0000-0000-0000F6020000}"/>
    <cellStyle name="Comma 2 4 46" xfId="763" xr:uid="{00000000-0005-0000-0000-0000F7020000}"/>
    <cellStyle name="Comma 2 4 46 2" xfId="764" xr:uid="{00000000-0005-0000-0000-0000F8020000}"/>
    <cellStyle name="Comma 2 4 47" xfId="765" xr:uid="{00000000-0005-0000-0000-0000F9020000}"/>
    <cellStyle name="Comma 2 4 47 2" xfId="766" xr:uid="{00000000-0005-0000-0000-0000FA020000}"/>
    <cellStyle name="Comma 2 4 48" xfId="767" xr:uid="{00000000-0005-0000-0000-0000FB020000}"/>
    <cellStyle name="Comma 2 4 48 2" xfId="768" xr:uid="{00000000-0005-0000-0000-0000FC020000}"/>
    <cellStyle name="Comma 2 4 49" xfId="769" xr:uid="{00000000-0005-0000-0000-0000FD020000}"/>
    <cellStyle name="Comma 2 4 49 2" xfId="770" xr:uid="{00000000-0005-0000-0000-0000FE020000}"/>
    <cellStyle name="Comma 2 4 5" xfId="771" xr:uid="{00000000-0005-0000-0000-0000FF020000}"/>
    <cellStyle name="Comma 2 4 5 2" xfId="772" xr:uid="{00000000-0005-0000-0000-000000030000}"/>
    <cellStyle name="Comma 2 4 50" xfId="773" xr:uid="{00000000-0005-0000-0000-000001030000}"/>
    <cellStyle name="Comma 2 4 50 2" xfId="774" xr:uid="{00000000-0005-0000-0000-000002030000}"/>
    <cellStyle name="Comma 2 4 51" xfId="775" xr:uid="{00000000-0005-0000-0000-000003030000}"/>
    <cellStyle name="Comma 2 4 51 2" xfId="776" xr:uid="{00000000-0005-0000-0000-000004030000}"/>
    <cellStyle name="Comma 2 4 52" xfId="777" xr:uid="{00000000-0005-0000-0000-000005030000}"/>
    <cellStyle name="Comma 2 4 52 2" xfId="778" xr:uid="{00000000-0005-0000-0000-000006030000}"/>
    <cellStyle name="Comma 2 4 53" xfId="779" xr:uid="{00000000-0005-0000-0000-000007030000}"/>
    <cellStyle name="Comma 2 4 53 2" xfId="780" xr:uid="{00000000-0005-0000-0000-000008030000}"/>
    <cellStyle name="Comma 2 4 54" xfId="781" xr:uid="{00000000-0005-0000-0000-000009030000}"/>
    <cellStyle name="Comma 2 4 54 10" xfId="782" xr:uid="{00000000-0005-0000-0000-00000A030000}"/>
    <cellStyle name="Comma 2 4 54 2" xfId="783" xr:uid="{00000000-0005-0000-0000-00000B030000}"/>
    <cellStyle name="Comma 2 4 54 2 2" xfId="784" xr:uid="{00000000-0005-0000-0000-00000C030000}"/>
    <cellStyle name="Comma 2 4 54 3" xfId="785" xr:uid="{00000000-0005-0000-0000-00000D030000}"/>
    <cellStyle name="Comma 2 4 54 3 2" xfId="786" xr:uid="{00000000-0005-0000-0000-00000E030000}"/>
    <cellStyle name="Comma 2 4 54 4" xfId="787" xr:uid="{00000000-0005-0000-0000-00000F030000}"/>
    <cellStyle name="Comma 2 4 54 4 2" xfId="788" xr:uid="{00000000-0005-0000-0000-000010030000}"/>
    <cellStyle name="Comma 2 4 54 5" xfId="789" xr:uid="{00000000-0005-0000-0000-000011030000}"/>
    <cellStyle name="Comma 2 4 54 5 2" xfId="790" xr:uid="{00000000-0005-0000-0000-000012030000}"/>
    <cellStyle name="Comma 2 4 54 6" xfId="791" xr:uid="{00000000-0005-0000-0000-000013030000}"/>
    <cellStyle name="Comma 2 4 54 6 2" xfId="792" xr:uid="{00000000-0005-0000-0000-000014030000}"/>
    <cellStyle name="Comma 2 4 54 7" xfId="793" xr:uid="{00000000-0005-0000-0000-000015030000}"/>
    <cellStyle name="Comma 2 4 54 7 2" xfId="794" xr:uid="{00000000-0005-0000-0000-000016030000}"/>
    <cellStyle name="Comma 2 4 54 8" xfId="795" xr:uid="{00000000-0005-0000-0000-000017030000}"/>
    <cellStyle name="Comma 2 4 54 8 2" xfId="796" xr:uid="{00000000-0005-0000-0000-000018030000}"/>
    <cellStyle name="Comma 2 4 54 9" xfId="797" xr:uid="{00000000-0005-0000-0000-000019030000}"/>
    <cellStyle name="Comma 2 4 54 9 2" xfId="798" xr:uid="{00000000-0005-0000-0000-00001A030000}"/>
    <cellStyle name="Comma 2 4 55" xfId="799" xr:uid="{00000000-0005-0000-0000-00001B030000}"/>
    <cellStyle name="Comma 2 4 55 2" xfId="800" xr:uid="{00000000-0005-0000-0000-00001C030000}"/>
    <cellStyle name="Comma 2 4 56" xfId="801" xr:uid="{00000000-0005-0000-0000-00001D030000}"/>
    <cellStyle name="Comma 2 4 56 2" xfId="802" xr:uid="{00000000-0005-0000-0000-00001E030000}"/>
    <cellStyle name="Comma 2 4 57" xfId="803" xr:uid="{00000000-0005-0000-0000-00001F030000}"/>
    <cellStyle name="Comma 2 4 57 2" xfId="804" xr:uid="{00000000-0005-0000-0000-000020030000}"/>
    <cellStyle name="Comma 2 4 58" xfId="805" xr:uid="{00000000-0005-0000-0000-000021030000}"/>
    <cellStyle name="Comma 2 4 58 2" xfId="806" xr:uid="{00000000-0005-0000-0000-000022030000}"/>
    <cellStyle name="Comma 2 4 59" xfId="807" xr:uid="{00000000-0005-0000-0000-000023030000}"/>
    <cellStyle name="Comma 2 4 59 2" xfId="808" xr:uid="{00000000-0005-0000-0000-000024030000}"/>
    <cellStyle name="Comma 2 4 6" xfId="809" xr:uid="{00000000-0005-0000-0000-000025030000}"/>
    <cellStyle name="Comma 2 4 6 2" xfId="810" xr:uid="{00000000-0005-0000-0000-000026030000}"/>
    <cellStyle name="Comma 2 4 60" xfId="811" xr:uid="{00000000-0005-0000-0000-000027030000}"/>
    <cellStyle name="Comma 2 4 60 2" xfId="812" xr:uid="{00000000-0005-0000-0000-000028030000}"/>
    <cellStyle name="Comma 2 4 61" xfId="813" xr:uid="{00000000-0005-0000-0000-000029030000}"/>
    <cellStyle name="Comma 2 4 61 2" xfId="814" xr:uid="{00000000-0005-0000-0000-00002A030000}"/>
    <cellStyle name="Comma 2 4 62" xfId="815" xr:uid="{00000000-0005-0000-0000-00002B030000}"/>
    <cellStyle name="Comma 2 4 62 2" xfId="816" xr:uid="{00000000-0005-0000-0000-00002C030000}"/>
    <cellStyle name="Comma 2 4 63" xfId="817" xr:uid="{00000000-0005-0000-0000-00002D030000}"/>
    <cellStyle name="Comma 2 4 7" xfId="818" xr:uid="{00000000-0005-0000-0000-00002E030000}"/>
    <cellStyle name="Comma 2 4 7 2" xfId="819" xr:uid="{00000000-0005-0000-0000-00002F030000}"/>
    <cellStyle name="Comma 2 4 8" xfId="820" xr:uid="{00000000-0005-0000-0000-000030030000}"/>
    <cellStyle name="Comma 2 4 8 2" xfId="821" xr:uid="{00000000-0005-0000-0000-000031030000}"/>
    <cellStyle name="Comma 2 4 9" xfId="822" xr:uid="{00000000-0005-0000-0000-000032030000}"/>
    <cellStyle name="Comma 2 4 9 2" xfId="823" xr:uid="{00000000-0005-0000-0000-000033030000}"/>
    <cellStyle name="Comma 2 5" xfId="824" xr:uid="{00000000-0005-0000-0000-000034030000}"/>
    <cellStyle name="Comma 2 5 2" xfId="825" xr:uid="{00000000-0005-0000-0000-000035030000}"/>
    <cellStyle name="Comma 2 6" xfId="826" xr:uid="{00000000-0005-0000-0000-000036030000}"/>
    <cellStyle name="Comma 2 6 2" xfId="827" xr:uid="{00000000-0005-0000-0000-000037030000}"/>
    <cellStyle name="Comma 2 7" xfId="828" xr:uid="{00000000-0005-0000-0000-000038030000}"/>
    <cellStyle name="Comma 2 7 2" xfId="829" xr:uid="{00000000-0005-0000-0000-000039030000}"/>
    <cellStyle name="Comma 2 8" xfId="830" xr:uid="{00000000-0005-0000-0000-00003A030000}"/>
    <cellStyle name="Comma 2 8 2" xfId="831" xr:uid="{00000000-0005-0000-0000-00003B030000}"/>
    <cellStyle name="Comma 2 9" xfId="832" xr:uid="{00000000-0005-0000-0000-00003C030000}"/>
    <cellStyle name="Comma 2 9 2" xfId="833" xr:uid="{00000000-0005-0000-0000-00003D030000}"/>
    <cellStyle name="Comma 3" xfId="834" xr:uid="{00000000-0005-0000-0000-00003E030000}"/>
    <cellStyle name="Comma 3 2" xfId="835" xr:uid="{00000000-0005-0000-0000-00003F030000}"/>
    <cellStyle name="Comma 4" xfId="836" xr:uid="{00000000-0005-0000-0000-000040030000}"/>
    <cellStyle name="Comma 5" xfId="837" xr:uid="{00000000-0005-0000-0000-000041030000}"/>
    <cellStyle name="Comma 5 2" xfId="838" xr:uid="{00000000-0005-0000-0000-000042030000}"/>
    <cellStyle name="Comma 5 2 2" xfId="839" xr:uid="{00000000-0005-0000-0000-000043030000}"/>
    <cellStyle name="Comma 5 3" xfId="840" xr:uid="{00000000-0005-0000-0000-000044030000}"/>
    <cellStyle name="Comma 5 3 2" xfId="841" xr:uid="{00000000-0005-0000-0000-000045030000}"/>
    <cellStyle name="Comma 5 4" xfId="842" xr:uid="{00000000-0005-0000-0000-000046030000}"/>
    <cellStyle name="Comma 5 4 2" xfId="843" xr:uid="{00000000-0005-0000-0000-000047030000}"/>
    <cellStyle name="Comma 5 5" xfId="844" xr:uid="{00000000-0005-0000-0000-000048030000}"/>
    <cellStyle name="Comma 5 5 2" xfId="845" xr:uid="{00000000-0005-0000-0000-000049030000}"/>
    <cellStyle name="Comma 5 6" xfId="846" xr:uid="{00000000-0005-0000-0000-00004A030000}"/>
    <cellStyle name="Comma 5 6 2" xfId="847" xr:uid="{00000000-0005-0000-0000-00004B030000}"/>
    <cellStyle name="Comma 5 7" xfId="848" xr:uid="{00000000-0005-0000-0000-00004C030000}"/>
    <cellStyle name="Comma 5 7 2" xfId="849" xr:uid="{00000000-0005-0000-0000-00004D030000}"/>
    <cellStyle name="Comma 5 8" xfId="850" xr:uid="{00000000-0005-0000-0000-00004E030000}"/>
    <cellStyle name="Comma 5 8 2" xfId="851" xr:uid="{00000000-0005-0000-0000-00004F030000}"/>
    <cellStyle name="Comma 5 9" xfId="852" xr:uid="{00000000-0005-0000-0000-000050030000}"/>
    <cellStyle name="Comma 6" xfId="853" xr:uid="{00000000-0005-0000-0000-000051030000}"/>
    <cellStyle name="Comma 6 2" xfId="854" xr:uid="{00000000-0005-0000-0000-000052030000}"/>
    <cellStyle name="Comma 6 2 2" xfId="855" xr:uid="{00000000-0005-0000-0000-000053030000}"/>
    <cellStyle name="Comma 6 3" xfId="856" xr:uid="{00000000-0005-0000-0000-000054030000}"/>
    <cellStyle name="Comma 6 3 2" xfId="857" xr:uid="{00000000-0005-0000-0000-000055030000}"/>
    <cellStyle name="Comma 6 4" xfId="858" xr:uid="{00000000-0005-0000-0000-000056030000}"/>
    <cellStyle name="Comma 6 4 2" xfId="859" xr:uid="{00000000-0005-0000-0000-000057030000}"/>
    <cellStyle name="Comma 6 5" xfId="860" xr:uid="{00000000-0005-0000-0000-000058030000}"/>
    <cellStyle name="Comma 6 5 2" xfId="861" xr:uid="{00000000-0005-0000-0000-000059030000}"/>
    <cellStyle name="Comma 6 6" xfId="862" xr:uid="{00000000-0005-0000-0000-00005A030000}"/>
    <cellStyle name="Comma 6 6 2" xfId="863" xr:uid="{00000000-0005-0000-0000-00005B030000}"/>
    <cellStyle name="Comma 6 7" xfId="864" xr:uid="{00000000-0005-0000-0000-00005C030000}"/>
    <cellStyle name="Comma 6 7 2" xfId="865" xr:uid="{00000000-0005-0000-0000-00005D030000}"/>
    <cellStyle name="Comma 6 8" xfId="866" xr:uid="{00000000-0005-0000-0000-00005E030000}"/>
    <cellStyle name="Comma 6 8 2" xfId="867" xr:uid="{00000000-0005-0000-0000-00005F030000}"/>
    <cellStyle name="Comma 6 9" xfId="868" xr:uid="{00000000-0005-0000-0000-000060030000}"/>
    <cellStyle name="Comma 7" xfId="869" xr:uid="{00000000-0005-0000-0000-000061030000}"/>
    <cellStyle name="Comma 7 2" xfId="870" xr:uid="{00000000-0005-0000-0000-000062030000}"/>
    <cellStyle name="Comma 7 2 2" xfId="871" xr:uid="{00000000-0005-0000-0000-000063030000}"/>
    <cellStyle name="Comma 7 3" xfId="872" xr:uid="{00000000-0005-0000-0000-000064030000}"/>
    <cellStyle name="Comma 7 3 2" xfId="873" xr:uid="{00000000-0005-0000-0000-000065030000}"/>
    <cellStyle name="Comma 7 4" xfId="874" xr:uid="{00000000-0005-0000-0000-000066030000}"/>
    <cellStyle name="Comma 7 4 2" xfId="875" xr:uid="{00000000-0005-0000-0000-000067030000}"/>
    <cellStyle name="Comma 7 5" xfId="876" xr:uid="{00000000-0005-0000-0000-000068030000}"/>
    <cellStyle name="Comma 7 5 2" xfId="877" xr:uid="{00000000-0005-0000-0000-000069030000}"/>
    <cellStyle name="Comma 7 6" xfId="878" xr:uid="{00000000-0005-0000-0000-00006A030000}"/>
    <cellStyle name="Comma 7 6 2" xfId="879" xr:uid="{00000000-0005-0000-0000-00006B030000}"/>
    <cellStyle name="Comma 7 7" xfId="880" xr:uid="{00000000-0005-0000-0000-00006C030000}"/>
    <cellStyle name="Comma 7 7 2" xfId="881" xr:uid="{00000000-0005-0000-0000-00006D030000}"/>
    <cellStyle name="Comma 7 8" xfId="882" xr:uid="{00000000-0005-0000-0000-00006E030000}"/>
    <cellStyle name="Comma 7 8 2" xfId="883" xr:uid="{00000000-0005-0000-0000-00006F030000}"/>
    <cellStyle name="Comma 7 9" xfId="884" xr:uid="{00000000-0005-0000-0000-000070030000}"/>
    <cellStyle name="Comma 8" xfId="885" xr:uid="{00000000-0005-0000-0000-000071030000}"/>
    <cellStyle name="Comma 8 2" xfId="886" xr:uid="{00000000-0005-0000-0000-000072030000}"/>
    <cellStyle name="Comma 8 2 2" xfId="887" xr:uid="{00000000-0005-0000-0000-000073030000}"/>
    <cellStyle name="Comma 8 3" xfId="888" xr:uid="{00000000-0005-0000-0000-000074030000}"/>
    <cellStyle name="Comma 8 3 2" xfId="889" xr:uid="{00000000-0005-0000-0000-000075030000}"/>
    <cellStyle name="Comma 8 4" xfId="890" xr:uid="{00000000-0005-0000-0000-000076030000}"/>
    <cellStyle name="Comma 8 4 2" xfId="891" xr:uid="{00000000-0005-0000-0000-000077030000}"/>
    <cellStyle name="Comma 8 5" xfId="892" xr:uid="{00000000-0005-0000-0000-000078030000}"/>
    <cellStyle name="Comma 8 5 2" xfId="893" xr:uid="{00000000-0005-0000-0000-000079030000}"/>
    <cellStyle name="Comma 8 6" xfId="894" xr:uid="{00000000-0005-0000-0000-00007A030000}"/>
    <cellStyle name="Comma 8 6 2" xfId="895" xr:uid="{00000000-0005-0000-0000-00007B030000}"/>
    <cellStyle name="Comma 8 7" xfId="896" xr:uid="{00000000-0005-0000-0000-00007C030000}"/>
    <cellStyle name="Comma 8 7 2" xfId="897" xr:uid="{00000000-0005-0000-0000-00007D030000}"/>
    <cellStyle name="Comma 8 8" xfId="898" xr:uid="{00000000-0005-0000-0000-00007E030000}"/>
    <cellStyle name="Comma 8 8 2" xfId="899" xr:uid="{00000000-0005-0000-0000-00007F030000}"/>
    <cellStyle name="Comma 8 9" xfId="900" xr:uid="{00000000-0005-0000-0000-000080030000}"/>
    <cellStyle name="Comma 9" xfId="901" xr:uid="{00000000-0005-0000-0000-000081030000}"/>
    <cellStyle name="Comma 9 2" xfId="902" xr:uid="{00000000-0005-0000-0000-000082030000}"/>
    <cellStyle name="Comma 9 2 2" xfId="903" xr:uid="{00000000-0005-0000-0000-000083030000}"/>
    <cellStyle name="Comma 9 3" xfId="904" xr:uid="{00000000-0005-0000-0000-000084030000}"/>
    <cellStyle name="Comma 9 3 2" xfId="905" xr:uid="{00000000-0005-0000-0000-000085030000}"/>
    <cellStyle name="Comma 9 4" xfId="906" xr:uid="{00000000-0005-0000-0000-000086030000}"/>
    <cellStyle name="Comma 9 4 2" xfId="907" xr:uid="{00000000-0005-0000-0000-000087030000}"/>
    <cellStyle name="Comma 9 5" xfId="908" xr:uid="{00000000-0005-0000-0000-000088030000}"/>
    <cellStyle name="Comma 9 5 2" xfId="909" xr:uid="{00000000-0005-0000-0000-000089030000}"/>
    <cellStyle name="Comma 9 6" xfId="910" xr:uid="{00000000-0005-0000-0000-00008A030000}"/>
    <cellStyle name="Comma 9 6 2" xfId="911" xr:uid="{00000000-0005-0000-0000-00008B030000}"/>
    <cellStyle name="Comma 9 7" xfId="912" xr:uid="{00000000-0005-0000-0000-00008C030000}"/>
    <cellStyle name="Comma 9 7 2" xfId="913" xr:uid="{00000000-0005-0000-0000-00008D030000}"/>
    <cellStyle name="Comma 9 8" xfId="914" xr:uid="{00000000-0005-0000-0000-00008E030000}"/>
    <cellStyle name="Comma 9 8 2" xfId="915" xr:uid="{00000000-0005-0000-0000-00008F030000}"/>
    <cellStyle name="Comma 9 9" xfId="916" xr:uid="{00000000-0005-0000-0000-000090030000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40</xdr:row>
      <xdr:rowOff>20108</xdr:rowOff>
    </xdr:from>
    <xdr:to>
      <xdr:col>3</xdr:col>
      <xdr:colOff>10583</xdr:colOff>
      <xdr:row>43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zoomScale="85" zoomScaleNormal="85" workbookViewId="0">
      <selection activeCell="B7" sqref="B7"/>
    </sheetView>
  </sheetViews>
  <sheetFormatPr defaultColWidth="8.85546875" defaultRowHeight="15"/>
  <cols>
    <col min="1" max="1" width="2.5703125" style="1" customWidth="1"/>
    <col min="2" max="2" width="70.42578125" style="2" customWidth="1"/>
    <col min="3" max="3" width="23" style="3" customWidth="1"/>
    <col min="4" max="4" width="22.140625" style="3" customWidth="1"/>
    <col min="5" max="5" width="20.7109375" style="3" customWidth="1"/>
    <col min="6" max="6" width="23.140625" style="3" customWidth="1"/>
    <col min="7" max="16384" width="8.85546875" style="1"/>
  </cols>
  <sheetData>
    <row r="1" spans="1:6" ht="9" customHeight="1">
      <c r="C1" s="2"/>
    </row>
    <row r="2" spans="1:6" ht="8.25" customHeight="1">
      <c r="C2" s="2"/>
    </row>
    <row r="3" spans="1:6" ht="24" thickBot="1">
      <c r="B3" s="4" t="s">
        <v>16</v>
      </c>
      <c r="C3" s="5"/>
      <c r="D3" s="5"/>
      <c r="E3" s="6"/>
      <c r="F3" s="7"/>
    </row>
    <row r="4" spans="1:6" ht="21" thickTop="1">
      <c r="A4" s="8"/>
      <c r="B4" s="9" t="s">
        <v>17</v>
      </c>
      <c r="C4" s="2"/>
    </row>
    <row r="5" spans="1:6" ht="20.25">
      <c r="A5" s="8"/>
      <c r="B5" s="9" t="s">
        <v>48</v>
      </c>
      <c r="C5" s="2"/>
    </row>
    <row r="6" spans="1:6" ht="21" thickBot="1">
      <c r="A6" s="8"/>
      <c r="B6" s="10"/>
      <c r="C6" s="11" t="s">
        <v>14</v>
      </c>
      <c r="D6" s="11" t="s">
        <v>15</v>
      </c>
      <c r="E6" s="11" t="s">
        <v>25</v>
      </c>
      <c r="F6" s="11" t="s">
        <v>49</v>
      </c>
    </row>
    <row r="7" spans="1:6" ht="26.45" customHeight="1" thickTop="1" thickBot="1">
      <c r="A7" s="8"/>
      <c r="B7" s="12" t="s">
        <v>54</v>
      </c>
      <c r="C7" s="13">
        <f>C9+C24+C28</f>
        <v>0</v>
      </c>
      <c r="D7" s="14">
        <f>MAX(D9+D24+D28+D33,C7)</f>
        <v>0</v>
      </c>
      <c r="E7" s="15">
        <f>MAX(E9+E24+E28+E33,C7)</f>
        <v>0</v>
      </c>
      <c r="F7" s="15"/>
    </row>
    <row r="8" spans="1:6" ht="9" customHeight="1" thickTop="1">
      <c r="A8" s="8"/>
      <c r="B8" s="16"/>
      <c r="C8" s="17"/>
      <c r="D8" s="17"/>
      <c r="E8" s="17"/>
      <c r="F8" s="18"/>
    </row>
    <row r="9" spans="1:6" ht="16.5" customHeight="1">
      <c r="A9" s="8"/>
      <c r="B9" s="19" t="s">
        <v>51</v>
      </c>
      <c r="C9" s="20">
        <f>SUM(C10, C12:C17)</f>
        <v>0</v>
      </c>
      <c r="D9" s="20">
        <f>SUM(D10, D12:D21, D22)</f>
        <v>0</v>
      </c>
      <c r="E9" s="20">
        <f>SUM(E10, E12:E21, E22)</f>
        <v>0</v>
      </c>
      <c r="F9" s="21"/>
    </row>
    <row r="10" spans="1:6">
      <c r="A10" s="8"/>
      <c r="B10" s="120" t="s">
        <v>53</v>
      </c>
      <c r="C10" s="23"/>
      <c r="D10" s="107"/>
      <c r="E10" s="24"/>
      <c r="F10" s="25"/>
    </row>
    <row r="11" spans="1:6">
      <c r="A11" s="8"/>
      <c r="B11" s="26" t="s">
        <v>40</v>
      </c>
      <c r="C11" s="30"/>
      <c r="D11" s="105"/>
      <c r="E11" s="28"/>
      <c r="F11" s="29"/>
    </row>
    <row r="12" spans="1:6">
      <c r="A12" s="8"/>
      <c r="B12" s="31" t="s">
        <v>3</v>
      </c>
      <c r="C12" s="27"/>
      <c r="D12" s="106"/>
      <c r="E12" s="28"/>
      <c r="F12" s="29"/>
    </row>
    <row r="13" spans="1:6">
      <c r="A13" s="8"/>
      <c r="B13" s="31" t="s">
        <v>18</v>
      </c>
      <c r="C13" s="27"/>
      <c r="D13" s="106"/>
      <c r="E13" s="28"/>
      <c r="F13" s="29"/>
    </row>
    <row r="14" spans="1:6" s="34" customFormat="1">
      <c r="A14" s="32"/>
      <c r="B14" s="31" t="s">
        <v>4</v>
      </c>
      <c r="C14" s="33"/>
      <c r="D14" s="106"/>
      <c r="E14" s="28"/>
      <c r="F14" s="29"/>
    </row>
    <row r="15" spans="1:6" s="34" customFormat="1">
      <c r="A15" s="32"/>
      <c r="B15" s="31" t="s">
        <v>42</v>
      </c>
      <c r="C15" s="33"/>
      <c r="D15" s="106"/>
      <c r="E15" s="28"/>
      <c r="F15" s="29"/>
    </row>
    <row r="16" spans="1:6" s="34" customFormat="1">
      <c r="A16" s="32"/>
      <c r="B16" s="31" t="s">
        <v>43</v>
      </c>
      <c r="C16" s="33"/>
      <c r="D16" s="106"/>
      <c r="E16" s="28"/>
      <c r="F16" s="29"/>
    </row>
    <row r="17" spans="1:6" s="34" customFormat="1">
      <c r="A17" s="32"/>
      <c r="B17" s="31" t="s">
        <v>5</v>
      </c>
      <c r="C17" s="33"/>
      <c r="D17" s="106"/>
      <c r="E17" s="28"/>
      <c r="F17" s="29"/>
    </row>
    <row r="18" spans="1:6" s="34" customFormat="1">
      <c r="A18" s="32"/>
      <c r="B18" s="119" t="s">
        <v>52</v>
      </c>
      <c r="C18" s="35"/>
      <c r="D18" s="28"/>
      <c r="E18" s="28"/>
      <c r="F18" s="29"/>
    </row>
    <row r="19" spans="1:6" s="34" customFormat="1">
      <c r="A19" s="32"/>
      <c r="B19" s="31" t="s">
        <v>7</v>
      </c>
      <c r="C19" s="35"/>
      <c r="D19" s="28"/>
      <c r="E19" s="28"/>
      <c r="F19" s="29"/>
    </row>
    <row r="20" spans="1:6" s="34" customFormat="1">
      <c r="A20" s="32"/>
      <c r="B20" s="31" t="s">
        <v>6</v>
      </c>
      <c r="C20" s="35"/>
      <c r="D20" s="28"/>
      <c r="E20" s="28"/>
      <c r="F20" s="29"/>
    </row>
    <row r="21" spans="1:6" s="34" customFormat="1">
      <c r="A21" s="32"/>
      <c r="B21" s="36" t="s">
        <v>11</v>
      </c>
      <c r="C21" s="37"/>
      <c r="D21" s="38"/>
      <c r="E21" s="38"/>
      <c r="F21" s="39"/>
    </row>
    <row r="22" spans="1:6" s="34" customFormat="1">
      <c r="A22" s="32"/>
      <c r="B22" s="40" t="s">
        <v>41</v>
      </c>
      <c r="C22" s="41"/>
      <c r="D22" s="42"/>
      <c r="E22" s="42"/>
      <c r="F22" s="43"/>
    </row>
    <row r="23" spans="1:6" s="34" customFormat="1" ht="9" customHeight="1">
      <c r="A23" s="32"/>
      <c r="B23" s="121"/>
      <c r="C23" s="122"/>
      <c r="D23" s="122"/>
      <c r="E23" s="122"/>
      <c r="F23" s="123"/>
    </row>
    <row r="24" spans="1:6">
      <c r="A24" s="8"/>
      <c r="B24" s="19" t="s">
        <v>0</v>
      </c>
      <c r="C24" s="20">
        <f>C25</f>
        <v>0</v>
      </c>
      <c r="D24" s="20">
        <f>SUM(D25:D26)</f>
        <v>0</v>
      </c>
      <c r="E24" s="20">
        <f>SUM(E25:E26)</f>
        <v>0</v>
      </c>
      <c r="F24" s="21"/>
    </row>
    <row r="25" spans="1:6">
      <c r="A25" s="8"/>
      <c r="B25" s="22" t="s">
        <v>50</v>
      </c>
      <c r="C25" s="44"/>
      <c r="D25" s="107"/>
      <c r="E25" s="24"/>
      <c r="F25" s="45"/>
    </row>
    <row r="26" spans="1:6" s="34" customFormat="1">
      <c r="A26" s="32"/>
      <c r="B26" s="108" t="s">
        <v>45</v>
      </c>
      <c r="C26" s="41"/>
      <c r="D26" s="42"/>
      <c r="E26" s="42"/>
      <c r="F26" s="43"/>
    </row>
    <row r="27" spans="1:6" s="34" customFormat="1" ht="9" customHeight="1">
      <c r="A27" s="32"/>
      <c r="B27" s="121"/>
      <c r="C27" s="122"/>
      <c r="D27" s="122"/>
      <c r="E27" s="122"/>
      <c r="F27" s="123"/>
    </row>
    <row r="28" spans="1:6">
      <c r="A28" s="8"/>
      <c r="B28" s="19" t="s">
        <v>23</v>
      </c>
      <c r="C28" s="20">
        <f>SUM(C29:C29,C31)</f>
        <v>0</v>
      </c>
      <c r="D28" s="20">
        <f>SUM(D29:D31)</f>
        <v>0</v>
      </c>
      <c r="E28" s="20">
        <f>SUM(E29:E31)</f>
        <v>0</v>
      </c>
      <c r="F28" s="21"/>
    </row>
    <row r="29" spans="1:6">
      <c r="A29" s="8"/>
      <c r="B29" s="46" t="s">
        <v>27</v>
      </c>
      <c r="C29" s="44"/>
      <c r="D29" s="107"/>
      <c r="E29" s="24"/>
      <c r="F29" s="45"/>
    </row>
    <row r="30" spans="1:6">
      <c r="A30" s="8"/>
      <c r="B30" s="31" t="s">
        <v>8</v>
      </c>
      <c r="C30" s="35"/>
      <c r="D30" s="28"/>
      <c r="E30" s="28"/>
      <c r="F30" s="29"/>
    </row>
    <row r="31" spans="1:6">
      <c r="A31" s="8"/>
      <c r="B31" s="47" t="s">
        <v>35</v>
      </c>
      <c r="C31" s="41"/>
      <c r="D31" s="42"/>
      <c r="E31" s="42"/>
      <c r="F31" s="43"/>
    </row>
    <row r="32" spans="1:6" ht="9" customHeight="1">
      <c r="A32" s="8"/>
      <c r="B32" s="121"/>
      <c r="C32" s="122"/>
      <c r="D32" s="122"/>
      <c r="E32" s="122"/>
      <c r="F32" s="123"/>
    </row>
    <row r="33" spans="1:7" ht="15.75" customHeight="1">
      <c r="A33" s="8"/>
      <c r="B33" s="19" t="s">
        <v>10</v>
      </c>
      <c r="C33" s="48"/>
      <c r="D33" s="49">
        <f>SUM(D34:D37)</f>
        <v>0</v>
      </c>
      <c r="E33" s="49">
        <f>SUM(E34:E37)</f>
        <v>0</v>
      </c>
      <c r="F33" s="50"/>
    </row>
    <row r="34" spans="1:7">
      <c r="A34" s="8"/>
      <c r="B34" s="51" t="s">
        <v>34</v>
      </c>
      <c r="C34" s="48"/>
      <c r="D34" s="52"/>
      <c r="E34" s="52"/>
      <c r="F34" s="53"/>
    </row>
    <row r="35" spans="1:7">
      <c r="A35" s="8"/>
      <c r="B35" s="54" t="s">
        <v>12</v>
      </c>
      <c r="C35" s="55"/>
      <c r="D35" s="56"/>
      <c r="E35" s="56"/>
      <c r="F35" s="57"/>
    </row>
    <row r="36" spans="1:7">
      <c r="A36" s="8"/>
      <c r="B36" s="31" t="s">
        <v>9</v>
      </c>
      <c r="C36" s="35"/>
      <c r="D36" s="58"/>
      <c r="E36" s="58"/>
      <c r="F36" s="59"/>
      <c r="G36" s="60"/>
    </row>
    <row r="37" spans="1:7" ht="15" customHeight="1">
      <c r="A37" s="8"/>
      <c r="B37" s="61" t="s">
        <v>44</v>
      </c>
      <c r="C37" s="62"/>
      <c r="D37" s="63"/>
      <c r="E37" s="63"/>
      <c r="F37" s="64"/>
    </row>
    <row r="38" spans="1:7" ht="10.5" customHeight="1">
      <c r="A38" s="8"/>
      <c r="B38" s="127"/>
      <c r="C38" s="128"/>
      <c r="D38" s="128"/>
      <c r="E38" s="128"/>
      <c r="F38" s="128"/>
    </row>
    <row r="39" spans="1:7" ht="18.75" customHeight="1" thickBot="1">
      <c r="A39" s="8"/>
      <c r="B39" s="65"/>
      <c r="C39" s="66"/>
      <c r="D39" s="66"/>
      <c r="E39" s="66"/>
      <c r="F39" s="66"/>
    </row>
    <row r="40" spans="1:7" ht="26.25" customHeight="1" thickTop="1" thickBot="1">
      <c r="A40" s="8"/>
      <c r="B40" s="117" t="s">
        <v>46</v>
      </c>
      <c r="C40" s="118" t="e">
        <f>D41*8%</f>
        <v>#DIV/0!</v>
      </c>
      <c r="D40" s="67" t="s">
        <v>32</v>
      </c>
      <c r="E40" s="68" t="s">
        <v>33</v>
      </c>
    </row>
    <row r="41" spans="1:7" ht="28.5" customHeight="1" thickTop="1" thickBot="1">
      <c r="A41" s="8"/>
      <c r="B41" s="112" t="s">
        <v>37</v>
      </c>
      <c r="C41" s="116" t="e">
        <f>MIN(8%*(E7/C7),20%)</f>
        <v>#DIV/0!</v>
      </c>
      <c r="D41" s="69" t="e">
        <f>D7/C7</f>
        <v>#DIV/0!</v>
      </c>
      <c r="E41" s="70" t="e">
        <f>E7/C7</f>
        <v>#DIV/0!</v>
      </c>
    </row>
    <row r="42" spans="1:7" ht="21.75" customHeight="1" thickTop="1" thickBot="1">
      <c r="A42" s="8"/>
      <c r="B42" s="110"/>
      <c r="C42" s="111"/>
      <c r="D42" s="114"/>
      <c r="E42" s="114"/>
    </row>
    <row r="43" spans="1:7" ht="28.5" customHeight="1" thickTop="1" thickBot="1">
      <c r="A43" s="8"/>
      <c r="B43" s="112" t="s">
        <v>47</v>
      </c>
      <c r="C43" s="113"/>
      <c r="D43" s="115"/>
      <c r="E43" s="114"/>
    </row>
    <row r="44" spans="1:7" ht="30" customHeight="1" thickTop="1" thickBot="1">
      <c r="A44" s="8"/>
      <c r="B44" s="71"/>
      <c r="C44" s="71"/>
      <c r="D44" s="71"/>
      <c r="E44" s="71"/>
      <c r="F44" s="71"/>
    </row>
    <row r="45" spans="1:7" ht="23.25" customHeight="1" thickTop="1" thickBot="1">
      <c r="A45" s="8"/>
      <c r="B45" s="124" t="s">
        <v>19</v>
      </c>
      <c r="C45" s="125"/>
      <c r="D45" s="125"/>
      <c r="E45" s="125"/>
      <c r="F45" s="126"/>
    </row>
    <row r="46" spans="1:7" ht="12" customHeight="1" thickTop="1">
      <c r="A46" s="8"/>
    </row>
    <row r="47" spans="1:7" ht="33" customHeight="1">
      <c r="A47" s="8"/>
      <c r="B47" s="72" t="s">
        <v>29</v>
      </c>
      <c r="C47" s="73" t="s">
        <v>28</v>
      </c>
      <c r="D47" s="73" t="s">
        <v>24</v>
      </c>
      <c r="E47" s="74"/>
      <c r="F47" s="74"/>
    </row>
    <row r="48" spans="1:7">
      <c r="B48" s="75" t="s">
        <v>30</v>
      </c>
      <c r="C48" s="76" t="e">
        <f>C54/(C7*12.5)</f>
        <v>#DIV/0!</v>
      </c>
      <c r="D48" s="77" t="e">
        <f>D51*56.25%</f>
        <v>#DIV/0!</v>
      </c>
      <c r="E48" s="78"/>
      <c r="F48" s="79"/>
    </row>
    <row r="49" spans="1:6">
      <c r="B49" s="36" t="s">
        <v>31</v>
      </c>
      <c r="C49" s="80" t="e">
        <f>C55/(C7*12.5)</f>
        <v>#DIV/0!</v>
      </c>
      <c r="D49" s="81" t="e">
        <f>D51*75%</f>
        <v>#DIV/0!</v>
      </c>
      <c r="E49" s="78"/>
      <c r="F49" s="79"/>
    </row>
    <row r="50" spans="1:6">
      <c r="B50" s="82" t="s">
        <v>36</v>
      </c>
      <c r="C50" s="83" t="e">
        <f>C56/(E7*12.5)</f>
        <v>#DIV/0!</v>
      </c>
      <c r="D50" s="84" t="e">
        <f>D51*25%</f>
        <v>#DIV/0!</v>
      </c>
      <c r="E50" s="78"/>
      <c r="F50" s="79"/>
    </row>
    <row r="51" spans="1:6">
      <c r="B51" s="85" t="s">
        <v>13</v>
      </c>
      <c r="C51" s="86" t="e">
        <f>C57/(C7*12.5)</f>
        <v>#DIV/0!</v>
      </c>
      <c r="D51" s="87" t="e">
        <f>C41</f>
        <v>#DIV/0!</v>
      </c>
      <c r="E51" s="78"/>
      <c r="F51" s="79"/>
    </row>
    <row r="53" spans="1:6">
      <c r="B53" s="72" t="s">
        <v>22</v>
      </c>
      <c r="C53" s="88" t="s">
        <v>1</v>
      </c>
      <c r="D53" s="89"/>
      <c r="E53" s="89"/>
      <c r="F53" s="89"/>
    </row>
    <row r="54" spans="1:6">
      <c r="A54" s="8"/>
      <c r="B54" s="75" t="s">
        <v>20</v>
      </c>
      <c r="C54" s="90"/>
      <c r="D54" s="91"/>
      <c r="E54" s="91"/>
      <c r="F54" s="92"/>
    </row>
    <row r="55" spans="1:6">
      <c r="B55" s="36" t="s">
        <v>21</v>
      </c>
      <c r="C55" s="93"/>
      <c r="D55" s="91"/>
      <c r="E55" s="91"/>
      <c r="F55" s="92"/>
    </row>
    <row r="56" spans="1:6">
      <c r="B56" s="36" t="s">
        <v>39</v>
      </c>
      <c r="C56" s="93"/>
      <c r="D56" s="91"/>
      <c r="E56" s="91"/>
      <c r="F56" s="92"/>
    </row>
    <row r="57" spans="1:6">
      <c r="B57" s="85" t="s">
        <v>2</v>
      </c>
      <c r="C57" s="109"/>
      <c r="D57" s="91"/>
      <c r="E57" s="91"/>
      <c r="F57" s="92"/>
    </row>
    <row r="58" spans="1:6" ht="13.5" customHeight="1">
      <c r="B58" s="97"/>
      <c r="C58" s="96"/>
      <c r="D58" s="94"/>
      <c r="E58" s="95"/>
      <c r="F58" s="96"/>
    </row>
    <row r="59" spans="1:6">
      <c r="A59" s="8"/>
      <c r="B59" s="98" t="s">
        <v>26</v>
      </c>
    </row>
    <row r="60" spans="1:6">
      <c r="A60" s="8"/>
      <c r="B60" s="98" t="s">
        <v>38</v>
      </c>
    </row>
    <row r="61" spans="1:6" ht="12.75" customHeight="1">
      <c r="B61" s="98"/>
    </row>
    <row r="62" spans="1:6" ht="14.25" customHeight="1">
      <c r="B62" s="98"/>
      <c r="C62" s="99"/>
      <c r="D62" s="100"/>
      <c r="E62" s="100"/>
    </row>
    <row r="63" spans="1:6">
      <c r="D63" s="100"/>
      <c r="E63" s="100"/>
    </row>
    <row r="64" spans="1:6">
      <c r="A64" s="8"/>
    </row>
    <row r="65" spans="1:6" ht="17.25" customHeight="1">
      <c r="A65" s="8"/>
      <c r="B65" s="101"/>
      <c r="C65" s="74"/>
      <c r="D65" s="74"/>
      <c r="E65" s="74"/>
      <c r="F65" s="74"/>
    </row>
    <row r="66" spans="1:6" ht="17.25" customHeight="1">
      <c r="D66" s="102"/>
      <c r="E66" s="102"/>
      <c r="F66" s="103"/>
    </row>
    <row r="67" spans="1:6" ht="10.5" customHeight="1">
      <c r="B67" s="97"/>
      <c r="C67" s="102"/>
      <c r="D67" s="102"/>
      <c r="E67" s="102"/>
      <c r="F67" s="103"/>
    </row>
    <row r="68" spans="1:6">
      <c r="B68" s="97"/>
      <c r="C68" s="102"/>
      <c r="D68" s="102"/>
      <c r="E68" s="102"/>
      <c r="F68" s="104"/>
    </row>
  </sheetData>
  <sortState xmlns:xlrd2="http://schemas.microsoft.com/office/spreadsheetml/2017/richdata2" ref="E64:F69">
    <sortCondition sortBy="fontColor" ref="E64" dxfId="0"/>
  </sortState>
  <mergeCells count="5">
    <mergeCell ref="B23:F23"/>
    <mergeCell ref="B45:F45"/>
    <mergeCell ref="B38:F38"/>
    <mergeCell ref="B32:F32"/>
    <mergeCell ref="B27:F27"/>
  </mergeCells>
  <dataValidations count="1">
    <dataValidation type="custom" errorStyle="warning" allowBlank="1" showInputMessage="1" showErrorMessage="1" errorTitle="Pillér 1+ figyelmeztetés" error="Az MNB a Pillér 1+ alkalmazását kockázati alkategóriánként várja el. [ICAAP kézikönyv V.4.4.1]" sqref="D12:D17 D10 D25 D29" xr:uid="{00000000-0002-0000-0000-000000000000}">
      <formula1>D10&gt;=C10</formula1>
    </dataValidation>
  </dataValidation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1ECAA-C57C-4177-9766-AB7D95FE3DBE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CBD87-DECC-4177-9C3D-FDF9ABA98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overview sheet</vt:lpstr>
      <vt:lpstr>'SREP overview sheet'!Nyomtatási_terület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Vida Beáta</cp:lastModifiedBy>
  <cp:lastPrinted>2016-06-17T06:48:11Z</cp:lastPrinted>
  <dcterms:created xsi:type="dcterms:W3CDTF">2008-04-15T12:17:02Z</dcterms:created>
  <dcterms:modified xsi:type="dcterms:W3CDTF">2020-05-18T11:29:22Z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</Properties>
</file>