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workflow\PDF\REPO\HUF\"/>
    </mc:Choice>
  </mc:AlternateContent>
  <xr:revisionPtr revIDLastSave="0" documentId="13_ncr:1_{B7732DCF-4266-48AE-BE6B-08775C50FC91}" xr6:coauthVersionLast="47" xr6:coauthVersionMax="47" xr10:uidLastSave="{00000000-0000-0000-0000-000000000000}"/>
  <bookViews>
    <workbookView xWindow="-120" yWindow="-120" windowWidth="29040" windowHeight="15840" tabRatio="703" activeTab="1" xr2:uid="{00000000-000D-0000-FFFF-FFFF00000000}"/>
  </bookViews>
  <sheets>
    <sheet name="ELSŐDLEGES_PRIMARY MARKET" sheetId="1" r:id="rId1"/>
    <sheet name="MÁSODLAGOS_SECONDARY MARK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6" i="3" l="1"/>
  <c r="BM7" i="3"/>
  <c r="BM8" i="3"/>
  <c r="BM9" i="3"/>
  <c r="BM10" i="3"/>
  <c r="BM11" i="3"/>
  <c r="BM12" i="3"/>
  <c r="BM13" i="3"/>
  <c r="BM14" i="3"/>
  <c r="BM15" i="3"/>
  <c r="BM16" i="3"/>
  <c r="BM17" i="3"/>
  <c r="BM19" i="3"/>
  <c r="BM20" i="3"/>
  <c r="BM21" i="3"/>
  <c r="BM22" i="3"/>
  <c r="BM23" i="3"/>
  <c r="BM24" i="3"/>
  <c r="BM25" i="3"/>
  <c r="BM26" i="3"/>
  <c r="BM27" i="3"/>
  <c r="BM28" i="3"/>
  <c r="BM29" i="3"/>
  <c r="BM30" i="3"/>
  <c r="BM31" i="3"/>
  <c r="BM33" i="3"/>
  <c r="BM35" i="3"/>
  <c r="BM36" i="3"/>
  <c r="BM37" i="3"/>
  <c r="BM38" i="3"/>
  <c r="BM39" i="3"/>
  <c r="BM40" i="3"/>
  <c r="BM5" i="3"/>
  <c r="BH41" i="3"/>
  <c r="BF41" i="3"/>
  <c r="BE41" i="3"/>
  <c r="BD41" i="3"/>
  <c r="BG41" i="3"/>
  <c r="AD41" i="3" l="1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C41" i="3"/>
  <c r="AB41" i="3" l="1"/>
  <c r="AA41" i="3" l="1"/>
  <c r="Z41" i="3" l="1"/>
  <c r="E41" i="3" l="1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T41" i="3"/>
  <c r="U41" i="3"/>
  <c r="V41" i="3"/>
  <c r="W41" i="3"/>
  <c r="X41" i="3"/>
  <c r="Y41" i="3"/>
  <c r="D41" i="3"/>
  <c r="S34" i="3" l="1"/>
  <c r="BM34" i="3" s="1"/>
  <c r="S18" i="3"/>
  <c r="BM18" i="3" s="1"/>
  <c r="S32" i="3"/>
  <c r="BM32" i="3" s="1"/>
  <c r="S41" i="3" l="1"/>
  <c r="BM41" i="3" s="1"/>
</calcChain>
</file>

<file path=xl/sharedStrings.xml><?xml version="1.0" encoding="utf-8"?>
<sst xmlns="http://schemas.openxmlformats.org/spreadsheetml/2006/main" count="196" uniqueCount="171">
  <si>
    <t>INFORMÁCIÓK AZ MNB ELSŐDLEGES PIACI JELZÁLOGLEVÉL VÁSÁRLÁSAIRÓL / INFORMATION ON MNB'S PRIMARY MARKET MORTGAGE BOND PURCHASES</t>
  </si>
  <si>
    <t>INFORMÁCIÓK AZ MNB MÁSODLAGOS PIACI JELZÁLOGLEVÉL VÁSÁRLÁSAIRÓL / INFORMATION ON MNB'S SECONDARY MARKET MORTGAGE BOND PURCHASES</t>
  </si>
  <si>
    <t>JELZÁLOGLEVÉL NEVE / MORTGAGE BOND NAME</t>
  </si>
  <si>
    <t>ISIN CODE</t>
  </si>
  <si>
    <t>EJBFN21/A</t>
  </si>
  <si>
    <t>FJ21NF01</t>
  </si>
  <si>
    <t>FJ22NF01</t>
  </si>
  <si>
    <t>FJ26NF01</t>
  </si>
  <si>
    <t>OJB2021/I</t>
  </si>
  <si>
    <t>HU0000652920</t>
  </si>
  <si>
    <t>HU0000652813</t>
  </si>
  <si>
    <t>HU0000652946</t>
  </si>
  <si>
    <t>HU0000652888</t>
  </si>
  <si>
    <t>HU0000652961</t>
  </si>
  <si>
    <t>HU0000652391</t>
  </si>
  <si>
    <t>HU0000652938</t>
  </si>
  <si>
    <t>HU0000652821</t>
  </si>
  <si>
    <t>HU0000653050</t>
  </si>
  <si>
    <t>OJB2025/I</t>
  </si>
  <si>
    <t>ÖSSZESEN / TOTAL</t>
  </si>
  <si>
    <t>FJ23NF01</t>
  </si>
  <si>
    <t>HU0000653076</t>
  </si>
  <si>
    <t>EJBFN28/A</t>
  </si>
  <si>
    <t>HU0000653100</t>
  </si>
  <si>
    <t>AUKCIÓ DÁTUMA / AUCTION DATE</t>
  </si>
  <si>
    <t>ÉRTÉKNAP / VALUE DATE</t>
  </si>
  <si>
    <t>JELZÁLOGLEVÉL / MORTGAGE BOND</t>
  </si>
  <si>
    <t>VÁSÁROLT MENNYISÉG / PURCHASED AMOUNT (MLN HUF)</t>
  </si>
  <si>
    <t>FJ23NF02</t>
  </si>
  <si>
    <t>FJ28NF01</t>
  </si>
  <si>
    <t>HU0000653134</t>
  </si>
  <si>
    <t>HU0000653142</t>
  </si>
  <si>
    <t>HU0000653126</t>
  </si>
  <si>
    <t>HU0000653118</t>
  </si>
  <si>
    <t>ISIN KÓD / ISIN CODE</t>
  </si>
  <si>
    <t>EJBFN23/A</t>
  </si>
  <si>
    <t>HU0000653159</t>
  </si>
  <si>
    <t>KHJZBF23</t>
  </si>
  <si>
    <t>HU0000653183</t>
  </si>
  <si>
    <t>OJB2024/II</t>
  </si>
  <si>
    <t>HU0000653191</t>
  </si>
  <si>
    <t>HU0000653209</t>
  </si>
  <si>
    <t>TJ24NF01</t>
  </si>
  <si>
    <t>HU0000653217</t>
  </si>
  <si>
    <t>HU0000653225</t>
  </si>
  <si>
    <t>HU0000653233</t>
  </si>
  <si>
    <t>HU0000653241</t>
  </si>
  <si>
    <t>HU0000653258</t>
  </si>
  <si>
    <t>HU0000653274</t>
  </si>
  <si>
    <t>HU0000653290</t>
  </si>
  <si>
    <t>HU0000653308</t>
  </si>
  <si>
    <t>HU0000653324</t>
  </si>
  <si>
    <t>UCJBF2022A</t>
  </si>
  <si>
    <t>UCJBF2021A</t>
  </si>
  <si>
    <t>UCJBF2027A</t>
  </si>
  <si>
    <t>OJB23/I</t>
  </si>
  <si>
    <t>UCJBF2023A</t>
  </si>
  <si>
    <t>UCJBF2028A</t>
  </si>
  <si>
    <t>TJ24NF02</t>
  </si>
  <si>
    <t>EJBFN22/A</t>
  </si>
  <si>
    <t>EJBFN26/A</t>
  </si>
  <si>
    <t>EJBFN24/A</t>
  </si>
  <si>
    <t>EJBFN29/A</t>
  </si>
  <si>
    <t>TJ25NF01</t>
  </si>
  <si>
    <t>OJB2025/II</t>
  </si>
  <si>
    <t>UCJBF2025A</t>
  </si>
  <si>
    <t>HU0000653340</t>
  </si>
  <si>
    <t>18-22 May</t>
  </si>
  <si>
    <t>11-15 May</t>
  </si>
  <si>
    <t>4-8 May</t>
  </si>
  <si>
    <t>25-29 May</t>
  </si>
  <si>
    <t>27 May 2020</t>
  </si>
  <si>
    <t>29 May 2020</t>
  </si>
  <si>
    <t>UCJBF2024/A</t>
  </si>
  <si>
    <t>1-5 June</t>
  </si>
  <si>
    <t>8-12 June</t>
  </si>
  <si>
    <t>15-19 June</t>
  </si>
  <si>
    <t>UCJBF28/A</t>
  </si>
  <si>
    <t>23 June 2020</t>
  </si>
  <si>
    <t>19 June 2020</t>
  </si>
  <si>
    <t>22-26 June</t>
  </si>
  <si>
    <t>22 June 2020</t>
  </si>
  <si>
    <t>24 June 2020</t>
  </si>
  <si>
    <t>29June-3July</t>
  </si>
  <si>
    <t>6-10 July</t>
  </si>
  <si>
    <t>13-17 July</t>
  </si>
  <si>
    <t>20 July 2020</t>
  </si>
  <si>
    <t>21 July 2020</t>
  </si>
  <si>
    <t>22 July 2020</t>
  </si>
  <si>
    <t>23 July 2020</t>
  </si>
  <si>
    <t>KHJZB24F</t>
  </si>
  <si>
    <t>HU0000653365</t>
  </si>
  <si>
    <t>OJB2027/I</t>
  </si>
  <si>
    <t>HU0000653357</t>
  </si>
  <si>
    <t>20-24 July</t>
  </si>
  <si>
    <t>28 July 2020</t>
  </si>
  <si>
    <t>31 July 2020</t>
  </si>
  <si>
    <t>TJ30NF01</t>
  </si>
  <si>
    <t>HU0000653373</t>
  </si>
  <si>
    <t>27-31 July</t>
  </si>
  <si>
    <t>3-7 Aug</t>
  </si>
  <si>
    <t>10-14 Aug</t>
  </si>
  <si>
    <t>17-21 Aug</t>
  </si>
  <si>
    <t>26 August 2020</t>
  </si>
  <si>
    <t>24-28 Aug</t>
  </si>
  <si>
    <t>28 August 2020</t>
  </si>
  <si>
    <t>31Aug-4Sept</t>
  </si>
  <si>
    <t>7Sept-11Sept</t>
  </si>
  <si>
    <t>14 September 2020</t>
  </si>
  <si>
    <t>16 September 2020</t>
  </si>
  <si>
    <t>14Sept-18Sept</t>
  </si>
  <si>
    <t>21Sept-25Sept</t>
  </si>
  <si>
    <t>28Sept-2Oct</t>
  </si>
  <si>
    <t>28 September 2020</t>
  </si>
  <si>
    <t>30 September 2020</t>
  </si>
  <si>
    <t>5Oct-9Oct</t>
  </si>
  <si>
    <t>12 October 2020</t>
  </si>
  <si>
    <t>14 October 2020</t>
  </si>
  <si>
    <t>EJBFN27/A</t>
  </si>
  <si>
    <t>HU0000653381</t>
  </si>
  <si>
    <t>12Oct-16Oct</t>
  </si>
  <si>
    <t>19Oct-22Oct</t>
  </si>
  <si>
    <t>26Oct-30Oct</t>
  </si>
  <si>
    <t>28 October 2020</t>
  </si>
  <si>
    <t>30 October 2020</t>
  </si>
  <si>
    <t>2Nov-6Nov</t>
  </si>
  <si>
    <t>9Nov-13Nov</t>
  </si>
  <si>
    <t>16Nov-20Nov</t>
  </si>
  <si>
    <t>23Nov-27Nov</t>
  </si>
  <si>
    <t>30Nov-04Dec</t>
  </si>
  <si>
    <t>07Dec-11Dec</t>
  </si>
  <si>
    <t>14Dec-18Dec</t>
  </si>
  <si>
    <t>21Dec-23Dec</t>
  </si>
  <si>
    <t>28Dec-31Dec</t>
  </si>
  <si>
    <t>VÁSÁROLT MENNYISÉG 2020-21-BEN (MILLIÓ FT) / PURCHASED AMOUNT IN 2020-21 (MLN HUF)</t>
  </si>
  <si>
    <t>04Jan-08Jan 2021</t>
  </si>
  <si>
    <t>11Jan-15Jan 2021</t>
  </si>
  <si>
    <t>18Jan-22Jan 2021</t>
  </si>
  <si>
    <t>ÖSSZESEN VÁSÁROLT MENNYISÉG 2020-21-BEN  (MILLIÓ FT) / TOTAL PURCHASED AMOUNT IN 2020-21 (MLN HUF)</t>
  </si>
  <si>
    <t>25Jan-29 Jan 2021</t>
  </si>
  <si>
    <t>01 Feb-05 Feb 2021</t>
  </si>
  <si>
    <t>TJ26NF02</t>
  </si>
  <si>
    <t>HU0000653407</t>
  </si>
  <si>
    <t>8 Feb-12 Feb 2021</t>
  </si>
  <si>
    <t>TJ36NF01</t>
  </si>
  <si>
    <t>HU0000653415</t>
  </si>
  <si>
    <t>15 Feb-19 Feb 2021</t>
  </si>
  <si>
    <t>22 Feb-26 Feb 2021</t>
  </si>
  <si>
    <t>TJ31NF01</t>
  </si>
  <si>
    <t>HU0000653423</t>
  </si>
  <si>
    <t>01 March - 05 March</t>
  </si>
  <si>
    <t>08 March - 12 March</t>
  </si>
  <si>
    <t>15 March - 19 March</t>
  </si>
  <si>
    <t>22 March - 26 March</t>
  </si>
  <si>
    <t>29 March - 01 Apr</t>
  </si>
  <si>
    <t>06 Apr - 09 Apr</t>
  </si>
  <si>
    <t>12 Apr - 16 Apr</t>
  </si>
  <si>
    <t>19 Apr - 23 Apr</t>
  </si>
  <si>
    <t>26 Apr - 30 Apr</t>
  </si>
  <si>
    <t>EJBFN28/B</t>
  </si>
  <si>
    <t>HU0000653431</t>
  </si>
  <si>
    <t>3 May - 7 May</t>
  </si>
  <si>
    <t>10 May - 14 May</t>
  </si>
  <si>
    <t>17 May - 21 May</t>
  </si>
  <si>
    <t>24 May - 28 May</t>
  </si>
  <si>
    <t>31 May - 04 Jun</t>
  </si>
  <si>
    <t>07 Jun - 11 Jun</t>
  </si>
  <si>
    <t>14 Jun - 18 Jun</t>
  </si>
  <si>
    <t>21 Jun - 25 Jun</t>
  </si>
  <si>
    <t>28 Jun - 2 July</t>
  </si>
  <si>
    <t>5 July - 9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</si>
</sst>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Ft&quot;"/>
    <numFmt numFmtId="165" formatCode="[$-809]dd\ mmmm\ yyyy;@"/>
  </numFmts>
  <fonts count="9" x14ac:knownFonts="1"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0" fontId="0" fillId="0" borderId="0" xfId="0" applyFont="1"/>
    <xf numFmtId="4" fontId="2" fillId="0" borderId="5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7" xfId="0" applyNumberFormat="1" applyFont="1" applyBorder="1"/>
    <xf numFmtId="0" fontId="2" fillId="0" borderId="1" xfId="0" applyFont="1" applyFill="1" applyBorder="1"/>
    <xf numFmtId="4" fontId="0" fillId="0" borderId="0" xfId="0" applyNumberFormat="1" applyFont="1"/>
    <xf numFmtId="0" fontId="0" fillId="0" borderId="0" xfId="0" applyFont="1" applyAlignment="1">
      <alignment vertical="center"/>
    </xf>
    <xf numFmtId="3" fontId="0" fillId="0" borderId="0" xfId="0" applyNumberFormat="1" applyFont="1"/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/>
    <xf numFmtId="0" fontId="2" fillId="0" borderId="10" xfId="0" applyFont="1" applyFill="1" applyBorder="1"/>
    <xf numFmtId="164" fontId="1" fillId="0" borderId="11" xfId="0" applyNumberFormat="1" applyFont="1" applyBorder="1" applyAlignment="1">
      <alignment horizontal="center" vertical="center" wrapText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2" xfId="0" applyFont="1" applyFill="1" applyBorder="1"/>
    <xf numFmtId="4" fontId="5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2" fillId="0" borderId="17" xfId="1" applyFont="1" applyFill="1" applyBorder="1"/>
    <xf numFmtId="0" fontId="2" fillId="0" borderId="19" xfId="1" applyFont="1" applyFill="1" applyBorder="1"/>
    <xf numFmtId="0" fontId="2" fillId="0" borderId="20" xfId="1" applyFont="1" applyFill="1" applyBorder="1"/>
    <xf numFmtId="0" fontId="2" fillId="0" borderId="18" xfId="1" applyFont="1" applyFill="1" applyBorder="1"/>
    <xf numFmtId="4" fontId="2" fillId="0" borderId="21" xfId="0" applyNumberFormat="1" applyFont="1" applyBorder="1"/>
    <xf numFmtId="165" fontId="0" fillId="0" borderId="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4" fontId="2" fillId="0" borderId="6" xfId="0" applyNumberFormat="1" applyFont="1" applyBorder="1"/>
    <xf numFmtId="0" fontId="2" fillId="0" borderId="18" xfId="0" applyFont="1" applyFill="1" applyBorder="1"/>
    <xf numFmtId="4" fontId="2" fillId="0" borderId="23" xfId="0" applyNumberFormat="1" applyFont="1" applyBorder="1"/>
    <xf numFmtId="4" fontId="2" fillId="0" borderId="24" xfId="0" applyNumberFormat="1" applyFont="1" applyBorder="1"/>
    <xf numFmtId="4" fontId="2" fillId="0" borderId="0" xfId="0" applyNumberFormat="1" applyFont="1" applyBorder="1"/>
    <xf numFmtId="4" fontId="2" fillId="0" borderId="28" xfId="0" applyNumberFormat="1" applyFont="1" applyBorder="1"/>
    <xf numFmtId="0" fontId="6" fillId="0" borderId="29" xfId="0" applyFont="1" applyFill="1" applyBorder="1"/>
    <xf numFmtId="0" fontId="6" fillId="0" borderId="9" xfId="0" applyFont="1" applyBorder="1"/>
    <xf numFmtId="4" fontId="6" fillId="0" borderId="30" xfId="0" applyNumberFormat="1" applyFont="1" applyBorder="1" applyAlignment="1">
      <alignment horizontal="right"/>
    </xf>
    <xf numFmtId="4" fontId="6" fillId="0" borderId="4" xfId="0" applyNumberFormat="1" applyFont="1" applyBorder="1"/>
    <xf numFmtId="4" fontId="6" fillId="0" borderId="8" xfId="0" applyNumberFormat="1" applyFont="1" applyBorder="1"/>
    <xf numFmtId="4" fontId="6" fillId="0" borderId="9" xfId="0" applyNumberFormat="1" applyFont="1" applyBorder="1"/>
    <xf numFmtId="4" fontId="6" fillId="0" borderId="29" xfId="0" applyNumberFormat="1" applyFont="1" applyBorder="1"/>
    <xf numFmtId="0" fontId="2" fillId="0" borderId="7" xfId="0" applyFont="1" applyFill="1" applyBorder="1"/>
    <xf numFmtId="0" fontId="2" fillId="0" borderId="20" xfId="0" applyFont="1" applyFill="1" applyBorder="1"/>
    <xf numFmtId="4" fontId="5" fillId="0" borderId="31" xfId="0" applyNumberFormat="1" applyFont="1" applyBorder="1" applyAlignment="1">
      <alignment horizontal="right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4" fontId="6" fillId="0" borderId="38" xfId="0" applyNumberFormat="1" applyFont="1" applyBorder="1"/>
    <xf numFmtId="4" fontId="8" fillId="0" borderId="36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5" xfId="0" applyBorder="1" applyAlignment="1"/>
    <xf numFmtId="0" fontId="1" fillId="0" borderId="3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</cellXfs>
  <cellStyles count="2">
    <cellStyle name="Norma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zoomScale="115" zoomScaleNormal="115" workbookViewId="0">
      <selection activeCell="E12" sqref="E12"/>
    </sheetView>
  </sheetViews>
  <sheetFormatPr defaultColWidth="9.140625" defaultRowHeight="12.75" x14ac:dyDescent="0.2"/>
  <cols>
    <col min="1" max="1" width="33.140625" style="17" customWidth="1"/>
    <col min="2" max="2" width="27.28515625" style="17" customWidth="1"/>
    <col min="3" max="3" width="36.7109375" style="17" customWidth="1"/>
    <col min="4" max="4" width="26.28515625" style="17" customWidth="1"/>
    <col min="5" max="5" width="34.28515625" style="17" customWidth="1"/>
    <col min="6" max="6" width="23.28515625" style="17" bestFit="1" customWidth="1"/>
    <col min="7" max="7" width="24.28515625" style="17" customWidth="1"/>
    <col min="8" max="8" width="9.140625" style="17"/>
    <col min="9" max="16384" width="9.140625" style="4"/>
  </cols>
  <sheetData>
    <row r="1" spans="1:1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6.85" customHeight="1" x14ac:dyDescent="0.2">
      <c r="A3" s="20" t="s">
        <v>24</v>
      </c>
      <c r="B3" s="20" t="s">
        <v>25</v>
      </c>
      <c r="C3" s="20" t="s">
        <v>26</v>
      </c>
      <c r="D3" s="20" t="s">
        <v>34</v>
      </c>
      <c r="E3" s="21" t="s">
        <v>27</v>
      </c>
    </row>
    <row r="4" spans="1:14" x14ac:dyDescent="0.2">
      <c r="A4" s="18" t="s">
        <v>71</v>
      </c>
      <c r="B4" s="18" t="s">
        <v>72</v>
      </c>
      <c r="C4" s="12" t="s">
        <v>63</v>
      </c>
      <c r="D4" s="12" t="s">
        <v>50</v>
      </c>
      <c r="E4" s="8">
        <v>5000</v>
      </c>
    </row>
    <row r="5" spans="1:14" x14ac:dyDescent="0.2">
      <c r="A5" s="18" t="s">
        <v>79</v>
      </c>
      <c r="B5" s="18" t="s">
        <v>78</v>
      </c>
      <c r="C5" s="12" t="s">
        <v>77</v>
      </c>
      <c r="D5" s="12" t="s">
        <v>44</v>
      </c>
      <c r="E5" s="8">
        <v>5500</v>
      </c>
    </row>
    <row r="6" spans="1:14" x14ac:dyDescent="0.2">
      <c r="A6" s="18" t="s">
        <v>81</v>
      </c>
      <c r="B6" s="18" t="s">
        <v>82</v>
      </c>
      <c r="C6" s="12" t="s">
        <v>29</v>
      </c>
      <c r="D6" s="12" t="s">
        <v>31</v>
      </c>
      <c r="E6" s="8">
        <v>4460</v>
      </c>
    </row>
    <row r="7" spans="1:14" x14ac:dyDescent="0.2">
      <c r="A7" s="18" t="s">
        <v>86</v>
      </c>
      <c r="B7" s="18" t="s">
        <v>88</v>
      </c>
      <c r="C7" s="12" t="s">
        <v>90</v>
      </c>
      <c r="D7" s="12" t="s">
        <v>91</v>
      </c>
      <c r="E7" s="8">
        <v>22500</v>
      </c>
    </row>
    <row r="8" spans="1:14" x14ac:dyDescent="0.2">
      <c r="A8" s="18" t="s">
        <v>87</v>
      </c>
      <c r="B8" s="18" t="s">
        <v>89</v>
      </c>
      <c r="C8" s="12" t="s">
        <v>92</v>
      </c>
      <c r="D8" s="12" t="s">
        <v>93</v>
      </c>
      <c r="E8" s="8">
        <v>22500</v>
      </c>
    </row>
    <row r="9" spans="1:14" x14ac:dyDescent="0.2">
      <c r="A9" s="18" t="s">
        <v>95</v>
      </c>
      <c r="B9" s="18" t="s">
        <v>96</v>
      </c>
      <c r="C9" s="12" t="s">
        <v>97</v>
      </c>
      <c r="D9" s="12" t="s">
        <v>98</v>
      </c>
      <c r="E9" s="8">
        <v>10480</v>
      </c>
    </row>
    <row r="10" spans="1:14" x14ac:dyDescent="0.2">
      <c r="A10" s="18" t="s">
        <v>103</v>
      </c>
      <c r="B10" s="18" t="s">
        <v>105</v>
      </c>
      <c r="C10" s="12" t="s">
        <v>97</v>
      </c>
      <c r="D10" s="12" t="s">
        <v>98</v>
      </c>
      <c r="E10" s="8">
        <v>11500</v>
      </c>
    </row>
    <row r="11" spans="1:14" x14ac:dyDescent="0.2">
      <c r="A11" s="19" t="s">
        <v>108</v>
      </c>
      <c r="B11" s="19" t="s">
        <v>109</v>
      </c>
      <c r="C11" s="12" t="s">
        <v>63</v>
      </c>
      <c r="D11" s="12" t="s">
        <v>50</v>
      </c>
      <c r="E11" s="8">
        <v>2000</v>
      </c>
    </row>
    <row r="12" spans="1:14" x14ac:dyDescent="0.2">
      <c r="A12" s="19" t="s">
        <v>113</v>
      </c>
      <c r="B12" s="19" t="s">
        <v>114</v>
      </c>
      <c r="C12" s="12" t="s">
        <v>97</v>
      </c>
      <c r="D12" s="12" t="s">
        <v>98</v>
      </c>
      <c r="E12" s="8">
        <v>3450</v>
      </c>
    </row>
    <row r="13" spans="1:14" x14ac:dyDescent="0.2">
      <c r="A13" s="19" t="s">
        <v>116</v>
      </c>
      <c r="B13" s="19" t="s">
        <v>117</v>
      </c>
      <c r="C13" s="12" t="s">
        <v>118</v>
      </c>
      <c r="D13" s="12" t="s">
        <v>119</v>
      </c>
      <c r="E13" s="8">
        <v>9000</v>
      </c>
    </row>
    <row r="14" spans="1:14" x14ac:dyDescent="0.2">
      <c r="A14" s="19" t="s">
        <v>123</v>
      </c>
      <c r="B14" s="19" t="s">
        <v>124</v>
      </c>
      <c r="C14" s="12" t="s">
        <v>97</v>
      </c>
      <c r="D14" s="12" t="s">
        <v>98</v>
      </c>
      <c r="E14" s="8">
        <v>4979.03</v>
      </c>
    </row>
    <row r="15" spans="1:14" x14ac:dyDescent="0.2">
      <c r="A15" s="39">
        <v>44146</v>
      </c>
      <c r="B15" s="39">
        <v>44148</v>
      </c>
      <c r="C15" s="12" t="s">
        <v>97</v>
      </c>
      <c r="D15" s="12" t="s">
        <v>98</v>
      </c>
      <c r="E15" s="8">
        <v>5000</v>
      </c>
    </row>
    <row r="16" spans="1:14" x14ac:dyDescent="0.2">
      <c r="A16" s="39">
        <v>44148</v>
      </c>
      <c r="B16" s="39">
        <v>44152</v>
      </c>
      <c r="C16" s="12" t="s">
        <v>77</v>
      </c>
      <c r="D16" s="12" t="s">
        <v>44</v>
      </c>
      <c r="E16" s="8">
        <v>14900</v>
      </c>
    </row>
    <row r="17" spans="1:5" x14ac:dyDescent="0.2">
      <c r="A17" s="39">
        <v>44148</v>
      </c>
      <c r="B17" s="39">
        <v>44152</v>
      </c>
      <c r="C17" s="12" t="s">
        <v>92</v>
      </c>
      <c r="D17" s="12" t="s">
        <v>93</v>
      </c>
      <c r="E17" s="8">
        <v>22500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K46"/>
  <sheetViews>
    <sheetView tabSelected="1" topLeftCell="A3" zoomScaleNormal="100" workbookViewId="0">
      <pane xSplit="2" topLeftCell="BD1" activePane="topRight" state="frozen"/>
      <selection pane="topRight" activeCell="BM22" sqref="BM22"/>
    </sheetView>
  </sheetViews>
  <sheetFormatPr defaultColWidth="9.140625" defaultRowHeight="12.75" x14ac:dyDescent="0.2"/>
  <cols>
    <col min="1" max="1" width="23.28515625" style="4" customWidth="1"/>
    <col min="2" max="2" width="13.5703125" style="4" bestFit="1" customWidth="1"/>
    <col min="3" max="3" width="9.85546875" style="4" bestFit="1" customWidth="1"/>
    <col min="4" max="5" width="10.5703125" style="4" bestFit="1" customWidth="1"/>
    <col min="6" max="6" width="10.42578125" style="4" bestFit="1" customWidth="1"/>
    <col min="7" max="7" width="9.140625" style="4" customWidth="1"/>
    <col min="8" max="8" width="9.42578125" style="4" customWidth="1"/>
    <col min="9" max="9" width="10.42578125" style="4" customWidth="1"/>
    <col min="10" max="10" width="10.5703125" style="4" customWidth="1"/>
    <col min="11" max="11" width="11.7109375" style="4" customWidth="1"/>
    <col min="12" max="16" width="9" style="4" customWidth="1"/>
    <col min="17" max="19" width="9.7109375" style="4" bestFit="1" customWidth="1"/>
    <col min="20" max="20" width="12.28515625" style="4" bestFit="1" customWidth="1"/>
    <col min="21" max="21" width="12.85546875" style="4" bestFit="1" customWidth="1"/>
    <col min="22" max="23" width="13.85546875" style="4" bestFit="1" customWidth="1"/>
    <col min="24" max="37" width="13.85546875" style="4" customWidth="1"/>
    <col min="38" max="38" width="17.140625" style="4" bestFit="1" customWidth="1"/>
    <col min="39" max="40" width="17.140625" style="4" customWidth="1"/>
    <col min="41" max="41" width="18.28515625" style="4" bestFit="1" customWidth="1"/>
    <col min="42" max="42" width="19.7109375" style="4" bestFit="1" customWidth="1"/>
    <col min="43" max="64" width="19.7109375" style="4" customWidth="1"/>
    <col min="65" max="65" width="51" style="4" bestFit="1" customWidth="1"/>
    <col min="66" max="16384" width="9.140625" style="4"/>
  </cols>
  <sheetData>
    <row r="1" spans="1:65" x14ac:dyDescent="0.2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3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ht="39.6" customHeight="1" thickBot="1" x14ac:dyDescent="0.25">
      <c r="A3" s="24" t="s">
        <v>2</v>
      </c>
      <c r="B3" s="40" t="s">
        <v>3</v>
      </c>
      <c r="C3" s="69" t="s">
        <v>134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1"/>
      <c r="BI3" s="66"/>
      <c r="BJ3" s="66"/>
      <c r="BK3" s="66"/>
      <c r="BL3" s="66"/>
      <c r="BM3" s="67" t="s">
        <v>138</v>
      </c>
    </row>
    <row r="4" spans="1:65" ht="13.5" thickBot="1" x14ac:dyDescent="0.25">
      <c r="A4" s="3"/>
      <c r="B4" s="33"/>
      <c r="C4" s="57" t="s">
        <v>69</v>
      </c>
      <c r="D4" s="58" t="s">
        <v>68</v>
      </c>
      <c r="E4" s="58" t="s">
        <v>67</v>
      </c>
      <c r="F4" s="58" t="s">
        <v>70</v>
      </c>
      <c r="G4" s="58" t="s">
        <v>74</v>
      </c>
      <c r="H4" s="59" t="s">
        <v>75</v>
      </c>
      <c r="I4" s="59" t="s">
        <v>76</v>
      </c>
      <c r="J4" s="59" t="s">
        <v>80</v>
      </c>
      <c r="K4" s="59" t="s">
        <v>83</v>
      </c>
      <c r="L4" s="59" t="s">
        <v>84</v>
      </c>
      <c r="M4" s="59" t="s">
        <v>85</v>
      </c>
      <c r="N4" s="59" t="s">
        <v>94</v>
      </c>
      <c r="O4" s="59" t="s">
        <v>99</v>
      </c>
      <c r="P4" s="59" t="s">
        <v>100</v>
      </c>
      <c r="Q4" s="59" t="s">
        <v>101</v>
      </c>
      <c r="R4" s="59" t="s">
        <v>102</v>
      </c>
      <c r="S4" s="59" t="s">
        <v>104</v>
      </c>
      <c r="T4" s="59" t="s">
        <v>106</v>
      </c>
      <c r="U4" s="59" t="s">
        <v>107</v>
      </c>
      <c r="V4" s="58" t="s">
        <v>110</v>
      </c>
      <c r="W4" s="58" t="s">
        <v>111</v>
      </c>
      <c r="X4" s="58" t="s">
        <v>112</v>
      </c>
      <c r="Y4" s="58" t="s">
        <v>115</v>
      </c>
      <c r="Z4" s="59" t="s">
        <v>120</v>
      </c>
      <c r="AA4" s="59" t="s">
        <v>121</v>
      </c>
      <c r="AB4" s="59" t="s">
        <v>122</v>
      </c>
      <c r="AC4" s="59" t="s">
        <v>125</v>
      </c>
      <c r="AD4" s="59" t="s">
        <v>126</v>
      </c>
      <c r="AE4" s="59" t="s">
        <v>127</v>
      </c>
      <c r="AF4" s="59" t="s">
        <v>128</v>
      </c>
      <c r="AG4" s="59" t="s">
        <v>129</v>
      </c>
      <c r="AH4" s="59" t="s">
        <v>130</v>
      </c>
      <c r="AI4" s="59" t="s">
        <v>131</v>
      </c>
      <c r="AJ4" s="59" t="s">
        <v>132</v>
      </c>
      <c r="AK4" s="59" t="s">
        <v>133</v>
      </c>
      <c r="AL4" s="59" t="s">
        <v>135</v>
      </c>
      <c r="AM4" s="59" t="s">
        <v>136</v>
      </c>
      <c r="AN4" s="59" t="s">
        <v>137</v>
      </c>
      <c r="AO4" s="60" t="s">
        <v>139</v>
      </c>
      <c r="AP4" s="60" t="s">
        <v>140</v>
      </c>
      <c r="AQ4" s="60" t="s">
        <v>143</v>
      </c>
      <c r="AR4" s="61" t="s">
        <v>146</v>
      </c>
      <c r="AS4" s="60" t="s">
        <v>147</v>
      </c>
      <c r="AT4" s="58" t="s">
        <v>150</v>
      </c>
      <c r="AU4" s="62" t="s">
        <v>151</v>
      </c>
      <c r="AV4" s="62" t="s">
        <v>152</v>
      </c>
      <c r="AW4" s="63" t="s">
        <v>153</v>
      </c>
      <c r="AX4" s="63" t="s">
        <v>154</v>
      </c>
      <c r="AY4" s="63" t="s">
        <v>155</v>
      </c>
      <c r="AZ4" s="63" t="s">
        <v>156</v>
      </c>
      <c r="BA4" s="63" t="s">
        <v>157</v>
      </c>
      <c r="BB4" s="63" t="s">
        <v>158</v>
      </c>
      <c r="BC4" s="63" t="s">
        <v>161</v>
      </c>
      <c r="BD4" s="63" t="s">
        <v>162</v>
      </c>
      <c r="BE4" s="63" t="s">
        <v>163</v>
      </c>
      <c r="BF4" s="63" t="s">
        <v>164</v>
      </c>
      <c r="BG4" s="63" t="s">
        <v>165</v>
      </c>
      <c r="BH4" s="63" t="s">
        <v>166</v>
      </c>
      <c r="BI4" s="63" t="s">
        <v>167</v>
      </c>
      <c r="BJ4" s="63" t="s">
        <v>168</v>
      </c>
      <c r="BK4" s="63" t="s">
        <v>169</v>
      </c>
      <c r="BL4" s="63" t="s">
        <v>170</v>
      </c>
      <c r="BM4" s="68"/>
    </row>
    <row r="5" spans="1:65" x14ac:dyDescent="0.2">
      <c r="A5" s="25" t="s">
        <v>5</v>
      </c>
      <c r="B5" s="34" t="s">
        <v>10</v>
      </c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38"/>
      <c r="AB5" s="38"/>
      <c r="AC5" s="38"/>
      <c r="AD5" s="38"/>
      <c r="AE5" s="38"/>
      <c r="AF5" s="38"/>
      <c r="AG5" s="38"/>
      <c r="AH5" s="38"/>
      <c r="AI5" s="5"/>
      <c r="AJ5" s="38"/>
      <c r="AK5" s="38"/>
      <c r="AL5" s="38"/>
      <c r="AM5" s="38"/>
      <c r="AN5" s="38"/>
      <c r="AO5" s="38"/>
      <c r="AP5" s="38"/>
      <c r="AQ5" s="5"/>
      <c r="AR5" s="5"/>
      <c r="AS5" s="43"/>
      <c r="AT5" s="5"/>
      <c r="AU5" s="5"/>
      <c r="AV5" s="5"/>
      <c r="AW5" s="5"/>
      <c r="AX5" s="5"/>
      <c r="AY5" s="5"/>
      <c r="AZ5" s="5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56">
        <f>SUM(C5:BL5)</f>
        <v>0</v>
      </c>
    </row>
    <row r="6" spans="1:65" x14ac:dyDescent="0.2">
      <c r="A6" s="26" t="s">
        <v>4</v>
      </c>
      <c r="B6" s="35" t="s">
        <v>9</v>
      </c>
      <c r="C6" s="2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5"/>
      <c r="AR6" s="5"/>
      <c r="AS6" s="43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56">
        <f t="shared" ref="BM6:BM40" si="0">SUM(C6:BL6)</f>
        <v>0</v>
      </c>
    </row>
    <row r="7" spans="1:65" x14ac:dyDescent="0.2">
      <c r="A7" s="23" t="s">
        <v>53</v>
      </c>
      <c r="B7" s="36" t="s">
        <v>15</v>
      </c>
      <c r="C7" s="30"/>
      <c r="D7" s="7"/>
      <c r="E7" s="7"/>
      <c r="F7" s="7"/>
      <c r="G7" s="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5"/>
      <c r="AR7" s="5"/>
      <c r="AS7" s="43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56">
        <f t="shared" si="0"/>
        <v>0</v>
      </c>
    </row>
    <row r="8" spans="1:65" x14ac:dyDescent="0.2">
      <c r="A8" s="23" t="s">
        <v>8</v>
      </c>
      <c r="B8" s="36" t="s">
        <v>13</v>
      </c>
      <c r="C8" s="30"/>
      <c r="D8" s="7"/>
      <c r="E8" s="7"/>
      <c r="F8" s="7"/>
      <c r="G8" s="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5"/>
      <c r="AR8" s="5"/>
      <c r="AS8" s="43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56">
        <f t="shared" si="0"/>
        <v>0</v>
      </c>
    </row>
    <row r="9" spans="1:65" x14ac:dyDescent="0.2">
      <c r="A9" s="23" t="s">
        <v>6</v>
      </c>
      <c r="B9" s="36" t="s">
        <v>11</v>
      </c>
      <c r="C9" s="30"/>
      <c r="D9" s="7"/>
      <c r="E9" s="7"/>
      <c r="F9" s="7"/>
      <c r="G9" s="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5"/>
      <c r="AR9" s="5"/>
      <c r="AS9" s="43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56">
        <f t="shared" si="0"/>
        <v>0</v>
      </c>
    </row>
    <row r="10" spans="1:65" x14ac:dyDescent="0.2">
      <c r="A10" s="23" t="s">
        <v>59</v>
      </c>
      <c r="B10" s="36" t="s">
        <v>46</v>
      </c>
      <c r="C10" s="31"/>
      <c r="D10" s="7"/>
      <c r="E10" s="7"/>
      <c r="F10" s="7"/>
      <c r="G10" s="7"/>
      <c r="H10" s="5"/>
      <c r="I10" s="5">
        <v>500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v>300</v>
      </c>
      <c r="U10" s="5"/>
      <c r="V10" s="5"/>
      <c r="W10" s="5"/>
      <c r="X10" s="5"/>
      <c r="Y10" s="5"/>
      <c r="Z10" s="5">
        <v>400</v>
      </c>
      <c r="AA10" s="38">
        <v>300</v>
      </c>
      <c r="AB10" s="38"/>
      <c r="AC10" s="38"/>
      <c r="AD10" s="38"/>
      <c r="AE10" s="38"/>
      <c r="AF10" s="38"/>
      <c r="AG10" s="38"/>
      <c r="AH10" s="38"/>
      <c r="AI10" s="38"/>
      <c r="AJ10" s="38"/>
      <c r="AK10" s="38">
        <v>500</v>
      </c>
      <c r="AL10" s="38"/>
      <c r="AM10" s="38"/>
      <c r="AN10" s="38"/>
      <c r="AO10" s="38"/>
      <c r="AP10" s="38"/>
      <c r="AQ10" s="5"/>
      <c r="AR10" s="5"/>
      <c r="AS10" s="43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56">
        <f t="shared" si="0"/>
        <v>2000</v>
      </c>
    </row>
    <row r="11" spans="1:65" x14ac:dyDescent="0.2">
      <c r="A11" s="23" t="s">
        <v>52</v>
      </c>
      <c r="B11" s="36" t="s">
        <v>16</v>
      </c>
      <c r="C11" s="30"/>
      <c r="D11" s="7"/>
      <c r="E11" s="7"/>
      <c r="F11" s="7"/>
      <c r="G11" s="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5"/>
      <c r="AR11" s="5"/>
      <c r="AS11" s="43"/>
      <c r="AT11" s="7"/>
      <c r="AU11" s="7"/>
      <c r="AV11" s="7"/>
      <c r="AW11" s="7"/>
      <c r="AX11" s="7"/>
      <c r="AY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56">
        <f t="shared" si="0"/>
        <v>0</v>
      </c>
    </row>
    <row r="12" spans="1:65" x14ac:dyDescent="0.2">
      <c r="A12" s="23" t="s">
        <v>20</v>
      </c>
      <c r="B12" s="36" t="s">
        <v>21</v>
      </c>
      <c r="C12" s="31"/>
      <c r="D12" s="7"/>
      <c r="E12" s="7">
        <v>400</v>
      </c>
      <c r="F12" s="7">
        <v>800</v>
      </c>
      <c r="G12" s="7"/>
      <c r="H12" s="5"/>
      <c r="I12" s="5"/>
      <c r="J12" s="5"/>
      <c r="K12" s="5">
        <v>272.74</v>
      </c>
      <c r="L12" s="5"/>
      <c r="M12" s="5"/>
      <c r="N12" s="5"/>
      <c r="O12" s="5">
        <v>1100</v>
      </c>
      <c r="P12" s="5"/>
      <c r="Q12" s="5"/>
      <c r="R12" s="5">
        <v>100</v>
      </c>
      <c r="S12" s="5">
        <v>303.92</v>
      </c>
      <c r="T12" s="5"/>
      <c r="U12" s="5"/>
      <c r="V12" s="5"/>
      <c r="W12" s="5"/>
      <c r="X12" s="5"/>
      <c r="Y12" s="5"/>
      <c r="Z12" s="5"/>
      <c r="AA12" s="38">
        <v>1000</v>
      </c>
      <c r="AB12" s="38">
        <v>500</v>
      </c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5"/>
      <c r="AR12" s="5"/>
      <c r="AS12" s="43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56">
        <f t="shared" si="0"/>
        <v>4476.66</v>
      </c>
    </row>
    <row r="13" spans="1:65" x14ac:dyDescent="0.2">
      <c r="A13" s="23" t="s">
        <v>28</v>
      </c>
      <c r="B13" s="36" t="s">
        <v>30</v>
      </c>
      <c r="C13" s="30"/>
      <c r="D13" s="7"/>
      <c r="E13" s="7"/>
      <c r="F13" s="7"/>
      <c r="G13" s="7"/>
      <c r="H13" s="5"/>
      <c r="I13" s="5"/>
      <c r="J13" s="5"/>
      <c r="K13" s="5"/>
      <c r="L13" s="5"/>
      <c r="M13" s="5">
        <v>470.27</v>
      </c>
      <c r="N13" s="5"/>
      <c r="O13" s="5"/>
      <c r="P13" s="5">
        <v>-470.27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5"/>
      <c r="AR13" s="5"/>
      <c r="AS13" s="43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56">
        <f t="shared" si="0"/>
        <v>0</v>
      </c>
    </row>
    <row r="14" spans="1:65" x14ac:dyDescent="0.2">
      <c r="A14" s="23" t="s">
        <v>37</v>
      </c>
      <c r="B14" s="36" t="s">
        <v>38</v>
      </c>
      <c r="C14" s="30"/>
      <c r="D14" s="7"/>
      <c r="E14" s="7"/>
      <c r="F14" s="7"/>
      <c r="G14" s="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5"/>
      <c r="AR14" s="5"/>
      <c r="AS14" s="43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56">
        <f t="shared" si="0"/>
        <v>0</v>
      </c>
    </row>
    <row r="15" spans="1:65" x14ac:dyDescent="0.2">
      <c r="A15" s="23" t="s">
        <v>55</v>
      </c>
      <c r="B15" s="36" t="s">
        <v>33</v>
      </c>
      <c r="C15" s="30"/>
      <c r="D15" s="7"/>
      <c r="E15" s="7">
        <v>520</v>
      </c>
      <c r="F15" s="7"/>
      <c r="G15" s="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5"/>
      <c r="AR15" s="5"/>
      <c r="AS15" s="43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56">
        <f t="shared" si="0"/>
        <v>520</v>
      </c>
    </row>
    <row r="16" spans="1:65" x14ac:dyDescent="0.2">
      <c r="A16" s="23" t="s">
        <v>56</v>
      </c>
      <c r="B16" s="36" t="s">
        <v>32</v>
      </c>
      <c r="C16" s="30"/>
      <c r="D16" s="7"/>
      <c r="E16" s="7"/>
      <c r="F16" s="7"/>
      <c r="G16" s="7"/>
      <c r="H16" s="5"/>
      <c r="I16" s="5"/>
      <c r="J16" s="5">
        <v>650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5"/>
      <c r="AR16" s="5"/>
      <c r="AS16" s="43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56">
        <f t="shared" si="0"/>
        <v>650</v>
      </c>
    </row>
    <row r="17" spans="1:65" x14ac:dyDescent="0.2">
      <c r="A17" s="23" t="s">
        <v>35</v>
      </c>
      <c r="B17" s="36" t="s">
        <v>36</v>
      </c>
      <c r="C17" s="30"/>
      <c r="D17" s="7"/>
      <c r="E17" s="7">
        <v>80</v>
      </c>
      <c r="F17" s="7">
        <v>500</v>
      </c>
      <c r="G17" s="7"/>
      <c r="H17" s="5"/>
      <c r="I17" s="5"/>
      <c r="J17" s="5"/>
      <c r="K17" s="5"/>
      <c r="L17" s="5">
        <v>1000</v>
      </c>
      <c r="M17" s="5">
        <v>1492.5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5"/>
      <c r="AR17" s="5"/>
      <c r="AS17" s="43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56">
        <f t="shared" si="0"/>
        <v>3072.5</v>
      </c>
    </row>
    <row r="18" spans="1:65" x14ac:dyDescent="0.2">
      <c r="A18" s="23" t="s">
        <v>58</v>
      </c>
      <c r="B18" s="36" t="s">
        <v>45</v>
      </c>
      <c r="C18" s="30"/>
      <c r="D18" s="7"/>
      <c r="E18" s="7">
        <v>625</v>
      </c>
      <c r="F18" s="7">
        <v>400</v>
      </c>
      <c r="G18" s="7">
        <v>300</v>
      </c>
      <c r="H18" s="5">
        <v>2190</v>
      </c>
      <c r="I18" s="5"/>
      <c r="J18" s="5">
        <v>300</v>
      </c>
      <c r="K18" s="5">
        <v>929.5</v>
      </c>
      <c r="L18" s="5"/>
      <c r="M18" s="5"/>
      <c r="N18" s="5">
        <v>1000</v>
      </c>
      <c r="O18" s="5">
        <v>1000</v>
      </c>
      <c r="P18" s="5"/>
      <c r="Q18" s="5"/>
      <c r="R18" s="5">
        <v>500</v>
      </c>
      <c r="S18" s="5">
        <f>500+1000</f>
        <v>1500</v>
      </c>
      <c r="T18" s="5">
        <v>1000</v>
      </c>
      <c r="U18" s="5">
        <v>2000</v>
      </c>
      <c r="V18" s="5">
        <v>1800</v>
      </c>
      <c r="W18" s="5"/>
      <c r="X18" s="5"/>
      <c r="Y18" s="5">
        <v>400</v>
      </c>
      <c r="Z18" s="5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5"/>
      <c r="AR18" s="5"/>
      <c r="AS18" s="43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56">
        <f t="shared" si="0"/>
        <v>13944.5</v>
      </c>
    </row>
    <row r="19" spans="1:65" x14ac:dyDescent="0.2">
      <c r="A19" s="23" t="s">
        <v>42</v>
      </c>
      <c r="B19" s="36" t="s">
        <v>43</v>
      </c>
      <c r="C19" s="30"/>
      <c r="D19" s="7">
        <v>1582.5</v>
      </c>
      <c r="E19" s="7">
        <v>1300</v>
      </c>
      <c r="F19" s="7">
        <v>965</v>
      </c>
      <c r="G19" s="7">
        <v>600</v>
      </c>
      <c r="H19" s="5">
        <v>1300</v>
      </c>
      <c r="I19" s="5">
        <v>2900</v>
      </c>
      <c r="J19" s="5">
        <v>1000</v>
      </c>
      <c r="K19" s="5">
        <v>570.5</v>
      </c>
      <c r="L19" s="5">
        <v>2056.66</v>
      </c>
      <c r="M19" s="5">
        <v>1029.73</v>
      </c>
      <c r="N19" s="5">
        <v>500</v>
      </c>
      <c r="O19" s="5"/>
      <c r="P19" s="5"/>
      <c r="Q19" s="5">
        <v>400</v>
      </c>
      <c r="R19" s="5">
        <v>1000</v>
      </c>
      <c r="S19" s="5"/>
      <c r="T19" s="5"/>
      <c r="U19" s="5"/>
      <c r="V19" s="5"/>
      <c r="W19" s="5"/>
      <c r="X19" s="5"/>
      <c r="Y19" s="5"/>
      <c r="Z19" s="5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5"/>
      <c r="AR19" s="5"/>
      <c r="AS19" s="43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>
        <v>150</v>
      </c>
      <c r="BE19" s="7"/>
      <c r="BF19" s="7"/>
      <c r="BG19" s="7"/>
      <c r="BH19" s="7"/>
      <c r="BI19" s="7"/>
      <c r="BJ19" s="7"/>
      <c r="BK19" s="7"/>
      <c r="BL19" s="7"/>
      <c r="BM19" s="56">
        <f t="shared" si="0"/>
        <v>15354.39</v>
      </c>
    </row>
    <row r="20" spans="1:65" x14ac:dyDescent="0.2">
      <c r="A20" s="23" t="s">
        <v>39</v>
      </c>
      <c r="B20" s="36" t="s">
        <v>40</v>
      </c>
      <c r="C20" s="30"/>
      <c r="D20" s="7"/>
      <c r="E20" s="7">
        <v>1000</v>
      </c>
      <c r="F20" s="7">
        <v>1200</v>
      </c>
      <c r="G20" s="7">
        <v>400</v>
      </c>
      <c r="H20" s="5"/>
      <c r="I20" s="5">
        <v>1100</v>
      </c>
      <c r="J20" s="5"/>
      <c r="K20" s="5"/>
      <c r="L20" s="5"/>
      <c r="M20" s="5"/>
      <c r="N20" s="5">
        <v>100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38"/>
      <c r="AB20" s="38"/>
      <c r="AC20" s="38"/>
      <c r="AD20" s="38"/>
      <c r="AE20" s="38"/>
      <c r="AF20" s="38"/>
      <c r="AG20" s="38"/>
      <c r="AH20" s="38"/>
      <c r="AI20" s="38"/>
      <c r="AJ20" s="38">
        <v>1000</v>
      </c>
      <c r="AK20" s="38"/>
      <c r="AL20" s="38"/>
      <c r="AM20" s="38"/>
      <c r="AN20" s="38"/>
      <c r="AO20" s="38"/>
      <c r="AP20" s="38"/>
      <c r="AQ20" s="5"/>
      <c r="AR20" s="5"/>
      <c r="AS20" s="43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56">
        <f t="shared" si="0"/>
        <v>4800</v>
      </c>
    </row>
    <row r="21" spans="1:65" x14ac:dyDescent="0.2">
      <c r="A21" s="23" t="s">
        <v>73</v>
      </c>
      <c r="B21" s="36" t="s">
        <v>41</v>
      </c>
      <c r="C21" s="30"/>
      <c r="D21" s="7"/>
      <c r="E21" s="7"/>
      <c r="F21" s="7"/>
      <c r="G21" s="7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5"/>
      <c r="AR21" s="5"/>
      <c r="AS21" s="43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56">
        <f t="shared" si="0"/>
        <v>0</v>
      </c>
    </row>
    <row r="22" spans="1:65" x14ac:dyDescent="0.2">
      <c r="A22" s="23" t="s">
        <v>61</v>
      </c>
      <c r="B22" s="36" t="s">
        <v>48</v>
      </c>
      <c r="C22" s="22"/>
      <c r="D22" s="6">
        <v>1040</v>
      </c>
      <c r="E22" s="7">
        <v>435.01</v>
      </c>
      <c r="F22" s="7">
        <v>900</v>
      </c>
      <c r="G22" s="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5"/>
      <c r="AR22" s="5"/>
      <c r="AS22" s="43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56">
        <f t="shared" si="0"/>
        <v>2375.0100000000002</v>
      </c>
    </row>
    <row r="23" spans="1:65" x14ac:dyDescent="0.2">
      <c r="A23" s="23" t="s">
        <v>63</v>
      </c>
      <c r="B23" s="36" t="s">
        <v>50</v>
      </c>
      <c r="C23" s="30"/>
      <c r="D23" s="7"/>
      <c r="E23" s="7">
        <v>699.99</v>
      </c>
      <c r="F23" s="7"/>
      <c r="G23" s="7">
        <v>700</v>
      </c>
      <c r="H23" s="5">
        <v>200</v>
      </c>
      <c r="I23" s="5">
        <v>500</v>
      </c>
      <c r="J23" s="5"/>
      <c r="K23" s="5">
        <v>227.26</v>
      </c>
      <c r="L23" s="5"/>
      <c r="M23" s="5">
        <v>307.5</v>
      </c>
      <c r="N23" s="5"/>
      <c r="O23" s="5"/>
      <c r="P23" s="5"/>
      <c r="Q23" s="5"/>
      <c r="R23" s="5"/>
      <c r="S23" s="5"/>
      <c r="T23" s="5"/>
      <c r="U23" s="5"/>
      <c r="V23" s="5">
        <v>700</v>
      </c>
      <c r="W23" s="5">
        <v>200</v>
      </c>
      <c r="X23" s="5"/>
      <c r="Y23" s="5"/>
      <c r="Z23" s="5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5"/>
      <c r="AR23" s="5"/>
      <c r="AS23" s="43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56">
        <f t="shared" si="0"/>
        <v>3534.75</v>
      </c>
    </row>
    <row r="24" spans="1:65" x14ac:dyDescent="0.2">
      <c r="A24" s="23" t="s">
        <v>65</v>
      </c>
      <c r="B24" s="36" t="s">
        <v>66</v>
      </c>
      <c r="C24" s="30"/>
      <c r="D24" s="7">
        <v>1600</v>
      </c>
      <c r="E24" s="7">
        <v>1000</v>
      </c>
      <c r="F24" s="7"/>
      <c r="G24" s="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5"/>
      <c r="AR24" s="5"/>
      <c r="AS24" s="43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56">
        <f t="shared" si="0"/>
        <v>2600</v>
      </c>
    </row>
    <row r="25" spans="1:65" ht="15.6" customHeight="1" x14ac:dyDescent="0.2">
      <c r="A25" s="23" t="s">
        <v>18</v>
      </c>
      <c r="B25" s="36" t="s">
        <v>14</v>
      </c>
      <c r="C25" s="30"/>
      <c r="D25" s="7"/>
      <c r="E25" s="7"/>
      <c r="F25" s="7"/>
      <c r="G25" s="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5"/>
      <c r="AR25" s="5"/>
      <c r="AS25" s="43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56">
        <f t="shared" si="0"/>
        <v>0</v>
      </c>
    </row>
    <row r="26" spans="1:65" x14ac:dyDescent="0.2">
      <c r="A26" s="23" t="s">
        <v>64</v>
      </c>
      <c r="B26" s="36" t="s">
        <v>51</v>
      </c>
      <c r="C26" s="30"/>
      <c r="D26" s="7"/>
      <c r="E26" s="7">
        <v>1792</v>
      </c>
      <c r="F26" s="7"/>
      <c r="G26" s="7">
        <v>1300</v>
      </c>
      <c r="H26" s="5">
        <v>1250</v>
      </c>
      <c r="I26" s="5"/>
      <c r="J26" s="5">
        <v>500</v>
      </c>
      <c r="K26" s="5"/>
      <c r="L26" s="5">
        <v>743.34</v>
      </c>
      <c r="M26" s="5">
        <v>1000</v>
      </c>
      <c r="N26" s="5">
        <v>500</v>
      </c>
      <c r="O26" s="5">
        <v>500</v>
      </c>
      <c r="P26" s="5"/>
      <c r="Q26" s="5"/>
      <c r="R26" s="5"/>
      <c r="S26" s="5"/>
      <c r="T26" s="5"/>
      <c r="U26" s="5"/>
      <c r="V26" s="5"/>
      <c r="W26" s="5">
        <v>1000</v>
      </c>
      <c r="X26" s="5">
        <v>2000</v>
      </c>
      <c r="Y26" s="5">
        <v>1000</v>
      </c>
      <c r="Z26" s="5">
        <v>3100</v>
      </c>
      <c r="AA26" s="38">
        <v>965</v>
      </c>
      <c r="AB26" s="38">
        <v>2000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5"/>
      <c r="AR26" s="5">
        <v>1000</v>
      </c>
      <c r="AS26" s="43"/>
      <c r="AT26" s="7"/>
      <c r="AU26" s="7"/>
      <c r="AV26" s="7"/>
      <c r="AW26" s="7"/>
      <c r="AX26" s="7"/>
      <c r="AY26" s="7"/>
      <c r="AZ26" s="7"/>
      <c r="BA26" s="7">
        <v>500</v>
      </c>
      <c r="BB26" s="7"/>
      <c r="BC26" s="7"/>
      <c r="BD26" s="7"/>
      <c r="BE26" s="7">
        <v>1000</v>
      </c>
      <c r="BF26" s="7">
        <v>1000</v>
      </c>
      <c r="BG26" s="7"/>
      <c r="BH26" s="7">
        <v>1000</v>
      </c>
      <c r="BI26" s="7"/>
      <c r="BJ26" s="7"/>
      <c r="BK26" s="7">
        <v>400</v>
      </c>
      <c r="BL26" s="7"/>
      <c r="BM26" s="56">
        <f t="shared" si="0"/>
        <v>22550.34</v>
      </c>
    </row>
    <row r="27" spans="1:65" ht="15" customHeight="1" x14ac:dyDescent="0.2">
      <c r="A27" s="23" t="s">
        <v>7</v>
      </c>
      <c r="B27" s="36" t="s">
        <v>12</v>
      </c>
      <c r="C27" s="30"/>
      <c r="D27" s="7"/>
      <c r="E27" s="7"/>
      <c r="F27" s="7"/>
      <c r="G27" s="7"/>
      <c r="H27" s="5">
        <v>60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5"/>
      <c r="AR27" s="5"/>
      <c r="AS27" s="43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56">
        <f t="shared" si="0"/>
        <v>60</v>
      </c>
    </row>
    <row r="28" spans="1:65" x14ac:dyDescent="0.2">
      <c r="A28" s="27" t="s">
        <v>60</v>
      </c>
      <c r="B28" s="37" t="s">
        <v>47</v>
      </c>
      <c r="C28" s="32"/>
      <c r="D28" s="10"/>
      <c r="E28" s="10">
        <v>300</v>
      </c>
      <c r="F28" s="10">
        <v>235</v>
      </c>
      <c r="G28" s="10">
        <v>500</v>
      </c>
      <c r="H28" s="7"/>
      <c r="I28" s="7"/>
      <c r="J28" s="5"/>
      <c r="K28" s="5">
        <v>1000</v>
      </c>
      <c r="L28" s="5"/>
      <c r="M28" s="5"/>
      <c r="N28" s="5">
        <v>500</v>
      </c>
      <c r="O28" s="5">
        <v>500</v>
      </c>
      <c r="P28" s="5"/>
      <c r="Q28" s="5">
        <v>1600</v>
      </c>
      <c r="R28" s="5">
        <v>400</v>
      </c>
      <c r="S28" s="5"/>
      <c r="T28" s="5"/>
      <c r="U28" s="5">
        <v>1000</v>
      </c>
      <c r="V28" s="5"/>
      <c r="W28" s="5">
        <v>730</v>
      </c>
      <c r="X28" s="5"/>
      <c r="Y28" s="5"/>
      <c r="Z28" s="5"/>
      <c r="AA28" s="38">
        <v>35</v>
      </c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5"/>
      <c r="AR28" s="5"/>
      <c r="AS28" s="43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56">
        <f t="shared" si="0"/>
        <v>6800</v>
      </c>
    </row>
    <row r="29" spans="1:65" ht="15" customHeight="1" x14ac:dyDescent="0.2">
      <c r="A29" s="23" t="s">
        <v>54</v>
      </c>
      <c r="B29" s="36" t="s">
        <v>17</v>
      </c>
      <c r="C29" s="30"/>
      <c r="D29" s="7"/>
      <c r="E29" s="7"/>
      <c r="F29" s="7"/>
      <c r="G29" s="7"/>
      <c r="H29" s="7"/>
      <c r="I29" s="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5"/>
      <c r="AR29" s="5"/>
      <c r="AS29" s="43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56">
        <f t="shared" si="0"/>
        <v>0</v>
      </c>
    </row>
    <row r="30" spans="1:65" x14ac:dyDescent="0.2">
      <c r="A30" s="27" t="s">
        <v>22</v>
      </c>
      <c r="B30" s="37" t="s">
        <v>23</v>
      </c>
      <c r="C30" s="22"/>
      <c r="D30" s="9">
        <v>2025</v>
      </c>
      <c r="E30" s="10">
        <v>470</v>
      </c>
      <c r="F30" s="10"/>
      <c r="G30" s="10">
        <v>200</v>
      </c>
      <c r="H30" s="7"/>
      <c r="I30" s="7"/>
      <c r="J30" s="5">
        <v>200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5"/>
      <c r="AR30" s="5"/>
      <c r="AS30" s="43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56">
        <f t="shared" si="0"/>
        <v>2895</v>
      </c>
    </row>
    <row r="31" spans="1:65" ht="15" customHeight="1" x14ac:dyDescent="0.2">
      <c r="A31" s="23" t="s">
        <v>29</v>
      </c>
      <c r="B31" s="36" t="s">
        <v>31</v>
      </c>
      <c r="C31" s="30"/>
      <c r="D31" s="7">
        <v>3752.5</v>
      </c>
      <c r="E31" s="7">
        <v>808</v>
      </c>
      <c r="F31" s="7"/>
      <c r="G31" s="7"/>
      <c r="H31" s="7"/>
      <c r="I31" s="7"/>
      <c r="J31" s="5">
        <v>1600</v>
      </c>
      <c r="K31" s="5"/>
      <c r="L31" s="5"/>
      <c r="M31" s="5">
        <v>200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5"/>
      <c r="AR31" s="5"/>
      <c r="AS31" s="43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56">
        <f t="shared" si="0"/>
        <v>6360.5</v>
      </c>
    </row>
    <row r="32" spans="1:65" x14ac:dyDescent="0.2">
      <c r="A32" s="27" t="s">
        <v>57</v>
      </c>
      <c r="B32" s="37" t="s">
        <v>44</v>
      </c>
      <c r="C32" s="32"/>
      <c r="D32" s="10"/>
      <c r="E32" s="10">
        <v>40</v>
      </c>
      <c r="F32" s="10"/>
      <c r="G32" s="10"/>
      <c r="H32" s="7"/>
      <c r="I32" s="7"/>
      <c r="J32" s="5">
        <v>750</v>
      </c>
      <c r="K32" s="5">
        <v>1000</v>
      </c>
      <c r="L32" s="5">
        <v>1200</v>
      </c>
      <c r="M32" s="5">
        <v>500</v>
      </c>
      <c r="N32" s="5">
        <v>1300</v>
      </c>
      <c r="O32" s="5">
        <v>400</v>
      </c>
      <c r="P32" s="5">
        <v>400</v>
      </c>
      <c r="Q32" s="5">
        <v>400</v>
      </c>
      <c r="R32" s="5"/>
      <c r="S32" s="5">
        <f>500+500+500</f>
        <v>1500</v>
      </c>
      <c r="T32" s="5">
        <v>1000</v>
      </c>
      <c r="U32" s="5"/>
      <c r="V32" s="5"/>
      <c r="W32" s="5"/>
      <c r="X32" s="5"/>
      <c r="Y32" s="5"/>
      <c r="Z32" s="5">
        <v>100</v>
      </c>
      <c r="AA32" s="38"/>
      <c r="AB32" s="38"/>
      <c r="AC32" s="38"/>
      <c r="AD32" s="38"/>
      <c r="AE32" s="38">
        <v>1000</v>
      </c>
      <c r="AF32" s="38">
        <v>800</v>
      </c>
      <c r="AG32" s="38"/>
      <c r="AH32" s="38"/>
      <c r="AI32" s="38">
        <v>1000</v>
      </c>
      <c r="AJ32" s="38"/>
      <c r="AK32" s="38">
        <v>500</v>
      </c>
      <c r="AL32" s="38">
        <v>1000</v>
      </c>
      <c r="AM32" s="38">
        <v>1000</v>
      </c>
      <c r="AN32" s="38"/>
      <c r="AO32" s="38"/>
      <c r="AP32" s="38"/>
      <c r="AQ32" s="5"/>
      <c r="AR32" s="5"/>
      <c r="AS32" s="43"/>
      <c r="AT32" s="7"/>
      <c r="AU32" s="7">
        <v>220</v>
      </c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56">
        <f t="shared" si="0"/>
        <v>14110</v>
      </c>
    </row>
    <row r="33" spans="1:271" x14ac:dyDescent="0.2">
      <c r="A33" s="23" t="s">
        <v>62</v>
      </c>
      <c r="B33" s="36" t="s">
        <v>49</v>
      </c>
      <c r="C33" s="30"/>
      <c r="D33" s="7"/>
      <c r="E33" s="7">
        <v>530</v>
      </c>
      <c r="F33" s="7"/>
      <c r="G33" s="7"/>
      <c r="H33" s="7"/>
      <c r="I33" s="7"/>
      <c r="J33" s="5"/>
      <c r="K33" s="5">
        <v>1000</v>
      </c>
      <c r="L33" s="5"/>
      <c r="M33" s="5"/>
      <c r="N33" s="5">
        <v>1100</v>
      </c>
      <c r="O33" s="5">
        <v>1500</v>
      </c>
      <c r="P33" s="5">
        <v>800</v>
      </c>
      <c r="Q33" s="5">
        <v>2300</v>
      </c>
      <c r="R33" s="5"/>
      <c r="S33" s="5"/>
      <c r="T33" s="5"/>
      <c r="U33" s="5"/>
      <c r="V33" s="5"/>
      <c r="W33" s="5">
        <v>270</v>
      </c>
      <c r="X33" s="5"/>
      <c r="Y33" s="5"/>
      <c r="Z33" s="5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5"/>
      <c r="AR33" s="5"/>
      <c r="AS33" s="43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56">
        <f t="shared" si="0"/>
        <v>7500</v>
      </c>
    </row>
    <row r="34" spans="1:271" x14ac:dyDescent="0.2">
      <c r="A34" s="28" t="s">
        <v>97</v>
      </c>
      <c r="B34" s="37" t="s">
        <v>98</v>
      </c>
      <c r="C34" s="30"/>
      <c r="D34" s="7"/>
      <c r="E34" s="7"/>
      <c r="F34" s="7"/>
      <c r="G34" s="7"/>
      <c r="H34" s="11"/>
      <c r="I34" s="11"/>
      <c r="J34" s="11"/>
      <c r="K34" s="11"/>
      <c r="L34" s="11"/>
      <c r="M34" s="11"/>
      <c r="N34" s="11"/>
      <c r="O34" s="11"/>
      <c r="P34" s="7">
        <v>3800</v>
      </c>
      <c r="Q34" s="5">
        <v>300</v>
      </c>
      <c r="R34" s="5"/>
      <c r="S34" s="5">
        <f>500+500+696.08</f>
        <v>1696.08</v>
      </c>
      <c r="T34" s="5">
        <v>1700</v>
      </c>
      <c r="U34" s="5">
        <v>1000</v>
      </c>
      <c r="V34" s="5"/>
      <c r="W34" s="5">
        <v>100</v>
      </c>
      <c r="X34" s="5">
        <v>1000</v>
      </c>
      <c r="Y34" s="5">
        <v>300</v>
      </c>
      <c r="Z34" s="5"/>
      <c r="AA34" s="38"/>
      <c r="AB34" s="38"/>
      <c r="AC34" s="38">
        <v>1000</v>
      </c>
      <c r="AD34" s="38">
        <v>1000</v>
      </c>
      <c r="AE34" s="38"/>
      <c r="AF34" s="38">
        <v>200</v>
      </c>
      <c r="AG34" s="38">
        <v>1000</v>
      </c>
      <c r="AH34" s="38">
        <v>1000</v>
      </c>
      <c r="AI34" s="38"/>
      <c r="AJ34" s="38"/>
      <c r="AK34" s="38"/>
      <c r="AL34" s="38"/>
      <c r="AM34" s="38"/>
      <c r="AN34" s="38"/>
      <c r="AO34" s="38"/>
      <c r="AP34" s="38"/>
      <c r="AQ34" s="5">
        <v>200</v>
      </c>
      <c r="AR34" s="5"/>
      <c r="AS34" s="43"/>
      <c r="AT34" s="7"/>
      <c r="AU34" s="7">
        <v>130</v>
      </c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56">
        <f t="shared" si="0"/>
        <v>14426.08</v>
      </c>
    </row>
    <row r="35" spans="1:271" x14ac:dyDescent="0.2">
      <c r="A35" s="27" t="s">
        <v>92</v>
      </c>
      <c r="B35" s="42" t="s">
        <v>93</v>
      </c>
      <c r="C35" s="32"/>
      <c r="D35" s="10"/>
      <c r="E35" s="10"/>
      <c r="F35" s="10"/>
      <c r="G35" s="10"/>
      <c r="H35" s="41"/>
      <c r="I35" s="41"/>
      <c r="J35" s="7"/>
      <c r="K35" s="7"/>
      <c r="L35" s="7"/>
      <c r="M35" s="7"/>
      <c r="N35" s="7"/>
      <c r="O35" s="7"/>
      <c r="P35" s="7"/>
      <c r="Q35" s="7"/>
      <c r="R35" s="7">
        <v>1000</v>
      </c>
      <c r="S35" s="7"/>
      <c r="T35" s="7">
        <v>1000</v>
      </c>
      <c r="U35" s="7">
        <v>1000</v>
      </c>
      <c r="V35" s="7">
        <v>2500</v>
      </c>
      <c r="W35" s="7">
        <v>2700</v>
      </c>
      <c r="X35" s="7">
        <v>2000</v>
      </c>
      <c r="Y35" s="7">
        <v>3300</v>
      </c>
      <c r="Z35" s="7">
        <v>1100</v>
      </c>
      <c r="AA35" s="7">
        <v>1700</v>
      </c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>
        <v>1000</v>
      </c>
      <c r="AO35" s="7">
        <v>1000</v>
      </c>
      <c r="AP35" s="7">
        <v>400</v>
      </c>
      <c r="AQ35" s="7">
        <v>500</v>
      </c>
      <c r="AR35" s="5"/>
      <c r="AS35" s="44">
        <v>1000</v>
      </c>
      <c r="AT35" s="7"/>
      <c r="AU35" s="7">
        <v>650</v>
      </c>
      <c r="AV35" s="7">
        <v>1000</v>
      </c>
      <c r="AW35" s="7">
        <v>1000</v>
      </c>
      <c r="AX35" s="7">
        <v>1000</v>
      </c>
      <c r="AY35" s="7">
        <v>1000</v>
      </c>
      <c r="AZ35" s="7">
        <v>1000</v>
      </c>
      <c r="BA35" s="7">
        <v>500</v>
      </c>
      <c r="BB35" s="7"/>
      <c r="BC35" s="7"/>
      <c r="BD35" s="7"/>
      <c r="BE35" s="7"/>
      <c r="BF35" s="7"/>
      <c r="BG35" s="7"/>
      <c r="BH35" s="7"/>
      <c r="BI35" s="7">
        <v>1000</v>
      </c>
      <c r="BJ35" s="7"/>
      <c r="BK35" s="7"/>
      <c r="BL35" s="7"/>
      <c r="BM35" s="56">
        <f t="shared" si="0"/>
        <v>27350</v>
      </c>
      <c r="BN35" s="13"/>
    </row>
    <row r="36" spans="1:271" x14ac:dyDescent="0.2">
      <c r="A36" s="23" t="s">
        <v>118</v>
      </c>
      <c r="B36" s="36" t="s">
        <v>119</v>
      </c>
      <c r="C36" s="30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>
        <v>300</v>
      </c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5"/>
      <c r="AS36" s="43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56">
        <f t="shared" si="0"/>
        <v>300</v>
      </c>
    </row>
    <row r="37" spans="1:271" x14ac:dyDescent="0.2">
      <c r="A37" s="28" t="s">
        <v>141</v>
      </c>
      <c r="B37" s="37" t="s">
        <v>142</v>
      </c>
      <c r="C37" s="30"/>
      <c r="D37" s="7"/>
      <c r="E37" s="7"/>
      <c r="F37" s="7"/>
      <c r="G37" s="7"/>
      <c r="H37" s="11"/>
      <c r="I37" s="11"/>
      <c r="J37" s="11"/>
      <c r="K37" s="11"/>
      <c r="L37" s="11"/>
      <c r="M37" s="11"/>
      <c r="N37" s="11"/>
      <c r="O37" s="11"/>
      <c r="P37" s="7"/>
      <c r="Q37" s="5"/>
      <c r="R37" s="5"/>
      <c r="S37" s="5"/>
      <c r="T37" s="5"/>
      <c r="U37" s="5"/>
      <c r="V37" s="5"/>
      <c r="W37" s="5"/>
      <c r="X37" s="5"/>
      <c r="Y37" s="5"/>
      <c r="Z37" s="5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>
        <v>600</v>
      </c>
      <c r="AQ37" s="5"/>
      <c r="AR37" s="5"/>
      <c r="AS37" s="43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56">
        <f t="shared" si="0"/>
        <v>600</v>
      </c>
    </row>
    <row r="38" spans="1:271" x14ac:dyDescent="0.2">
      <c r="A38" s="27" t="s">
        <v>144</v>
      </c>
      <c r="B38" s="42" t="s">
        <v>145</v>
      </c>
      <c r="C38" s="32"/>
      <c r="D38" s="10"/>
      <c r="E38" s="10"/>
      <c r="F38" s="10"/>
      <c r="G38" s="10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10">
        <v>300</v>
      </c>
      <c r="AR38" s="46"/>
      <c r="AS38" s="45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>
        <v>470</v>
      </c>
      <c r="BK38" s="7">
        <v>400</v>
      </c>
      <c r="BL38" s="7"/>
      <c r="BM38" s="56">
        <f t="shared" si="0"/>
        <v>1170</v>
      </c>
      <c r="BN38" s="13"/>
    </row>
    <row r="39" spans="1:271" x14ac:dyDescent="0.2">
      <c r="A39" s="54" t="s">
        <v>148</v>
      </c>
      <c r="B39" s="55" t="s">
        <v>149</v>
      </c>
      <c r="C39" s="30"/>
      <c r="D39" s="7"/>
      <c r="E39" s="7"/>
      <c r="F39" s="7"/>
      <c r="G39" s="7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7"/>
      <c r="AR39" s="7"/>
      <c r="AS39" s="44"/>
      <c r="AT39" s="7">
        <v>1000</v>
      </c>
      <c r="AU39" s="7"/>
      <c r="AV39" s="7"/>
      <c r="AW39" s="7"/>
      <c r="AX39" s="7"/>
      <c r="AY39" s="7"/>
      <c r="AZ39" s="7"/>
      <c r="BA39" s="7"/>
      <c r="BB39" s="7">
        <v>410</v>
      </c>
      <c r="BC39" s="7">
        <v>400</v>
      </c>
      <c r="BD39" s="7">
        <v>290</v>
      </c>
      <c r="BE39" s="7"/>
      <c r="BF39" s="7"/>
      <c r="BG39" s="7">
        <v>1000</v>
      </c>
      <c r="BH39" s="7"/>
      <c r="BI39" s="7"/>
      <c r="BJ39" s="7">
        <v>530</v>
      </c>
      <c r="BK39" s="7">
        <v>200</v>
      </c>
      <c r="BL39" s="7">
        <v>300</v>
      </c>
      <c r="BM39" s="56">
        <f t="shared" si="0"/>
        <v>4130</v>
      </c>
      <c r="BN39" s="13"/>
    </row>
    <row r="40" spans="1:271" x14ac:dyDescent="0.2">
      <c r="A40" s="54" t="s">
        <v>159</v>
      </c>
      <c r="B40" s="55" t="s">
        <v>160</v>
      </c>
      <c r="C40" s="30"/>
      <c r="D40" s="7"/>
      <c r="E40" s="7"/>
      <c r="F40" s="7"/>
      <c r="G40" s="7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7"/>
      <c r="AR40" s="7"/>
      <c r="AS40" s="44"/>
      <c r="AT40" s="7"/>
      <c r="AU40" s="7"/>
      <c r="AV40" s="7"/>
      <c r="AW40" s="7"/>
      <c r="AX40" s="7"/>
      <c r="AY40" s="7"/>
      <c r="AZ40" s="7"/>
      <c r="BA40" s="7"/>
      <c r="BB40" s="7">
        <v>590</v>
      </c>
      <c r="BC40" s="7">
        <v>600</v>
      </c>
      <c r="BD40" s="7">
        <v>560</v>
      </c>
      <c r="BE40" s="7"/>
      <c r="BF40" s="7"/>
      <c r="BG40" s="7"/>
      <c r="BH40" s="7"/>
      <c r="BI40" s="7"/>
      <c r="BJ40" s="7"/>
      <c r="BK40" s="7"/>
      <c r="BL40" s="7"/>
      <c r="BM40" s="56">
        <f t="shared" si="0"/>
        <v>1750</v>
      </c>
      <c r="BN40" s="13"/>
    </row>
    <row r="41" spans="1:271" ht="13.5" thickBot="1" x14ac:dyDescent="0.25">
      <c r="A41" s="47" t="s">
        <v>19</v>
      </c>
      <c r="B41" s="48"/>
      <c r="C41" s="49"/>
      <c r="D41" s="50">
        <f t="shared" ref="D41:Y41" si="1">SUM(D5:D35)</f>
        <v>10000</v>
      </c>
      <c r="E41" s="50">
        <f t="shared" si="1"/>
        <v>10000</v>
      </c>
      <c r="F41" s="50">
        <f t="shared" si="1"/>
        <v>5000</v>
      </c>
      <c r="G41" s="50">
        <f t="shared" si="1"/>
        <v>4000</v>
      </c>
      <c r="H41" s="50">
        <f t="shared" si="1"/>
        <v>5000</v>
      </c>
      <c r="I41" s="50">
        <f t="shared" si="1"/>
        <v>5000</v>
      </c>
      <c r="J41" s="50">
        <f t="shared" si="1"/>
        <v>5000</v>
      </c>
      <c r="K41" s="50">
        <f t="shared" si="1"/>
        <v>5000</v>
      </c>
      <c r="L41" s="50">
        <f t="shared" si="1"/>
        <v>5000</v>
      </c>
      <c r="M41" s="50">
        <f t="shared" si="1"/>
        <v>5000</v>
      </c>
      <c r="N41" s="50">
        <f t="shared" si="1"/>
        <v>5000</v>
      </c>
      <c r="O41" s="50">
        <f t="shared" si="1"/>
        <v>5000</v>
      </c>
      <c r="P41" s="50">
        <f t="shared" si="1"/>
        <v>4529.7299999999996</v>
      </c>
      <c r="Q41" s="50">
        <f t="shared" si="1"/>
        <v>5000</v>
      </c>
      <c r="R41" s="50">
        <f t="shared" si="1"/>
        <v>3000</v>
      </c>
      <c r="S41" s="50">
        <f t="shared" si="1"/>
        <v>5000</v>
      </c>
      <c r="T41" s="50">
        <f t="shared" si="1"/>
        <v>5000</v>
      </c>
      <c r="U41" s="50">
        <f t="shared" si="1"/>
        <v>5000</v>
      </c>
      <c r="V41" s="50">
        <f t="shared" si="1"/>
        <v>5000</v>
      </c>
      <c r="W41" s="50">
        <f t="shared" si="1"/>
        <v>5000</v>
      </c>
      <c r="X41" s="50">
        <f t="shared" si="1"/>
        <v>5000</v>
      </c>
      <c r="Y41" s="50">
        <f t="shared" si="1"/>
        <v>5000</v>
      </c>
      <c r="Z41" s="51">
        <f>SUM(Z5:Z36)</f>
        <v>5000</v>
      </c>
      <c r="AA41" s="51">
        <f>SUM(AA5:AA36)</f>
        <v>4000</v>
      </c>
      <c r="AB41" s="52">
        <f>SUM(AB5:AB36)</f>
        <v>2500</v>
      </c>
      <c r="AC41" s="52">
        <f t="shared" ref="AC41:AQ41" si="2">SUM(AC5:AC38)</f>
        <v>1000</v>
      </c>
      <c r="AD41" s="52">
        <f t="shared" si="2"/>
        <v>1000</v>
      </c>
      <c r="AE41" s="52">
        <f t="shared" si="2"/>
        <v>1000</v>
      </c>
      <c r="AF41" s="52">
        <f t="shared" si="2"/>
        <v>1000</v>
      </c>
      <c r="AG41" s="52">
        <f t="shared" si="2"/>
        <v>1000</v>
      </c>
      <c r="AH41" s="52">
        <f t="shared" si="2"/>
        <v>1000</v>
      </c>
      <c r="AI41" s="52">
        <f t="shared" si="2"/>
        <v>1000</v>
      </c>
      <c r="AJ41" s="52">
        <f t="shared" si="2"/>
        <v>1000</v>
      </c>
      <c r="AK41" s="52">
        <f t="shared" si="2"/>
        <v>1000</v>
      </c>
      <c r="AL41" s="52">
        <f t="shared" si="2"/>
        <v>1000</v>
      </c>
      <c r="AM41" s="52">
        <f t="shared" si="2"/>
        <v>1000</v>
      </c>
      <c r="AN41" s="52">
        <f t="shared" si="2"/>
        <v>1000</v>
      </c>
      <c r="AO41" s="52">
        <f t="shared" si="2"/>
        <v>1000</v>
      </c>
      <c r="AP41" s="52">
        <f t="shared" si="2"/>
        <v>1000</v>
      </c>
      <c r="AQ41" s="52">
        <f t="shared" si="2"/>
        <v>1000</v>
      </c>
      <c r="AR41" s="53">
        <v>1000</v>
      </c>
      <c r="AS41" s="53">
        <v>1000</v>
      </c>
      <c r="AT41" s="53">
        <v>1000</v>
      </c>
      <c r="AU41" s="53">
        <v>1000</v>
      </c>
      <c r="AV41" s="53">
        <v>1000</v>
      </c>
      <c r="AW41" s="53">
        <v>1000</v>
      </c>
      <c r="AX41" s="64">
        <v>1000</v>
      </c>
      <c r="AY41" s="64">
        <v>1000</v>
      </c>
      <c r="AZ41" s="64">
        <v>1000</v>
      </c>
      <c r="BA41" s="64">
        <v>1000</v>
      </c>
      <c r="BB41" s="64">
        <v>1000</v>
      </c>
      <c r="BC41" s="64">
        <v>1000</v>
      </c>
      <c r="BD41" s="64">
        <f>SUM(BD5:BD40)</f>
        <v>1000</v>
      </c>
      <c r="BE41" s="64">
        <f>SUM(BE5:BE40)</f>
        <v>1000</v>
      </c>
      <c r="BF41" s="64">
        <f>SUM(BF5:BF40)</f>
        <v>1000</v>
      </c>
      <c r="BG41" s="64">
        <f>SUM(BG5:BG40)</f>
        <v>1000</v>
      </c>
      <c r="BH41" s="64">
        <f>SUM(BH5:BH40)</f>
        <v>1000</v>
      </c>
      <c r="BI41" s="64">
        <v>1000</v>
      </c>
      <c r="BJ41" s="64">
        <v>1000</v>
      </c>
      <c r="BK41" s="64">
        <v>1000</v>
      </c>
      <c r="BL41" s="64">
        <v>300</v>
      </c>
      <c r="BM41" s="65">
        <f>SUM(C41:BL41)</f>
        <v>163329.72999999998</v>
      </c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  <c r="IW41" s="22"/>
      <c r="IX41" s="22"/>
      <c r="IY41" s="22"/>
      <c r="IZ41" s="22"/>
      <c r="JA41" s="22"/>
      <c r="JB41" s="22"/>
      <c r="JC41" s="22"/>
      <c r="JD41" s="22"/>
      <c r="JE41" s="22"/>
      <c r="JF41" s="22"/>
      <c r="JG41" s="22"/>
      <c r="JH41" s="22"/>
      <c r="JI41" s="22"/>
      <c r="JJ41" s="22"/>
      <c r="JK41" s="22"/>
    </row>
    <row r="42" spans="1:271" x14ac:dyDescent="0.2">
      <c r="D42" s="13"/>
    </row>
    <row r="43" spans="1:271" x14ac:dyDescent="0.2">
      <c r="A43" s="14"/>
      <c r="BM43" s="13"/>
    </row>
    <row r="44" spans="1:271" x14ac:dyDescent="0.2">
      <c r="A44" s="14"/>
    </row>
    <row r="45" spans="1:271" x14ac:dyDescent="0.2">
      <c r="B45" s="14"/>
      <c r="BM45" s="15"/>
    </row>
    <row r="46" spans="1:271" x14ac:dyDescent="0.2">
      <c r="A46" s="16"/>
      <c r="BM46" s="13"/>
    </row>
  </sheetData>
  <mergeCells count="2">
    <mergeCell ref="BM3:BM4"/>
    <mergeCell ref="C3:BH3"/>
  </mergeCells>
  <phoneticPr fontId="4" type="noConversion"/>
  <pageMargins left="0.7" right="0.7" top="0.75" bottom="0.75" header="0.3" footer="0.3"/>
  <pageSetup paperSize="9" orientation="portrait" r:id="rId1"/>
  <ignoredErrors>
    <ignoredError sqref="Q4:R4 S4:T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ELSŐDLEGES_PRIMARY MARKET</vt:lpstr>
      <vt:lpstr>MÁSODLAGOS_SECONDARY MARKET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Balogh-Sólya Krisztina</dc:creator>
  <cp:lastModifiedBy>Végh Zoltán</cp:lastModifiedBy>
  <dcterms:created xsi:type="dcterms:W3CDTF">2018-01-12T14:13:44Z</dcterms:created>
  <dcterms:modified xsi:type="dcterms:W3CDTF">2021-07-08T06:23:09Z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bokaym@mnb.hu</vt:lpwstr>
  </property>
  <property fmtid="{D5CDD505-2E9C-101B-9397-08002B2CF9AE}" pid="5" name="MSIP_Label_b0d11092-50c9-4e74-84b5-b1af078dc3d0_SetDate">
    <vt:lpwstr>2018-08-30T10:30:36.3674044Z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2025-07-24T10:14:04Z</vt:filetime>
  </property>
  <property fmtid="{D5CDD505-2E9C-101B-9397-08002B2CF9AE}" pid="11" name="Érvényességet beállító">
    <vt:lpwstr>biharis</vt:lpwstr>
  </property>
  <property fmtid="{D5CDD505-2E9C-101B-9397-08002B2CF9AE}" pid="12" name="Érvényességi idő első beállítása">
    <vt:filetime>2020-07-24T10:14:04Z</vt:filetime>
  </property>
</Properties>
</file>