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10" windowWidth="20115" windowHeight="7875" tabRatio="873"/>
  </bookViews>
  <sheets>
    <sheet name="TER 2015" sheetId="9" r:id="rId1"/>
  </sheets>
  <definedNames>
    <definedName name="_xlnm._FilterDatabase" localSheetId="0" hidden="1">'TER 2015'!$A$1:$AF$574</definedName>
  </definedNames>
  <calcPr calcId="145621"/>
</workbook>
</file>

<file path=xl/calcChain.xml><?xml version="1.0" encoding="utf-8"?>
<calcChain xmlns="http://schemas.openxmlformats.org/spreadsheetml/2006/main">
  <c r="AE269" i="9" l="1"/>
  <c r="AD269" i="9"/>
  <c r="AA269" i="9"/>
  <c r="AF269" i="9" s="1"/>
  <c r="AE268" i="9"/>
  <c r="AD268" i="9"/>
  <c r="AA268" i="9"/>
  <c r="AC268" i="9" s="1"/>
  <c r="AE267" i="9"/>
  <c r="AD267" i="9"/>
  <c r="AA267" i="9"/>
  <c r="AC267" i="9" s="1"/>
  <c r="AE266" i="9"/>
  <c r="AD266" i="9"/>
  <c r="AA266" i="9"/>
  <c r="AC266" i="9" s="1"/>
  <c r="AE265" i="9"/>
  <c r="AD265" i="9"/>
  <c r="AA265" i="9"/>
  <c r="AF265" i="9" s="1"/>
  <c r="AE264" i="9"/>
  <c r="AD264" i="9"/>
  <c r="AA264" i="9"/>
  <c r="AC264" i="9" s="1"/>
  <c r="AE263" i="9"/>
  <c r="AD263" i="9"/>
  <c r="AA263" i="9"/>
  <c r="AC263" i="9" s="1"/>
  <c r="AE262" i="9"/>
  <c r="AD262" i="9"/>
  <c r="AA262" i="9"/>
  <c r="AC262" i="9" s="1"/>
  <c r="AE261" i="9"/>
  <c r="AD261" i="9"/>
  <c r="AA261" i="9"/>
  <c r="AF261" i="9" s="1"/>
  <c r="AE260" i="9"/>
  <c r="AD260" i="9"/>
  <c r="AA260" i="9"/>
  <c r="AC260" i="9" s="1"/>
  <c r="AE259" i="9"/>
  <c r="AD259" i="9"/>
  <c r="AA259" i="9"/>
  <c r="AC259" i="9" s="1"/>
  <c r="AE258" i="9"/>
  <c r="AD258" i="9"/>
  <c r="AA258" i="9"/>
  <c r="AC258" i="9" s="1"/>
  <c r="AE257" i="9"/>
  <c r="AD257" i="9"/>
  <c r="AA257" i="9"/>
  <c r="AF257" i="9" s="1"/>
  <c r="AE256" i="9"/>
  <c r="AD256" i="9"/>
  <c r="AA256" i="9"/>
  <c r="AC256" i="9" s="1"/>
  <c r="AE255" i="9"/>
  <c r="AD255" i="9"/>
  <c r="AA255" i="9"/>
  <c r="AC255" i="9" s="1"/>
  <c r="AE254" i="9"/>
  <c r="AD254" i="9"/>
  <c r="AA254" i="9"/>
  <c r="AC254" i="9" s="1"/>
  <c r="AE253" i="9"/>
  <c r="AD253" i="9"/>
  <c r="AA253" i="9"/>
  <c r="AF253" i="9" s="1"/>
  <c r="AE252" i="9"/>
  <c r="AD252" i="9"/>
  <c r="AA252" i="9"/>
  <c r="AC252" i="9" s="1"/>
  <c r="AE251" i="9"/>
  <c r="AD251" i="9"/>
  <c r="AA251" i="9"/>
  <c r="AC251" i="9" s="1"/>
  <c r="AE250" i="9"/>
  <c r="AD250" i="9"/>
  <c r="AA250" i="9"/>
  <c r="AC250" i="9" s="1"/>
  <c r="AE249" i="9"/>
  <c r="AD249" i="9"/>
  <c r="AA249" i="9"/>
  <c r="AF249" i="9" s="1"/>
  <c r="AE248" i="9"/>
  <c r="AD248" i="9"/>
  <c r="AA248" i="9"/>
  <c r="AC248" i="9" s="1"/>
  <c r="AE247" i="9"/>
  <c r="AD247" i="9"/>
  <c r="AA247" i="9"/>
  <c r="AC247" i="9" s="1"/>
  <c r="AE246" i="9"/>
  <c r="AD246" i="9"/>
  <c r="AA246" i="9"/>
  <c r="AC246" i="9" s="1"/>
  <c r="AE245" i="9"/>
  <c r="AD245" i="9"/>
  <c r="AA245" i="9"/>
  <c r="AF245" i="9" s="1"/>
  <c r="AE244" i="9"/>
  <c r="AD244" i="9"/>
  <c r="AA244" i="9"/>
  <c r="AC244" i="9" s="1"/>
  <c r="AE243" i="9"/>
  <c r="AD243" i="9"/>
  <c r="AA243" i="9"/>
  <c r="AC243" i="9" s="1"/>
  <c r="AE242" i="9"/>
  <c r="AD242" i="9"/>
  <c r="AA242" i="9"/>
  <c r="AC242" i="9" s="1"/>
  <c r="AE241" i="9"/>
  <c r="AD241" i="9"/>
  <c r="AA241" i="9"/>
  <c r="AF241" i="9" s="1"/>
  <c r="AE240" i="9"/>
  <c r="AD240" i="9"/>
  <c r="AA240" i="9"/>
  <c r="AC240" i="9" s="1"/>
  <c r="AE239" i="9"/>
  <c r="AD239" i="9"/>
  <c r="AA239" i="9"/>
  <c r="AC239" i="9" s="1"/>
  <c r="AE238" i="9"/>
  <c r="AD238" i="9"/>
  <c r="AA238" i="9"/>
  <c r="AC238" i="9" s="1"/>
  <c r="AB262" i="9" l="1"/>
  <c r="AB264" i="9"/>
  <c r="AB244" i="9"/>
  <c r="AB254" i="9"/>
  <c r="AB268" i="9"/>
  <c r="AB258" i="9"/>
  <c r="AB238" i="9"/>
  <c r="AB240" i="9"/>
  <c r="AB250" i="9"/>
  <c r="AF252" i="9"/>
  <c r="AB256" i="9"/>
  <c r="AF256" i="9"/>
  <c r="AB260" i="9"/>
  <c r="AB242" i="9"/>
  <c r="AF244" i="9"/>
  <c r="AB248" i="9"/>
  <c r="AF264" i="9"/>
  <c r="AF240" i="9"/>
  <c r="AF260" i="9"/>
  <c r="AB246" i="9"/>
  <c r="AF248" i="9"/>
  <c r="AB252" i="9"/>
  <c r="AB266" i="9"/>
  <c r="AF268" i="9"/>
  <c r="AF238" i="9"/>
  <c r="AC245" i="9"/>
  <c r="AF246" i="9"/>
  <c r="AC253" i="9"/>
  <c r="AF254" i="9"/>
  <c r="AC261" i="9"/>
  <c r="AF262" i="9"/>
  <c r="AC269" i="9"/>
  <c r="AC241" i="9"/>
  <c r="AF242" i="9"/>
  <c r="AC249" i="9"/>
  <c r="AF250" i="9"/>
  <c r="AC257" i="9"/>
  <c r="AF258" i="9"/>
  <c r="AC265" i="9"/>
  <c r="AF266" i="9"/>
  <c r="AB239" i="9"/>
  <c r="AF239" i="9"/>
  <c r="AB243" i="9"/>
  <c r="AF243" i="9"/>
  <c r="AB247" i="9"/>
  <c r="AF247" i="9"/>
  <c r="AB251" i="9"/>
  <c r="AF251" i="9"/>
  <c r="AB255" i="9"/>
  <c r="AF255" i="9"/>
  <c r="AB259" i="9"/>
  <c r="AF259" i="9"/>
  <c r="AB263" i="9"/>
  <c r="AF263" i="9"/>
  <c r="AB267" i="9"/>
  <c r="AF267" i="9"/>
  <c r="AB241" i="9"/>
  <c r="AB245" i="9"/>
  <c r="AB249" i="9"/>
  <c r="AB253" i="9"/>
  <c r="AB257" i="9"/>
  <c r="AB261" i="9"/>
  <c r="AB265" i="9"/>
  <c r="AB269" i="9"/>
  <c r="AA10" i="9"/>
  <c r="AE176" i="9" l="1"/>
  <c r="AE174" i="9"/>
  <c r="AE172" i="9"/>
  <c r="AD176" i="9"/>
  <c r="AD174" i="9"/>
  <c r="AD172" i="9"/>
  <c r="AE158" i="9"/>
  <c r="AD158" i="9"/>
  <c r="AE68" i="9" l="1"/>
  <c r="AD68" i="9"/>
  <c r="AE64" i="9"/>
  <c r="AD64" i="9"/>
  <c r="AE56" i="9"/>
  <c r="AD56" i="9"/>
  <c r="AE51" i="9"/>
  <c r="AD51" i="9"/>
  <c r="AE48" i="9"/>
  <c r="AD48" i="9"/>
  <c r="AE45" i="9"/>
  <c r="AD45" i="9"/>
  <c r="AE40" i="9"/>
  <c r="AD40" i="9"/>
  <c r="AE36" i="9"/>
  <c r="AD36" i="9"/>
  <c r="AE34" i="9"/>
  <c r="AD34" i="9"/>
  <c r="AE32" i="9"/>
  <c r="AD32" i="9"/>
  <c r="AE26" i="9"/>
  <c r="AD26" i="9"/>
  <c r="AE574" i="9"/>
  <c r="AD574" i="9"/>
  <c r="AA574" i="9"/>
  <c r="AC574" i="9" s="1"/>
  <c r="AE573" i="9"/>
  <c r="AD573" i="9"/>
  <c r="AA573" i="9"/>
  <c r="AC573" i="9" s="1"/>
  <c r="AE572" i="9"/>
  <c r="AD572" i="9"/>
  <c r="AA572" i="9"/>
  <c r="AF572" i="9" s="1"/>
  <c r="AE570" i="9"/>
  <c r="AD570" i="9"/>
  <c r="AE568" i="9"/>
  <c r="AD568" i="9"/>
  <c r="AA568" i="9"/>
  <c r="AE566" i="9"/>
  <c r="AD566" i="9"/>
  <c r="AA566" i="9"/>
  <c r="AE565" i="9"/>
  <c r="AD565" i="9"/>
  <c r="AA565" i="9"/>
  <c r="AE564" i="9"/>
  <c r="AD564" i="9"/>
  <c r="AA564" i="9"/>
  <c r="AC564" i="9" s="1"/>
  <c r="AE562" i="9"/>
  <c r="AD562" i="9"/>
  <c r="AA562" i="9"/>
  <c r="AC562" i="9" s="1"/>
  <c r="AE561" i="9"/>
  <c r="AD561" i="9"/>
  <c r="AA561" i="9"/>
  <c r="AF561" i="9" s="1"/>
  <c r="AE559" i="9"/>
  <c r="AD559" i="9"/>
  <c r="AA559" i="9"/>
  <c r="AE558" i="9"/>
  <c r="AD558" i="9"/>
  <c r="AA558" i="9"/>
  <c r="AC558" i="9" s="1"/>
  <c r="AE556" i="9"/>
  <c r="AD556" i="9"/>
  <c r="AA556" i="9"/>
  <c r="AC556" i="9" s="1"/>
  <c r="AE553" i="9"/>
  <c r="AD553" i="9"/>
  <c r="AA553" i="9"/>
  <c r="AF553" i="9" s="1"/>
  <c r="AE552" i="9"/>
  <c r="AD552" i="9"/>
  <c r="AA552" i="9"/>
  <c r="AE551" i="9"/>
  <c r="AD551" i="9"/>
  <c r="AA551" i="9"/>
  <c r="AE550" i="9"/>
  <c r="AA550" i="9"/>
  <c r="AE548" i="9"/>
  <c r="AD548" i="9"/>
  <c r="AA548" i="9"/>
  <c r="AF548" i="9" s="1"/>
  <c r="AE546" i="9"/>
  <c r="AD546" i="9"/>
  <c r="AE545" i="9"/>
  <c r="AD545" i="9"/>
  <c r="AA545" i="9"/>
  <c r="AE544" i="9"/>
  <c r="AD544" i="9"/>
  <c r="AA544" i="9"/>
  <c r="AC544" i="9" s="1"/>
  <c r="AE543" i="9"/>
  <c r="AD543" i="9"/>
  <c r="AA543" i="9"/>
  <c r="AE542" i="9"/>
  <c r="AD542" i="9"/>
  <c r="AA542" i="9"/>
  <c r="AE541" i="9"/>
  <c r="AD541" i="9"/>
  <c r="AA541" i="9"/>
  <c r="AE540" i="9"/>
  <c r="AD540" i="9"/>
  <c r="AA540" i="9"/>
  <c r="AE539" i="9"/>
  <c r="AD539" i="9"/>
  <c r="AA539" i="9"/>
  <c r="AE538" i="9"/>
  <c r="AD538" i="9"/>
  <c r="AA538" i="9"/>
  <c r="AE537" i="9"/>
  <c r="AD537" i="9"/>
  <c r="AA537" i="9"/>
  <c r="AC537" i="9" s="1"/>
  <c r="AE536" i="9"/>
  <c r="AD536" i="9"/>
  <c r="AA536" i="9"/>
  <c r="AE535" i="9"/>
  <c r="AD535" i="9"/>
  <c r="AA535" i="9"/>
  <c r="AC535" i="9" s="1"/>
  <c r="AE534" i="9"/>
  <c r="AD534" i="9"/>
  <c r="AA534" i="9"/>
  <c r="AC534" i="9" s="1"/>
  <c r="AE533" i="9"/>
  <c r="AD533" i="9"/>
  <c r="AA533" i="9"/>
  <c r="AE532" i="9"/>
  <c r="AD532" i="9"/>
  <c r="AA532" i="9"/>
  <c r="AC532" i="9" s="1"/>
  <c r="AE531" i="9"/>
  <c r="AD531" i="9"/>
  <c r="AA531" i="9"/>
  <c r="AE530" i="9"/>
  <c r="AD530" i="9"/>
  <c r="AA530" i="9"/>
  <c r="AE529" i="9"/>
  <c r="AD529" i="9"/>
  <c r="AA529" i="9"/>
  <c r="AC529" i="9" s="1"/>
  <c r="AE528" i="9"/>
  <c r="AD528" i="9"/>
  <c r="AA528" i="9"/>
  <c r="AE527" i="9"/>
  <c r="AD527" i="9"/>
  <c r="AA527" i="9"/>
  <c r="AC527" i="9" s="1"/>
  <c r="AE526" i="9"/>
  <c r="AD526" i="9"/>
  <c r="AA526" i="9"/>
  <c r="AC526" i="9" s="1"/>
  <c r="AE525" i="9"/>
  <c r="AD525" i="9"/>
  <c r="AA525" i="9"/>
  <c r="AE524" i="9"/>
  <c r="AD524" i="9"/>
  <c r="AA524" i="9"/>
  <c r="AC524" i="9" s="1"/>
  <c r="AE523" i="9"/>
  <c r="AD523" i="9"/>
  <c r="AA523" i="9"/>
  <c r="AE522" i="9"/>
  <c r="AD522" i="9"/>
  <c r="AA522" i="9"/>
  <c r="AE521" i="9"/>
  <c r="AD521" i="9"/>
  <c r="AA521" i="9"/>
  <c r="AC521" i="9" s="1"/>
  <c r="AE520" i="9"/>
  <c r="AD520" i="9"/>
  <c r="AA520" i="9"/>
  <c r="AE519" i="9"/>
  <c r="AD519" i="9"/>
  <c r="AA519" i="9"/>
  <c r="AE518" i="9"/>
  <c r="AD518" i="9"/>
  <c r="AA518" i="9"/>
  <c r="AE517" i="9"/>
  <c r="AD517" i="9"/>
  <c r="AA517" i="9"/>
  <c r="AC517" i="9" s="1"/>
  <c r="AE516" i="9"/>
  <c r="AD516" i="9"/>
  <c r="AA516" i="9"/>
  <c r="AC516" i="9" s="1"/>
  <c r="AE515" i="9"/>
  <c r="AD515" i="9"/>
  <c r="AA515" i="9"/>
  <c r="AE514" i="9"/>
  <c r="AD514" i="9"/>
  <c r="AA514" i="9"/>
  <c r="AC514" i="9" s="1"/>
  <c r="AE513" i="9"/>
  <c r="AD513" i="9"/>
  <c r="AA513" i="9"/>
  <c r="AE512" i="9"/>
  <c r="AD512" i="9"/>
  <c r="AA512" i="9"/>
  <c r="AE511" i="9"/>
  <c r="AD511" i="9"/>
  <c r="AA511" i="9"/>
  <c r="AE510" i="9"/>
  <c r="AD510" i="9"/>
  <c r="AA510" i="9"/>
  <c r="AE509" i="9"/>
  <c r="AD509" i="9"/>
  <c r="AA509" i="9"/>
  <c r="AF509" i="9" s="1"/>
  <c r="AE508" i="9"/>
  <c r="AD508" i="9"/>
  <c r="AA508" i="9"/>
  <c r="AE507" i="9"/>
  <c r="AD507" i="9"/>
  <c r="AA507" i="9"/>
  <c r="AC507" i="9" s="1"/>
  <c r="AE506" i="9"/>
  <c r="AD506" i="9"/>
  <c r="AA506" i="9"/>
  <c r="AE505" i="9"/>
  <c r="AD505" i="9"/>
  <c r="AA505" i="9"/>
  <c r="AC505" i="9" s="1"/>
  <c r="AE504" i="9"/>
  <c r="AD504" i="9"/>
  <c r="AA504" i="9"/>
  <c r="AE503" i="9"/>
  <c r="AD503" i="9"/>
  <c r="AA503" i="9"/>
  <c r="AE502" i="9"/>
  <c r="AD502" i="9"/>
  <c r="AA502" i="9"/>
  <c r="AF502" i="9" s="1"/>
  <c r="AE501" i="9"/>
  <c r="AD501" i="9"/>
  <c r="AA501" i="9"/>
  <c r="AE500" i="9"/>
  <c r="AD500" i="9"/>
  <c r="AA500" i="9"/>
  <c r="AC500" i="9" s="1"/>
  <c r="AE499" i="9"/>
  <c r="AD499" i="9"/>
  <c r="AA499" i="9"/>
  <c r="AE498" i="9"/>
  <c r="AD498" i="9"/>
  <c r="AA498" i="9"/>
  <c r="AC498" i="9" s="1"/>
  <c r="AE497" i="9"/>
  <c r="AD497" i="9"/>
  <c r="AA497" i="9"/>
  <c r="AE496" i="9"/>
  <c r="AD496" i="9"/>
  <c r="AA496" i="9"/>
  <c r="AE495" i="9"/>
  <c r="AD495" i="9"/>
  <c r="AA495" i="9"/>
  <c r="AE494" i="9"/>
  <c r="AD494" i="9"/>
  <c r="AA494" i="9"/>
  <c r="AF494" i="9" s="1"/>
  <c r="AE493" i="9"/>
  <c r="AD493" i="9"/>
  <c r="AA493" i="9"/>
  <c r="AE492" i="9"/>
  <c r="AD492" i="9"/>
  <c r="AA492" i="9"/>
  <c r="AC492" i="9" s="1"/>
  <c r="AE491" i="9"/>
  <c r="AD491" i="9"/>
  <c r="AA491" i="9"/>
  <c r="AC491" i="9" s="1"/>
  <c r="AE490" i="9"/>
  <c r="AD490" i="9"/>
  <c r="AA490" i="9"/>
  <c r="AC490" i="9" s="1"/>
  <c r="AE489" i="9"/>
  <c r="AD489" i="9"/>
  <c r="AA489" i="9"/>
  <c r="AF489" i="9" s="1"/>
  <c r="AE488" i="9"/>
  <c r="AD488" i="9"/>
  <c r="AA488" i="9"/>
  <c r="AE487" i="9"/>
  <c r="AD487" i="9"/>
  <c r="AA487" i="9"/>
  <c r="AE486" i="9"/>
  <c r="AD486" i="9"/>
  <c r="AA486" i="9"/>
  <c r="AE485" i="9"/>
  <c r="AD485" i="9"/>
  <c r="AA485" i="9"/>
  <c r="AC485" i="9" s="1"/>
  <c r="AE484" i="9"/>
  <c r="AD484" i="9"/>
  <c r="AA484" i="9"/>
  <c r="AE483" i="9"/>
  <c r="AD483" i="9"/>
  <c r="AA483" i="9"/>
  <c r="AE482" i="9"/>
  <c r="AD482" i="9"/>
  <c r="AA482" i="9"/>
  <c r="AC482" i="9" s="1"/>
  <c r="AE481" i="9"/>
  <c r="AD481" i="9"/>
  <c r="AA481" i="9"/>
  <c r="AC481" i="9" s="1"/>
  <c r="AE480" i="9"/>
  <c r="AD480" i="9"/>
  <c r="AA480" i="9"/>
  <c r="AE479" i="9"/>
  <c r="AD479" i="9"/>
  <c r="AA479" i="9"/>
  <c r="AC479" i="9" s="1"/>
  <c r="AE478" i="9"/>
  <c r="AD478" i="9"/>
  <c r="AA478" i="9"/>
  <c r="AE477" i="9"/>
  <c r="AD477" i="9"/>
  <c r="AA477" i="9"/>
  <c r="AE476" i="9"/>
  <c r="AD476" i="9"/>
  <c r="AA476" i="9"/>
  <c r="AE475" i="9"/>
  <c r="AD475" i="9"/>
  <c r="AA475" i="9"/>
  <c r="AE474" i="9"/>
  <c r="AD474" i="9"/>
  <c r="AA474" i="9"/>
  <c r="AE473" i="9"/>
  <c r="AD473" i="9"/>
  <c r="AA473" i="9"/>
  <c r="AC473" i="9" s="1"/>
  <c r="AE472" i="9"/>
  <c r="AD472" i="9"/>
  <c r="AA472" i="9"/>
  <c r="AE471" i="9"/>
  <c r="AD471" i="9"/>
  <c r="AA471" i="9"/>
  <c r="AE470" i="9"/>
  <c r="AD470" i="9"/>
  <c r="AA470" i="9"/>
  <c r="AE469" i="9"/>
  <c r="AD469" i="9"/>
  <c r="AA469" i="9"/>
  <c r="AE468" i="9"/>
  <c r="AD468" i="9"/>
  <c r="AA468" i="9"/>
  <c r="AC468" i="9" s="1"/>
  <c r="AE467" i="9"/>
  <c r="AD467" i="9"/>
  <c r="AA467" i="9"/>
  <c r="AF467" i="9" s="1"/>
  <c r="AE466" i="9"/>
  <c r="AD466" i="9"/>
  <c r="AA466" i="9"/>
  <c r="AE465" i="9"/>
  <c r="AD465" i="9"/>
  <c r="AA465" i="9"/>
  <c r="AC465" i="9" s="1"/>
  <c r="AE464" i="9"/>
  <c r="AD464" i="9"/>
  <c r="AA464" i="9"/>
  <c r="AE463" i="9"/>
  <c r="AD463" i="9"/>
  <c r="AA463" i="9"/>
  <c r="AC463" i="9" s="1"/>
  <c r="AE462" i="9"/>
  <c r="AD462" i="9"/>
  <c r="AA462" i="9"/>
  <c r="AC462" i="9" s="1"/>
  <c r="AE461" i="9"/>
  <c r="AD461" i="9"/>
  <c r="AA461" i="9"/>
  <c r="AC461" i="9" s="1"/>
  <c r="AE460" i="9"/>
  <c r="AD460" i="9"/>
  <c r="AA460" i="9"/>
  <c r="AC460" i="9" s="1"/>
  <c r="AE459" i="9"/>
  <c r="AD459" i="9"/>
  <c r="AA459" i="9"/>
  <c r="AF459" i="9" s="1"/>
  <c r="AE458" i="9"/>
  <c r="AD458" i="9"/>
  <c r="AA458" i="9"/>
  <c r="AE457" i="9"/>
  <c r="AD457" i="9"/>
  <c r="AA457" i="9"/>
  <c r="AC457" i="9" s="1"/>
  <c r="AE456" i="9"/>
  <c r="AD456" i="9"/>
  <c r="AA456" i="9"/>
  <c r="AE455" i="9"/>
  <c r="AD455" i="9"/>
  <c r="AA455" i="9"/>
  <c r="AE454" i="9"/>
  <c r="AD454" i="9"/>
  <c r="AA454" i="9"/>
  <c r="AE453" i="9"/>
  <c r="AD453" i="9"/>
  <c r="AA453" i="9"/>
  <c r="AE452" i="9"/>
  <c r="AD452" i="9"/>
  <c r="AA452" i="9"/>
  <c r="AE451" i="9"/>
  <c r="AD451" i="9"/>
  <c r="AA451" i="9"/>
  <c r="AC451" i="9" s="1"/>
  <c r="AE450" i="9"/>
  <c r="AD450" i="9"/>
  <c r="AA450" i="9"/>
  <c r="AE449" i="9"/>
  <c r="AD449" i="9"/>
  <c r="AA449" i="9"/>
  <c r="AE448" i="9"/>
  <c r="AD448" i="9"/>
  <c r="AA448" i="9"/>
  <c r="AF448" i="9" s="1"/>
  <c r="AE447" i="9"/>
  <c r="AD447" i="9"/>
  <c r="AA447" i="9"/>
  <c r="AE446" i="9"/>
  <c r="AD446" i="9"/>
  <c r="AA446" i="9"/>
  <c r="AC446" i="9" s="1"/>
  <c r="AE445" i="9"/>
  <c r="AD445" i="9"/>
  <c r="AA445" i="9"/>
  <c r="AE444" i="9"/>
  <c r="AD444" i="9"/>
  <c r="AA444" i="9"/>
  <c r="AC444" i="9" s="1"/>
  <c r="AE443" i="9"/>
  <c r="AD443" i="9"/>
  <c r="AA443" i="9"/>
  <c r="AC443" i="9" s="1"/>
  <c r="AE442" i="9"/>
  <c r="AD442" i="9"/>
  <c r="AA442" i="9"/>
  <c r="AF442" i="9" s="1"/>
  <c r="AE441" i="9"/>
  <c r="AD441" i="9"/>
  <c r="AA441" i="9"/>
  <c r="AE440" i="9"/>
  <c r="AD440" i="9"/>
  <c r="AA440" i="9"/>
  <c r="AF440" i="9" s="1"/>
  <c r="AE439" i="9"/>
  <c r="AD439" i="9"/>
  <c r="AA439" i="9"/>
  <c r="AE438" i="9"/>
  <c r="AD438" i="9"/>
  <c r="AA438" i="9"/>
  <c r="AE437" i="9"/>
  <c r="AD437" i="9"/>
  <c r="AA437" i="9"/>
  <c r="AE436" i="9"/>
  <c r="AD436" i="9"/>
  <c r="AA436" i="9"/>
  <c r="AE435" i="9"/>
  <c r="AD435" i="9"/>
  <c r="AA435" i="9"/>
  <c r="AC435" i="9" s="1"/>
  <c r="AE434" i="9"/>
  <c r="AD434" i="9"/>
  <c r="AA434" i="9"/>
  <c r="AE433" i="9"/>
  <c r="AD433" i="9"/>
  <c r="AA433" i="9"/>
  <c r="AE432" i="9"/>
  <c r="AD432" i="9"/>
  <c r="AA432" i="9"/>
  <c r="AF432" i="9" s="1"/>
  <c r="AE431" i="9"/>
  <c r="AD431" i="9"/>
  <c r="AA431" i="9"/>
  <c r="AE430" i="9"/>
  <c r="AD430" i="9"/>
  <c r="AA430" i="9"/>
  <c r="AC430" i="9" s="1"/>
  <c r="AE429" i="9"/>
  <c r="AD429" i="9"/>
  <c r="AA429" i="9"/>
  <c r="AE428" i="9"/>
  <c r="AD428" i="9"/>
  <c r="AA428" i="9"/>
  <c r="AF428" i="9" s="1"/>
  <c r="AE427" i="9"/>
  <c r="AD427" i="9"/>
  <c r="AA427" i="9"/>
  <c r="AC427" i="9" s="1"/>
  <c r="AE426" i="9"/>
  <c r="AD426" i="9"/>
  <c r="AA426" i="9"/>
  <c r="AC426" i="9" s="1"/>
  <c r="AE425" i="9"/>
  <c r="AD425" i="9"/>
  <c r="AA425" i="9"/>
  <c r="AE424" i="9"/>
  <c r="AD424" i="9"/>
  <c r="AA424" i="9"/>
  <c r="AF424" i="9" s="1"/>
  <c r="AE423" i="9"/>
  <c r="AD423" i="9"/>
  <c r="AA423" i="9"/>
  <c r="AC423" i="9" s="1"/>
  <c r="AE422" i="9"/>
  <c r="AD422" i="9"/>
  <c r="AA422" i="9"/>
  <c r="AC422" i="9" s="1"/>
  <c r="AE421" i="9"/>
  <c r="AD421" i="9"/>
  <c r="AA421" i="9"/>
  <c r="AE420" i="9"/>
  <c r="AD420" i="9"/>
  <c r="AA420" i="9"/>
  <c r="AE419" i="9"/>
  <c r="AD419" i="9"/>
  <c r="AA419" i="9"/>
  <c r="AF419" i="9" s="1"/>
  <c r="AE418" i="9"/>
  <c r="AD418" i="9"/>
  <c r="AA418" i="9"/>
  <c r="AC418" i="9" s="1"/>
  <c r="AE417" i="9"/>
  <c r="AD417" i="9"/>
  <c r="AA417" i="9"/>
  <c r="AE416" i="9"/>
  <c r="AD416" i="9"/>
  <c r="AA416" i="9"/>
  <c r="AF416" i="9" s="1"/>
  <c r="AE415" i="9"/>
  <c r="AD415" i="9"/>
  <c r="AA415" i="9"/>
  <c r="AF415" i="9" s="1"/>
  <c r="AE414" i="9"/>
  <c r="AD414" i="9"/>
  <c r="AA414" i="9"/>
  <c r="AE413" i="9"/>
  <c r="AD413" i="9"/>
  <c r="AA413" i="9"/>
  <c r="AE412" i="9"/>
  <c r="AD412" i="9"/>
  <c r="AA412" i="9"/>
  <c r="AF412" i="9" s="1"/>
  <c r="AE411" i="9"/>
  <c r="AD411" i="9"/>
  <c r="AA411" i="9"/>
  <c r="AE410" i="9"/>
  <c r="AD410" i="9"/>
  <c r="AA410" i="9"/>
  <c r="AC410" i="9" s="1"/>
  <c r="AE409" i="9"/>
  <c r="AD409" i="9"/>
  <c r="AA409" i="9"/>
  <c r="AE408" i="9"/>
  <c r="AD408" i="9"/>
  <c r="AA408" i="9"/>
  <c r="AC408" i="9" s="1"/>
  <c r="AE407" i="9"/>
  <c r="AD407" i="9"/>
  <c r="AA407" i="9"/>
  <c r="AC407" i="9" s="1"/>
  <c r="AE406" i="9"/>
  <c r="AD406" i="9"/>
  <c r="AA406" i="9"/>
  <c r="AC406" i="9" s="1"/>
  <c r="AE405" i="9"/>
  <c r="AD405" i="9"/>
  <c r="AA405" i="9"/>
  <c r="AE404" i="9"/>
  <c r="AD404" i="9"/>
  <c r="AA404" i="9"/>
  <c r="AC404" i="9" s="1"/>
  <c r="AE403" i="9"/>
  <c r="AD403" i="9"/>
  <c r="AA403" i="9"/>
  <c r="AC403" i="9" s="1"/>
  <c r="AE402" i="9"/>
  <c r="AD402" i="9"/>
  <c r="AA402" i="9"/>
  <c r="AC402" i="9" s="1"/>
  <c r="AE401" i="9"/>
  <c r="AD401" i="9"/>
  <c r="AA401" i="9"/>
  <c r="AE400" i="9"/>
  <c r="AD400" i="9"/>
  <c r="AA400" i="9"/>
  <c r="AE399" i="9"/>
  <c r="AD399" i="9"/>
  <c r="AA399" i="9"/>
  <c r="AF399" i="9" s="1"/>
  <c r="AE398" i="9"/>
  <c r="AD398" i="9"/>
  <c r="AA398" i="9"/>
  <c r="AC398" i="9" s="1"/>
  <c r="AE397" i="9"/>
  <c r="AD397" i="9"/>
  <c r="AE396" i="9"/>
  <c r="AD396" i="9"/>
  <c r="AA396" i="9"/>
  <c r="AF396" i="9" s="1"/>
  <c r="AE395" i="9"/>
  <c r="AD395" i="9"/>
  <c r="AA395" i="9"/>
  <c r="AE394" i="9"/>
  <c r="AD394" i="9"/>
  <c r="AA394" i="9"/>
  <c r="AC394" i="9" s="1"/>
  <c r="AE393" i="9"/>
  <c r="AD393" i="9"/>
  <c r="AE392" i="9"/>
  <c r="AD392" i="9"/>
  <c r="AA392" i="9"/>
  <c r="AC392" i="9" s="1"/>
  <c r="AE391" i="9"/>
  <c r="AD391" i="9"/>
  <c r="AE390" i="9"/>
  <c r="AD390" i="9"/>
  <c r="AE389" i="9"/>
  <c r="AD389" i="9"/>
  <c r="AE388" i="9"/>
  <c r="AD388" i="9"/>
  <c r="AA388" i="9"/>
  <c r="AE387" i="9"/>
  <c r="AD387" i="9"/>
  <c r="AA387" i="9"/>
  <c r="AE386" i="9"/>
  <c r="AD386" i="9"/>
  <c r="AE385" i="9"/>
  <c r="AD385" i="9"/>
  <c r="AA385" i="9"/>
  <c r="AC385" i="9" s="1"/>
  <c r="AE384" i="9"/>
  <c r="AD384" i="9"/>
  <c r="AE383" i="9"/>
  <c r="AD383" i="9"/>
  <c r="AE382" i="9"/>
  <c r="AD382" i="9"/>
  <c r="AA382" i="9"/>
  <c r="AE381" i="9"/>
  <c r="AD381" i="9"/>
  <c r="AA381" i="9"/>
  <c r="AE380" i="9"/>
  <c r="AD380" i="9"/>
  <c r="AA380" i="9"/>
  <c r="AE379" i="9"/>
  <c r="AD379" i="9"/>
  <c r="AE378" i="9"/>
  <c r="AD378" i="9"/>
  <c r="AA378" i="9"/>
  <c r="AC378" i="9" s="1"/>
  <c r="AE377" i="9"/>
  <c r="AD377" i="9"/>
  <c r="AE376" i="9"/>
  <c r="AD376" i="9"/>
  <c r="AA376" i="9"/>
  <c r="AE375" i="9"/>
  <c r="AD375" i="9"/>
  <c r="AE374" i="9"/>
  <c r="AD374" i="9"/>
  <c r="AA374" i="9"/>
  <c r="AF374" i="9" s="1"/>
  <c r="AE373" i="9"/>
  <c r="AD373" i="9"/>
  <c r="AA373" i="9"/>
  <c r="AE372" i="9"/>
  <c r="AD372" i="9"/>
  <c r="AE371" i="9"/>
  <c r="AD371" i="9"/>
  <c r="AE370" i="9"/>
  <c r="AD370" i="9"/>
  <c r="AE369" i="9"/>
  <c r="AD369" i="9"/>
  <c r="AA369" i="9"/>
  <c r="AE368" i="9"/>
  <c r="AD368" i="9"/>
  <c r="AA368" i="9"/>
  <c r="AE367" i="9"/>
  <c r="AD367" i="9"/>
  <c r="AA367" i="9"/>
  <c r="AE366" i="9"/>
  <c r="AD366" i="9"/>
  <c r="AA366" i="9"/>
  <c r="AE365" i="9"/>
  <c r="AD365" i="9"/>
  <c r="AE364" i="9"/>
  <c r="AD364" i="9"/>
  <c r="AA364" i="9"/>
  <c r="AE363" i="9"/>
  <c r="AD363" i="9"/>
  <c r="AA363" i="9"/>
  <c r="AC363" i="9" s="1"/>
  <c r="AE362" i="9"/>
  <c r="AD362" i="9"/>
  <c r="AA362" i="9"/>
  <c r="AE361" i="9"/>
  <c r="AD361" i="9"/>
  <c r="AA361" i="9"/>
  <c r="AE360" i="9"/>
  <c r="AD360" i="9"/>
  <c r="AA360" i="9"/>
  <c r="AE359" i="9"/>
  <c r="AD359" i="9"/>
  <c r="AA359" i="9"/>
  <c r="AC359" i="9" s="1"/>
  <c r="AE358" i="9"/>
  <c r="AD358" i="9"/>
  <c r="AA358" i="9"/>
  <c r="AE357" i="9"/>
  <c r="AD357" i="9"/>
  <c r="AA357" i="9"/>
  <c r="AE356" i="9"/>
  <c r="AD356" i="9"/>
  <c r="AA356" i="9"/>
  <c r="AE355" i="9"/>
  <c r="AD355" i="9"/>
  <c r="AA355" i="9"/>
  <c r="AC355" i="9" s="1"/>
  <c r="AE354" i="9"/>
  <c r="AD354" i="9"/>
  <c r="AA354" i="9"/>
  <c r="AE353" i="9"/>
  <c r="AD353" i="9"/>
  <c r="AA353" i="9"/>
  <c r="AE352" i="9"/>
  <c r="AD352" i="9"/>
  <c r="AA352" i="9"/>
  <c r="AE351" i="9"/>
  <c r="AD351" i="9"/>
  <c r="AA351" i="9"/>
  <c r="AC351" i="9" s="1"/>
  <c r="AE350" i="9"/>
  <c r="AD350" i="9"/>
  <c r="AA350" i="9"/>
  <c r="AE349" i="9"/>
  <c r="AD349" i="9"/>
  <c r="AA349" i="9"/>
  <c r="AE348" i="9"/>
  <c r="AD348" i="9"/>
  <c r="AA348" i="9"/>
  <c r="AE347" i="9"/>
  <c r="AD347" i="9"/>
  <c r="AA347" i="9"/>
  <c r="AE346" i="9"/>
  <c r="AD346" i="9"/>
  <c r="AE345" i="9"/>
  <c r="AD345" i="9"/>
  <c r="AE344" i="9"/>
  <c r="AD344" i="9"/>
  <c r="AA344" i="9"/>
  <c r="AC344" i="9" s="1"/>
  <c r="AE343" i="9"/>
  <c r="AD343" i="9"/>
  <c r="AA343" i="9"/>
  <c r="AE342" i="9"/>
  <c r="AD342" i="9"/>
  <c r="AE341" i="9"/>
  <c r="AD341" i="9"/>
  <c r="AA341" i="9"/>
  <c r="AE340" i="9"/>
  <c r="AD340" i="9"/>
  <c r="AA340" i="9"/>
  <c r="AE339" i="9"/>
  <c r="AD339" i="9"/>
  <c r="AA339" i="9"/>
  <c r="AE338" i="9"/>
  <c r="AD338" i="9"/>
  <c r="AE337" i="9"/>
  <c r="AD337" i="9"/>
  <c r="AA337" i="9"/>
  <c r="AE336" i="9"/>
  <c r="AD336" i="9"/>
  <c r="AA336" i="9"/>
  <c r="AE335" i="9"/>
  <c r="AD335" i="9"/>
  <c r="AA335" i="9"/>
  <c r="AE334" i="9"/>
  <c r="AD334" i="9"/>
  <c r="AE333" i="9"/>
  <c r="AD333" i="9"/>
  <c r="AA333" i="9"/>
  <c r="AE332" i="9"/>
  <c r="AD332" i="9"/>
  <c r="AA332" i="9"/>
  <c r="AC332" i="9" s="1"/>
  <c r="AE331" i="9"/>
  <c r="AD331" i="9"/>
  <c r="AA331" i="9"/>
  <c r="AE330" i="9"/>
  <c r="AD330" i="9"/>
  <c r="AE329" i="9"/>
  <c r="AD329" i="9"/>
  <c r="AE328" i="9"/>
  <c r="AD328" i="9"/>
  <c r="AA328" i="9"/>
  <c r="AE327" i="9"/>
  <c r="AD327" i="9"/>
  <c r="AA327" i="9"/>
  <c r="AE326" i="9"/>
  <c r="AD326" i="9"/>
  <c r="AA326" i="9"/>
  <c r="AE325" i="9"/>
  <c r="AD325" i="9"/>
  <c r="AA325" i="9"/>
  <c r="AE324" i="9"/>
  <c r="AD324" i="9"/>
  <c r="AA324" i="9"/>
  <c r="AE323" i="9"/>
  <c r="AD323" i="9"/>
  <c r="AA323" i="9"/>
  <c r="AC323" i="9" s="1"/>
  <c r="AE322" i="9"/>
  <c r="AD322" i="9"/>
  <c r="AA322" i="9"/>
  <c r="AE321" i="9"/>
  <c r="AD321" i="9"/>
  <c r="AE320" i="9"/>
  <c r="AD320" i="9"/>
  <c r="AA320" i="9"/>
  <c r="AF320" i="9" s="1"/>
  <c r="AE319" i="9"/>
  <c r="AD319" i="9"/>
  <c r="AA319" i="9"/>
  <c r="AC319" i="9" s="1"/>
  <c r="AE318" i="9"/>
  <c r="AD318" i="9"/>
  <c r="AA318" i="9"/>
  <c r="AE317" i="9"/>
  <c r="AD317" i="9"/>
  <c r="AE316" i="9"/>
  <c r="AD316" i="9"/>
  <c r="AA316" i="9"/>
  <c r="AE315" i="9"/>
  <c r="AD315" i="9"/>
  <c r="AA315" i="9"/>
  <c r="AE314" i="9"/>
  <c r="AD314" i="9"/>
  <c r="AE313" i="9"/>
  <c r="AD313" i="9"/>
  <c r="AE312" i="9"/>
  <c r="AD312" i="9"/>
  <c r="AE311" i="9"/>
  <c r="AD311" i="9"/>
  <c r="AA311" i="9"/>
  <c r="AE310" i="9"/>
  <c r="AD310" i="9"/>
  <c r="AA310" i="9"/>
  <c r="AE309" i="9"/>
  <c r="AD309" i="9"/>
  <c r="AE308" i="9"/>
  <c r="AD308" i="9"/>
  <c r="AA308" i="9"/>
  <c r="AE307" i="9"/>
  <c r="AD307" i="9"/>
  <c r="AA307" i="9"/>
  <c r="AE306" i="9"/>
  <c r="AD306" i="9"/>
  <c r="AA306" i="9"/>
  <c r="AE305" i="9"/>
  <c r="AD305" i="9"/>
  <c r="AA305" i="9"/>
  <c r="AE304" i="9"/>
  <c r="AD304" i="9"/>
  <c r="AA304" i="9"/>
  <c r="AE303" i="9"/>
  <c r="AD303" i="9"/>
  <c r="AE302" i="9"/>
  <c r="AD302" i="9"/>
  <c r="AE301" i="9"/>
  <c r="AD301" i="9"/>
  <c r="AA301" i="9"/>
  <c r="AE300" i="9"/>
  <c r="AD300" i="9"/>
  <c r="AA300" i="9"/>
  <c r="AC300" i="9" s="1"/>
  <c r="AE299" i="9"/>
  <c r="AD299" i="9"/>
  <c r="AA299" i="9"/>
  <c r="AC299" i="9" s="1"/>
  <c r="AE298" i="9"/>
  <c r="AD298" i="9"/>
  <c r="AA298" i="9"/>
  <c r="AE297" i="9"/>
  <c r="AD297" i="9"/>
  <c r="AA297" i="9"/>
  <c r="AE296" i="9"/>
  <c r="AD296" i="9"/>
  <c r="AA296" i="9"/>
  <c r="AC296" i="9" s="1"/>
  <c r="AE295" i="9"/>
  <c r="AD295" i="9"/>
  <c r="AA295" i="9"/>
  <c r="AC295" i="9" s="1"/>
  <c r="AE294" i="9"/>
  <c r="AD294" i="9"/>
  <c r="AA294" i="9"/>
  <c r="AE293" i="9"/>
  <c r="AD293" i="9"/>
  <c r="AE292" i="9"/>
  <c r="AD292" i="9"/>
  <c r="AE291" i="9"/>
  <c r="AD291" i="9"/>
  <c r="AA291" i="9"/>
  <c r="AE290" i="9"/>
  <c r="AD290" i="9"/>
  <c r="AA290" i="9"/>
  <c r="AE289" i="9"/>
  <c r="AD289" i="9"/>
  <c r="AA289" i="9"/>
  <c r="AE288" i="9"/>
  <c r="AD288" i="9"/>
  <c r="AA288" i="9"/>
  <c r="AE287" i="9"/>
  <c r="AD287" i="9"/>
  <c r="AA287" i="9"/>
  <c r="AE286" i="9"/>
  <c r="AD286" i="9"/>
  <c r="AA286" i="9"/>
  <c r="AE285" i="9"/>
  <c r="AD285" i="9"/>
  <c r="AA285" i="9"/>
  <c r="AF285" i="9" s="1"/>
  <c r="AE284" i="9"/>
  <c r="AD284" i="9"/>
  <c r="AA284" i="9"/>
  <c r="AE283" i="9"/>
  <c r="AD283" i="9"/>
  <c r="AA283" i="9"/>
  <c r="AE282" i="9"/>
  <c r="AD282" i="9"/>
  <c r="AA282" i="9"/>
  <c r="AE281" i="9"/>
  <c r="AD281" i="9"/>
  <c r="AA281" i="9"/>
  <c r="AE280" i="9"/>
  <c r="AD280" i="9"/>
  <c r="AA280" i="9"/>
  <c r="AE279" i="9"/>
  <c r="AD279" i="9"/>
  <c r="AA279" i="9"/>
  <c r="AE278" i="9"/>
  <c r="AD278" i="9"/>
  <c r="AA278" i="9"/>
  <c r="AE277" i="9"/>
  <c r="AD277" i="9"/>
  <c r="AA277" i="9"/>
  <c r="AF277" i="9" s="1"/>
  <c r="AE276" i="9"/>
  <c r="AD276" i="9"/>
  <c r="AA276" i="9"/>
  <c r="AE275" i="9"/>
  <c r="AD275" i="9"/>
  <c r="AA275" i="9"/>
  <c r="AE274" i="9"/>
  <c r="AD274" i="9"/>
  <c r="AA274" i="9"/>
  <c r="AE273" i="9"/>
  <c r="AD273" i="9"/>
  <c r="AA273" i="9"/>
  <c r="AE272" i="9"/>
  <c r="AD272" i="9"/>
  <c r="AA272" i="9"/>
  <c r="AE271" i="9"/>
  <c r="AD271" i="9"/>
  <c r="AA271" i="9"/>
  <c r="AE270" i="9"/>
  <c r="AD270" i="9"/>
  <c r="AA270" i="9"/>
  <c r="AE237" i="9"/>
  <c r="AD237" i="9"/>
  <c r="AA237" i="9"/>
  <c r="AE236" i="9"/>
  <c r="AD236" i="9"/>
  <c r="AA236" i="9"/>
  <c r="AE235" i="9"/>
  <c r="AD235" i="9"/>
  <c r="AA235" i="9"/>
  <c r="AE234" i="9"/>
  <c r="AD234" i="9"/>
  <c r="AA234" i="9"/>
  <c r="AE233" i="9"/>
  <c r="AD233" i="9"/>
  <c r="AA233" i="9"/>
  <c r="AE232" i="9"/>
  <c r="AD232" i="9"/>
  <c r="AA232" i="9"/>
  <c r="AE231" i="9"/>
  <c r="AD231" i="9"/>
  <c r="AA231" i="9"/>
  <c r="AE230" i="9"/>
  <c r="AD230" i="9"/>
  <c r="AA230" i="9"/>
  <c r="AE229" i="9"/>
  <c r="AD229" i="9"/>
  <c r="AA229" i="9"/>
  <c r="AE228" i="9"/>
  <c r="AD228" i="9"/>
  <c r="AA228" i="9"/>
  <c r="AE227" i="9"/>
  <c r="AD227" i="9"/>
  <c r="AA227" i="9"/>
  <c r="AE226" i="9"/>
  <c r="AD226" i="9"/>
  <c r="AA226" i="9"/>
  <c r="AE225" i="9"/>
  <c r="AD225" i="9"/>
  <c r="AA225" i="9"/>
  <c r="AE224" i="9"/>
  <c r="AD224" i="9"/>
  <c r="AA224" i="9"/>
  <c r="AE223" i="9"/>
  <c r="AD223" i="9"/>
  <c r="AA223" i="9"/>
  <c r="AE222" i="9"/>
  <c r="AD222" i="9"/>
  <c r="AA222" i="9"/>
  <c r="AE221" i="9"/>
  <c r="AD221" i="9"/>
  <c r="AA221" i="9"/>
  <c r="AE220" i="9"/>
  <c r="AD220" i="9"/>
  <c r="AA220" i="9"/>
  <c r="AE219" i="9"/>
  <c r="AD219" i="9"/>
  <c r="AA219" i="9"/>
  <c r="AF219" i="9" s="1"/>
  <c r="AE218" i="9"/>
  <c r="AD218" i="9"/>
  <c r="AA218" i="9"/>
  <c r="AE217" i="9"/>
  <c r="AD217" i="9"/>
  <c r="AA217" i="9"/>
  <c r="AE216" i="9"/>
  <c r="AD216" i="9"/>
  <c r="AA216" i="9"/>
  <c r="AE215" i="9"/>
  <c r="AD215" i="9"/>
  <c r="AA215" i="9"/>
  <c r="AE214" i="9"/>
  <c r="AD214" i="9"/>
  <c r="AA214" i="9"/>
  <c r="AE213" i="9"/>
  <c r="AD213" i="9"/>
  <c r="AA213" i="9"/>
  <c r="AE212" i="9"/>
  <c r="AD212" i="9"/>
  <c r="AA212" i="9"/>
  <c r="AE211" i="9"/>
  <c r="AD211" i="9"/>
  <c r="AA211" i="9"/>
  <c r="AE210" i="9"/>
  <c r="AD210" i="9"/>
  <c r="AA210" i="9"/>
  <c r="AE207" i="9"/>
  <c r="AD207" i="9"/>
  <c r="AA207" i="9"/>
  <c r="AE206" i="9"/>
  <c r="AD206" i="9"/>
  <c r="AA206" i="9"/>
  <c r="AE203" i="9"/>
  <c r="AD203" i="9"/>
  <c r="AA203" i="9"/>
  <c r="AE202" i="9"/>
  <c r="AD202" i="9"/>
  <c r="AA202" i="9"/>
  <c r="AE201" i="9"/>
  <c r="AD201" i="9"/>
  <c r="AA201" i="9"/>
  <c r="AE200" i="9"/>
  <c r="AD200" i="9"/>
  <c r="AA200" i="9"/>
  <c r="AE199" i="9"/>
  <c r="AD199" i="9"/>
  <c r="AA199" i="9"/>
  <c r="AF199" i="9" s="1"/>
  <c r="AE198" i="9"/>
  <c r="AD198" i="9"/>
  <c r="AA198" i="9"/>
  <c r="AE197" i="9"/>
  <c r="AD197" i="9"/>
  <c r="AA197" i="9"/>
  <c r="AE196" i="9"/>
  <c r="AD196" i="9"/>
  <c r="AA196" i="9"/>
  <c r="AE195" i="9"/>
  <c r="AD195" i="9"/>
  <c r="AA195" i="9"/>
  <c r="AE194" i="9"/>
  <c r="AD194" i="9"/>
  <c r="AA194" i="9"/>
  <c r="AE193" i="9"/>
  <c r="AD193" i="9"/>
  <c r="AA193" i="9"/>
  <c r="AE192" i="9"/>
  <c r="AD192" i="9"/>
  <c r="AA192" i="9"/>
  <c r="AE191" i="9"/>
  <c r="AD191" i="9"/>
  <c r="AA191" i="9"/>
  <c r="AF191" i="9" s="1"/>
  <c r="AE190" i="9"/>
  <c r="AD190" i="9"/>
  <c r="AA190" i="9"/>
  <c r="AE189" i="9"/>
  <c r="AD189" i="9"/>
  <c r="AA189" i="9"/>
  <c r="AE188" i="9"/>
  <c r="AD188" i="9"/>
  <c r="AA188" i="9"/>
  <c r="AE187" i="9"/>
  <c r="AD187" i="9"/>
  <c r="AA187" i="9"/>
  <c r="AE186" i="9"/>
  <c r="AD186" i="9"/>
  <c r="AA186" i="9"/>
  <c r="AE185" i="9"/>
  <c r="AD185" i="9"/>
  <c r="AA185" i="9"/>
  <c r="AE184" i="9"/>
  <c r="AD184" i="9"/>
  <c r="AA184" i="9"/>
  <c r="AE183" i="9"/>
  <c r="AD183" i="9"/>
  <c r="AA183" i="9"/>
  <c r="AC183" i="9" s="1"/>
  <c r="AE182" i="9"/>
  <c r="AD182" i="9"/>
  <c r="AA182" i="9"/>
  <c r="AE181" i="9"/>
  <c r="AD181" i="9"/>
  <c r="AA181" i="9"/>
  <c r="AE180" i="9"/>
  <c r="AD180" i="9"/>
  <c r="AA180" i="9"/>
  <c r="AE179" i="9"/>
  <c r="AD179" i="9"/>
  <c r="AA179" i="9"/>
  <c r="AE178" i="9"/>
  <c r="AD178" i="9"/>
  <c r="AA178" i="9"/>
  <c r="AE177" i="9"/>
  <c r="AD177" i="9"/>
  <c r="AA177" i="9"/>
  <c r="AA176" i="9"/>
  <c r="AF176" i="9" s="1"/>
  <c r="AE175" i="9"/>
  <c r="AD175" i="9"/>
  <c r="AA175" i="9"/>
  <c r="AA174" i="9"/>
  <c r="AF174" i="9" s="1"/>
  <c r="AE173" i="9"/>
  <c r="AD173" i="9"/>
  <c r="AA173" i="9"/>
  <c r="AA172" i="9"/>
  <c r="AF172" i="9" s="1"/>
  <c r="AE171" i="9"/>
  <c r="AD171" i="9"/>
  <c r="AA171" i="9"/>
  <c r="AE170" i="9"/>
  <c r="AD170" i="9"/>
  <c r="AA170" i="9"/>
  <c r="AE169" i="9"/>
  <c r="AD169" i="9"/>
  <c r="AA169" i="9"/>
  <c r="AE168" i="9"/>
  <c r="AD168" i="9"/>
  <c r="AA168" i="9"/>
  <c r="AE167" i="9"/>
  <c r="AD167" i="9"/>
  <c r="AA167" i="9"/>
  <c r="AE166" i="9"/>
  <c r="AD166" i="9"/>
  <c r="AA166" i="9"/>
  <c r="AE165" i="9"/>
  <c r="AD165" i="9"/>
  <c r="AA165" i="9"/>
  <c r="AE164" i="9"/>
  <c r="AD164" i="9"/>
  <c r="AA164" i="9"/>
  <c r="AE163" i="9"/>
  <c r="AD163" i="9"/>
  <c r="AA163" i="9"/>
  <c r="AE162" i="9"/>
  <c r="AD162" i="9"/>
  <c r="AA162" i="9"/>
  <c r="AE161" i="9"/>
  <c r="AD161" i="9"/>
  <c r="AA161" i="9"/>
  <c r="AE160" i="9"/>
  <c r="AD160" i="9"/>
  <c r="AA160" i="9"/>
  <c r="AC160" i="9" s="1"/>
  <c r="AE159" i="9"/>
  <c r="AD159" i="9"/>
  <c r="AA159" i="9"/>
  <c r="AA158" i="9"/>
  <c r="AF158" i="9" s="1"/>
  <c r="AE157" i="9"/>
  <c r="AD157" i="9"/>
  <c r="AA157" i="9"/>
  <c r="AC157" i="9" s="1"/>
  <c r="AE156" i="9"/>
  <c r="AD156" i="9"/>
  <c r="AA156" i="9"/>
  <c r="AF156" i="9" s="1"/>
  <c r="AE154" i="9"/>
  <c r="AD154" i="9"/>
  <c r="AA154" i="9"/>
  <c r="AE151" i="9"/>
  <c r="AD151" i="9"/>
  <c r="AA151" i="9"/>
  <c r="AE146" i="9"/>
  <c r="AD146" i="9"/>
  <c r="AA146" i="9"/>
  <c r="AE145" i="9"/>
  <c r="AD145" i="9"/>
  <c r="AA145" i="9"/>
  <c r="AE142" i="9"/>
  <c r="AD142" i="9"/>
  <c r="AA142" i="9"/>
  <c r="AE141" i="9"/>
  <c r="AD141" i="9"/>
  <c r="AA141" i="9"/>
  <c r="AC141" i="9" s="1"/>
  <c r="AE137" i="9"/>
  <c r="AD137" i="9"/>
  <c r="AA137" i="9"/>
  <c r="AC137" i="9" s="1"/>
  <c r="AE132" i="9"/>
  <c r="AD132" i="9"/>
  <c r="AA132" i="9"/>
  <c r="AE129" i="9"/>
  <c r="AD129" i="9"/>
  <c r="AA129" i="9"/>
  <c r="AE125" i="9"/>
  <c r="AD125" i="9"/>
  <c r="AA125" i="9"/>
  <c r="AC125" i="9" s="1"/>
  <c r="AE120" i="9"/>
  <c r="AD120" i="9"/>
  <c r="AA120" i="9"/>
  <c r="AE117" i="9"/>
  <c r="AD117" i="9"/>
  <c r="AA117" i="9"/>
  <c r="AE116" i="9"/>
  <c r="AD116" i="9"/>
  <c r="AA116" i="9"/>
  <c r="AE115" i="9"/>
  <c r="AD115" i="9"/>
  <c r="AA115" i="9"/>
  <c r="AE114" i="9"/>
  <c r="AD114" i="9"/>
  <c r="AA114" i="9"/>
  <c r="AE113" i="9"/>
  <c r="AD113" i="9"/>
  <c r="AA113" i="9"/>
  <c r="AE112" i="9"/>
  <c r="AD112" i="9"/>
  <c r="AA112" i="9"/>
  <c r="AE111" i="9"/>
  <c r="AD111" i="9"/>
  <c r="AA111" i="9"/>
  <c r="AE108" i="9"/>
  <c r="AD108" i="9"/>
  <c r="AA108" i="9"/>
  <c r="AE105" i="9"/>
  <c r="AD105" i="9"/>
  <c r="AA105" i="9"/>
  <c r="AE104" i="9"/>
  <c r="AD104" i="9"/>
  <c r="AA104" i="9"/>
  <c r="AE103" i="9"/>
  <c r="AD103" i="9"/>
  <c r="AA103" i="9"/>
  <c r="AE102" i="9"/>
  <c r="AD102" i="9"/>
  <c r="AA102" i="9"/>
  <c r="AE99" i="9"/>
  <c r="AD99" i="9"/>
  <c r="AA99" i="9"/>
  <c r="AE98" i="9"/>
  <c r="AD98" i="9"/>
  <c r="AA98" i="9"/>
  <c r="AE97" i="9"/>
  <c r="AD97" i="9"/>
  <c r="AA97" i="9"/>
  <c r="AC97" i="9" s="1"/>
  <c r="AE94" i="9"/>
  <c r="AD94" i="9"/>
  <c r="AA94" i="9"/>
  <c r="AE91" i="9"/>
  <c r="AD91" i="9"/>
  <c r="AA91" i="9"/>
  <c r="AE88" i="9"/>
  <c r="AD88" i="9"/>
  <c r="AA88" i="9"/>
  <c r="AE87" i="9"/>
  <c r="AD87" i="9"/>
  <c r="AA87" i="9"/>
  <c r="AC87" i="9" s="1"/>
  <c r="AE86" i="9"/>
  <c r="AD86" i="9"/>
  <c r="AA86" i="9"/>
  <c r="AE85" i="9"/>
  <c r="AD85" i="9"/>
  <c r="AE84" i="9"/>
  <c r="AD84" i="9"/>
  <c r="AA84" i="9"/>
  <c r="AC84" i="9" s="1"/>
  <c r="AE83" i="9"/>
  <c r="AD83" i="9"/>
  <c r="AE82" i="9"/>
  <c r="AD82" i="9"/>
  <c r="AA82" i="9"/>
  <c r="AE81" i="9"/>
  <c r="AD81" i="9"/>
  <c r="AA81" i="9"/>
  <c r="AE80" i="9"/>
  <c r="AD80" i="9"/>
  <c r="AA80" i="9"/>
  <c r="AE79" i="9"/>
  <c r="AD79" i="9"/>
  <c r="AA79" i="9"/>
  <c r="AE78" i="9"/>
  <c r="AD78" i="9"/>
  <c r="AA78" i="9"/>
  <c r="AE77" i="9"/>
  <c r="AD77" i="9"/>
  <c r="AA77" i="9"/>
  <c r="AE76" i="9"/>
  <c r="AD76" i="9"/>
  <c r="AA76" i="9"/>
  <c r="AE75" i="9"/>
  <c r="AD75" i="9"/>
  <c r="AA75" i="9"/>
  <c r="AE74" i="9"/>
  <c r="AD74" i="9"/>
  <c r="AA74" i="9"/>
  <c r="AE73" i="9"/>
  <c r="AD73" i="9"/>
  <c r="AA73" i="9"/>
  <c r="AE72" i="9"/>
  <c r="AD72" i="9"/>
  <c r="AA72" i="9"/>
  <c r="AE71" i="9"/>
  <c r="AD71" i="9"/>
  <c r="AA71" i="9"/>
  <c r="AA68" i="9"/>
  <c r="AE67" i="9"/>
  <c r="AD67" i="9"/>
  <c r="AA67" i="9"/>
  <c r="AE66" i="9"/>
  <c r="AD66" i="9"/>
  <c r="AA66" i="9"/>
  <c r="AA64" i="9"/>
  <c r="AE63" i="9"/>
  <c r="AD63" i="9"/>
  <c r="AA63" i="9"/>
  <c r="AE62" i="9"/>
  <c r="AD62" i="9"/>
  <c r="AA62" i="9"/>
  <c r="AE61" i="9"/>
  <c r="AD61" i="9"/>
  <c r="AA61" i="9"/>
  <c r="AE60" i="9"/>
  <c r="AD60" i="9"/>
  <c r="AA60" i="9"/>
  <c r="AE59" i="9"/>
  <c r="AD59" i="9"/>
  <c r="AA59" i="9"/>
  <c r="AE58" i="9"/>
  <c r="AD58" i="9"/>
  <c r="AA58" i="9"/>
  <c r="AA56" i="9"/>
  <c r="AE55" i="9"/>
  <c r="AD55" i="9"/>
  <c r="AA55" i="9"/>
  <c r="AE54" i="9"/>
  <c r="AD54" i="9"/>
  <c r="AA54" i="9"/>
  <c r="AE53" i="9"/>
  <c r="AD53" i="9"/>
  <c r="AA53" i="9"/>
  <c r="AA51" i="9"/>
  <c r="AE50" i="9"/>
  <c r="AD50" i="9"/>
  <c r="AA50" i="9"/>
  <c r="AA48" i="9"/>
  <c r="AE47" i="9"/>
  <c r="AD47" i="9"/>
  <c r="AA47" i="9"/>
  <c r="AA45" i="9"/>
  <c r="AE44" i="9"/>
  <c r="AD44" i="9"/>
  <c r="AA44" i="9"/>
  <c r="AE43" i="9"/>
  <c r="AD43" i="9"/>
  <c r="AA43" i="9"/>
  <c r="AA40" i="9"/>
  <c r="AE39" i="9"/>
  <c r="AD39" i="9"/>
  <c r="AA39" i="9"/>
  <c r="AE38" i="9"/>
  <c r="AD38" i="9"/>
  <c r="AA38" i="9"/>
  <c r="AA36" i="9"/>
  <c r="AC36" i="9" s="1"/>
  <c r="AA34" i="9"/>
  <c r="AA32" i="9"/>
  <c r="AF32" i="9" s="1"/>
  <c r="AE31" i="9"/>
  <c r="AD31" i="9"/>
  <c r="AA31" i="9"/>
  <c r="AE30" i="9"/>
  <c r="AD30" i="9"/>
  <c r="AA30" i="9"/>
  <c r="AE29" i="9"/>
  <c r="AD29" i="9"/>
  <c r="AA29" i="9"/>
  <c r="AE28" i="9"/>
  <c r="AD28" i="9"/>
  <c r="AA28" i="9"/>
  <c r="AA26" i="9"/>
  <c r="AE25" i="9"/>
  <c r="AD25" i="9"/>
  <c r="AA25" i="9"/>
  <c r="AE24" i="9"/>
  <c r="AD24" i="9"/>
  <c r="AA24" i="9"/>
  <c r="AE23" i="9"/>
  <c r="AD23" i="9"/>
  <c r="AA23" i="9"/>
  <c r="AE22" i="9"/>
  <c r="AD22" i="9"/>
  <c r="AA22" i="9"/>
  <c r="AE21" i="9"/>
  <c r="AD21" i="9"/>
  <c r="AA21" i="9"/>
  <c r="AE20" i="9"/>
  <c r="AD20" i="9"/>
  <c r="AA20" i="9"/>
  <c r="AE19" i="9"/>
  <c r="AD19" i="9"/>
  <c r="AA19" i="9"/>
  <c r="AE18" i="9"/>
  <c r="AD18" i="9"/>
  <c r="AA18" i="9"/>
  <c r="AE17" i="9"/>
  <c r="AD17" i="9"/>
  <c r="AA17" i="9"/>
  <c r="AE16" i="9"/>
  <c r="AD16" i="9"/>
  <c r="AA16" i="9"/>
  <c r="AE15" i="9"/>
  <c r="AD15" i="9"/>
  <c r="AA15" i="9"/>
  <c r="AF15" i="9" s="1"/>
  <c r="AE14" i="9"/>
  <c r="AD14" i="9"/>
  <c r="AA14" i="9"/>
  <c r="AE13" i="9"/>
  <c r="AD13" i="9"/>
  <c r="AA13" i="9"/>
  <c r="AE12" i="9"/>
  <c r="AD12" i="9"/>
  <c r="AA12" i="9"/>
  <c r="AC12" i="9" s="1"/>
  <c r="AE11" i="9"/>
  <c r="AD11" i="9"/>
  <c r="AA11" i="9"/>
  <c r="AE10" i="9"/>
  <c r="AD10" i="9"/>
  <c r="AF10" i="9"/>
  <c r="AE9" i="9"/>
  <c r="AD9" i="9"/>
  <c r="AA9" i="9"/>
  <c r="AE8" i="9"/>
  <c r="AD8" i="9"/>
  <c r="AA8" i="9"/>
  <c r="AF8" i="9" s="1"/>
  <c r="AE7" i="9"/>
  <c r="AD7" i="9"/>
  <c r="AA7" i="9"/>
  <c r="AE6" i="9"/>
  <c r="AD6" i="9"/>
  <c r="AA6" i="9"/>
  <c r="AE5" i="9"/>
  <c r="AD5" i="9"/>
  <c r="AA5" i="9"/>
  <c r="AE4" i="9"/>
  <c r="AD4" i="9"/>
  <c r="AA4" i="9"/>
  <c r="AF4" i="9" s="1"/>
  <c r="AE3" i="9"/>
  <c r="AD3" i="9"/>
  <c r="AA3" i="9"/>
  <c r="AE2" i="9"/>
  <c r="AD2" i="9"/>
  <c r="AA2" i="9"/>
  <c r="AF203" i="9" l="1"/>
  <c r="AC68" i="9"/>
  <c r="AF68" i="9"/>
  <c r="AC111" i="9"/>
  <c r="AC113" i="9"/>
  <c r="AC114" i="9"/>
  <c r="AC115" i="9"/>
  <c r="AC117" i="9"/>
  <c r="AC145" i="9"/>
  <c r="AC146" i="9"/>
  <c r="AC151" i="9"/>
  <c r="AC162" i="9"/>
  <c r="AF164" i="9"/>
  <c r="AC168" i="9"/>
  <c r="AC315" i="9"/>
  <c r="AC352" i="9"/>
  <c r="AC356" i="9"/>
  <c r="AC360" i="9"/>
  <c r="AC381" i="9"/>
  <c r="AC26" i="9"/>
  <c r="AC31" i="9"/>
  <c r="AC32" i="9"/>
  <c r="AC34" i="9"/>
  <c r="AC91" i="9"/>
  <c r="AF129" i="9"/>
  <c r="AC170" i="9"/>
  <c r="AC176" i="9"/>
  <c r="AC207" i="9"/>
  <c r="AC214" i="9"/>
  <c r="AC215" i="9"/>
  <c r="AC224" i="9"/>
  <c r="AC232" i="9"/>
  <c r="AC236" i="9"/>
  <c r="AC237" i="9"/>
  <c r="AF271" i="9"/>
  <c r="AC272" i="9"/>
  <c r="AF273" i="9"/>
  <c r="AC274" i="9"/>
  <c r="AF275" i="9"/>
  <c r="AC276" i="9"/>
  <c r="AC278" i="9"/>
  <c r="AF279" i="9"/>
  <c r="AC280" i="9"/>
  <c r="AF281" i="9"/>
  <c r="AC282" i="9"/>
  <c r="AF283" i="9"/>
  <c r="AC284" i="9"/>
  <c r="AC286" i="9"/>
  <c r="AF287" i="9"/>
  <c r="AC288" i="9"/>
  <c r="AC291" i="9"/>
  <c r="AC308" i="9"/>
  <c r="AC310" i="9"/>
  <c r="AC336" i="9"/>
  <c r="AC337" i="9"/>
  <c r="AC348" i="9"/>
  <c r="AF382" i="9"/>
  <c r="AC455" i="9"/>
  <c r="AB455" i="9"/>
  <c r="AC13" i="9"/>
  <c r="AF102" i="9"/>
  <c r="AC103" i="9"/>
  <c r="AC105" i="9"/>
  <c r="AC212" i="9"/>
  <c r="AC228" i="9"/>
  <c r="AF230" i="9"/>
  <c r="AC307" i="9"/>
  <c r="AC328" i="9"/>
  <c r="AC340" i="9"/>
  <c r="AC341" i="9"/>
  <c r="AC9" i="9"/>
  <c r="AC25" i="9"/>
  <c r="AC29" i="9"/>
  <c r="AC43" i="9"/>
  <c r="AC45" i="9"/>
  <c r="AC454" i="9"/>
  <c r="AC2" i="9"/>
  <c r="AC5" i="9"/>
  <c r="AC14" i="9"/>
  <c r="AC18" i="9"/>
  <c r="AF19" i="9"/>
  <c r="AC20" i="9"/>
  <c r="AC22" i="9"/>
  <c r="AC23" i="9"/>
  <c r="AF24" i="9"/>
  <c r="AC73" i="9"/>
  <c r="AC76" i="9"/>
  <c r="AC77" i="9"/>
  <c r="AC81" i="9"/>
  <c r="AF94" i="9"/>
  <c r="AF474" i="9"/>
  <c r="AC495" i="9"/>
  <c r="AC497" i="9"/>
  <c r="AC453" i="9"/>
  <c r="AC67" i="9"/>
  <c r="AC86" i="9"/>
  <c r="AC88" i="9"/>
  <c r="AC99" i="9"/>
  <c r="AF108" i="9"/>
  <c r="AC120" i="9"/>
  <c r="AF177" i="9"/>
  <c r="AF185" i="9"/>
  <c r="AC189" i="9"/>
  <c r="AF193" i="9"/>
  <c r="AF197" i="9"/>
  <c r="AC217" i="9"/>
  <c r="AC350" i="9"/>
  <c r="AC358" i="9"/>
  <c r="AF362" i="9"/>
  <c r="AC376" i="9"/>
  <c r="AC47" i="9"/>
  <c r="AC38" i="9"/>
  <c r="AC39" i="9"/>
  <c r="AC51" i="9"/>
  <c r="AF132" i="9"/>
  <c r="AC226" i="9"/>
  <c r="AF294" i="9"/>
  <c r="AF297" i="9"/>
  <c r="AF306" i="9"/>
  <c r="AC318" i="9"/>
  <c r="AC441" i="9"/>
  <c r="AC449" i="9"/>
  <c r="AC191" i="9"/>
  <c r="AC320" i="9"/>
  <c r="AB408" i="9"/>
  <c r="AB191" i="9"/>
  <c r="AB320" i="9"/>
  <c r="AB162" i="9"/>
  <c r="AC132" i="9"/>
  <c r="AB212" i="9"/>
  <c r="AF212" i="9"/>
  <c r="AB318" i="9"/>
  <c r="AF318" i="9"/>
  <c r="AC108" i="9"/>
  <c r="AB527" i="9"/>
  <c r="AC156" i="9"/>
  <c r="AC199" i="9"/>
  <c r="AB350" i="9"/>
  <c r="AF350" i="9"/>
  <c r="AC415" i="9"/>
  <c r="AF423" i="9"/>
  <c r="AB426" i="9"/>
  <c r="AB451" i="9"/>
  <c r="AC102" i="9"/>
  <c r="AC197" i="9"/>
  <c r="AC419" i="9"/>
  <c r="AB87" i="9"/>
  <c r="AF87" i="9"/>
  <c r="AC306" i="9"/>
  <c r="AB236" i="9"/>
  <c r="AB381" i="9"/>
  <c r="AB423" i="9"/>
  <c r="AB481" i="9"/>
  <c r="AB498" i="9"/>
  <c r="AB517" i="9"/>
  <c r="AC15" i="9"/>
  <c r="AB102" i="9"/>
  <c r="AB113" i="9"/>
  <c r="AC177" i="9"/>
  <c r="AB197" i="9"/>
  <c r="AC362" i="9"/>
  <c r="AB419" i="9"/>
  <c r="AB430" i="9"/>
  <c r="AB556" i="9"/>
  <c r="AF564" i="9"/>
  <c r="AB26" i="9"/>
  <c r="AB168" i="9"/>
  <c r="AB183" i="9"/>
  <c r="AB295" i="9"/>
  <c r="AC230" i="9"/>
  <c r="AC94" i="9"/>
  <c r="AC185" i="9"/>
  <c r="AC219" i="9"/>
  <c r="AB224" i="9"/>
  <c r="AB228" i="9"/>
  <c r="AF228" i="9"/>
  <c r="AB356" i="9"/>
  <c r="AF356" i="9"/>
  <c r="AB360" i="9"/>
  <c r="AF360" i="9"/>
  <c r="AB378" i="9"/>
  <c r="AF378" i="9"/>
  <c r="AB402" i="9"/>
  <c r="AF402" i="9"/>
  <c r="AB435" i="9"/>
  <c r="AF435" i="9"/>
  <c r="AB444" i="9"/>
  <c r="AB463" i="9"/>
  <c r="AB562" i="9"/>
  <c r="AB94" i="9"/>
  <c r="AB99" i="9"/>
  <c r="AB299" i="9"/>
  <c r="AC8" i="9"/>
  <c r="AB15" i="9"/>
  <c r="AC24" i="9"/>
  <c r="AB86" i="9"/>
  <c r="AB105" i="9"/>
  <c r="AB108" i="9"/>
  <c r="AB132" i="9"/>
  <c r="AB156" i="9"/>
  <c r="AB189" i="9"/>
  <c r="AC193" i="9"/>
  <c r="AB199" i="9"/>
  <c r="AB232" i="9"/>
  <c r="AB306" i="9"/>
  <c r="AB362" i="9"/>
  <c r="AB415" i="9"/>
  <c r="AB418" i="9"/>
  <c r="AB422" i="9"/>
  <c r="AB491" i="9"/>
  <c r="AB535" i="9"/>
  <c r="AF217" i="9"/>
  <c r="AC401" i="9"/>
  <c r="AB401" i="9"/>
  <c r="AC469" i="9"/>
  <c r="AF469" i="9"/>
  <c r="AB469" i="9"/>
  <c r="AB84" i="9"/>
  <c r="AF84" i="9"/>
  <c r="AB120" i="9"/>
  <c r="AF120" i="9"/>
  <c r="AC225" i="9"/>
  <c r="AF225" i="9"/>
  <c r="AB225" i="9"/>
  <c r="AC316" i="9"/>
  <c r="AF316" i="9"/>
  <c r="AB316" i="9"/>
  <c r="AC364" i="9"/>
  <c r="AF364" i="9"/>
  <c r="AB364" i="9"/>
  <c r="AF492" i="9"/>
  <c r="AC496" i="9"/>
  <c r="AB496" i="9"/>
  <c r="AC158" i="9"/>
  <c r="AC322" i="9"/>
  <c r="AF322" i="9"/>
  <c r="AB322" i="9"/>
  <c r="AB427" i="9"/>
  <c r="AC471" i="9"/>
  <c r="AF471" i="9"/>
  <c r="AB471" i="9"/>
  <c r="AB492" i="9"/>
  <c r="AF507" i="9"/>
  <c r="AC542" i="9"/>
  <c r="AF542" i="9"/>
  <c r="AB542" i="9"/>
  <c r="AF544" i="9"/>
  <c r="AC548" i="9"/>
  <c r="AB548" i="9"/>
  <c r="AC10" i="9"/>
  <c r="AC19" i="9"/>
  <c r="AB146" i="9"/>
  <c r="AC164" i="9"/>
  <c r="AF168" i="9"/>
  <c r="AC173" i="9"/>
  <c r="AF173" i="9"/>
  <c r="AB173" i="9"/>
  <c r="AF189" i="9"/>
  <c r="AF201" i="9"/>
  <c r="AC201" i="9"/>
  <c r="AB352" i="9"/>
  <c r="AB398" i="9"/>
  <c r="AB410" i="9"/>
  <c r="AC411" i="9"/>
  <c r="AF411" i="9"/>
  <c r="AB411" i="9"/>
  <c r="AC414" i="9"/>
  <c r="AB414" i="9"/>
  <c r="AB461" i="9"/>
  <c r="AC472" i="9"/>
  <c r="AF472" i="9"/>
  <c r="AB472" i="9"/>
  <c r="AF481" i="9"/>
  <c r="AC483" i="9"/>
  <c r="AF483" i="9"/>
  <c r="AB483" i="9"/>
  <c r="AB507" i="9"/>
  <c r="AC533" i="9"/>
  <c r="AB533" i="9"/>
  <c r="AB544" i="9"/>
  <c r="AF562" i="9"/>
  <c r="AF573" i="9"/>
  <c r="AC233" i="9"/>
  <c r="AB233" i="9"/>
  <c r="AF358" i="9"/>
  <c r="AF427" i="9"/>
  <c r="AC4" i="9"/>
  <c r="AB10" i="9"/>
  <c r="AB117" i="9"/>
  <c r="AB145" i="9"/>
  <c r="AF146" i="9"/>
  <c r="AB217" i="9"/>
  <c r="AF352" i="9"/>
  <c r="AC354" i="9"/>
  <c r="AF354" i="9"/>
  <c r="AB354" i="9"/>
  <c r="AB358" i="9"/>
  <c r="AF398" i="9"/>
  <c r="AF114" i="9"/>
  <c r="AB114" i="9"/>
  <c r="AF162" i="9"/>
  <c r="AC181" i="9"/>
  <c r="AF181" i="9"/>
  <c r="AB181" i="9"/>
  <c r="AF183" i="9"/>
  <c r="AF233" i="9"/>
  <c r="AC431" i="9"/>
  <c r="AF431" i="9"/>
  <c r="AB431" i="9"/>
  <c r="AC434" i="9"/>
  <c r="AB434" i="9"/>
  <c r="AF451" i="9"/>
  <c r="AC499" i="9"/>
  <c r="AF499" i="9"/>
  <c r="AB499" i="9"/>
  <c r="AC525" i="9"/>
  <c r="AB525" i="9"/>
  <c r="AF556" i="9"/>
  <c r="AB573" i="9"/>
  <c r="AF236" i="9"/>
  <c r="AC3" i="9"/>
  <c r="AF3" i="9"/>
  <c r="AB3" i="9"/>
  <c r="AF6" i="9"/>
  <c r="AB6" i="9"/>
  <c r="AF9" i="9"/>
  <c r="AF14" i="9"/>
  <c r="AF16" i="9"/>
  <c r="AB16" i="9"/>
  <c r="AC21" i="9"/>
  <c r="AF21" i="9"/>
  <c r="AB21" i="9"/>
  <c r="AF22" i="9"/>
  <c r="AF59" i="9"/>
  <c r="AB59" i="9"/>
  <c r="AC60" i="9"/>
  <c r="AF60" i="9"/>
  <c r="AB60" i="9"/>
  <c r="AF61" i="9"/>
  <c r="AB61" i="9"/>
  <c r="AC62" i="9"/>
  <c r="AF62" i="9"/>
  <c r="AB62" i="9"/>
  <c r="AF63" i="9"/>
  <c r="AB63" i="9"/>
  <c r="AC64" i="9"/>
  <c r="AF64" i="9"/>
  <c r="AB64" i="9"/>
  <c r="AF75" i="9"/>
  <c r="AB75" i="9"/>
  <c r="AC79" i="9"/>
  <c r="AF79" i="9"/>
  <c r="AB79" i="9"/>
  <c r="AA83" i="9"/>
  <c r="AA85" i="9"/>
  <c r="AC112" i="9"/>
  <c r="AF112" i="9"/>
  <c r="AB112" i="9"/>
  <c r="AC159" i="9"/>
  <c r="AB159" i="9"/>
  <c r="AC163" i="9"/>
  <c r="AF163" i="9"/>
  <c r="AB163" i="9"/>
  <c r="AC218" i="9"/>
  <c r="AF218" i="9"/>
  <c r="AB218" i="9"/>
  <c r="AC229" i="9"/>
  <c r="AF229" i="9"/>
  <c r="AB229" i="9"/>
  <c r="AC235" i="9"/>
  <c r="AF235" i="9"/>
  <c r="AA292" i="9"/>
  <c r="AC298" i="9"/>
  <c r="AB298" i="9"/>
  <c r="AA321" i="9"/>
  <c r="AA329" i="9"/>
  <c r="AF447" i="9"/>
  <c r="AB447" i="9"/>
  <c r="AC447" i="9"/>
  <c r="AB14" i="9"/>
  <c r="AF31" i="9"/>
  <c r="AB34" i="9"/>
  <c r="AB38" i="9"/>
  <c r="AF53" i="9"/>
  <c r="AB53" i="9"/>
  <c r="AF55" i="9"/>
  <c r="AB55" i="9"/>
  <c r="AC56" i="9"/>
  <c r="AF56" i="9"/>
  <c r="AB56" i="9"/>
  <c r="AC98" i="9"/>
  <c r="AF98" i="9"/>
  <c r="AB98" i="9"/>
  <c r="AC129" i="9"/>
  <c r="AB129" i="9"/>
  <c r="AC142" i="9"/>
  <c r="AF142" i="9"/>
  <c r="AB142" i="9"/>
  <c r="AC154" i="9"/>
  <c r="AF154" i="9"/>
  <c r="AB154" i="9"/>
  <c r="AC166" i="9"/>
  <c r="AF166" i="9"/>
  <c r="AB166" i="9"/>
  <c r="AA345" i="9"/>
  <c r="AF405" i="9"/>
  <c r="AB405" i="9"/>
  <c r="AC405" i="9"/>
  <c r="AB2" i="9"/>
  <c r="AF5" i="9"/>
  <c r="AC6" i="9"/>
  <c r="AC7" i="9"/>
  <c r="AF7" i="9"/>
  <c r="AB7" i="9"/>
  <c r="AB12" i="9"/>
  <c r="AC17" i="9"/>
  <c r="AF17" i="9"/>
  <c r="AB17" i="9"/>
  <c r="AF20" i="9"/>
  <c r="AB20" i="9"/>
  <c r="AF23" i="9"/>
  <c r="AF36" i="9"/>
  <c r="AC50" i="9"/>
  <c r="AF50" i="9"/>
  <c r="AB50" i="9"/>
  <c r="AF51" i="9"/>
  <c r="AB51" i="9"/>
  <c r="AB235" i="9"/>
  <c r="AC270" i="9"/>
  <c r="AF270" i="9"/>
  <c r="AB270" i="9"/>
  <c r="AC271" i="9"/>
  <c r="AB271" i="9"/>
  <c r="AC273" i="9"/>
  <c r="AB273" i="9"/>
  <c r="AC275" i="9"/>
  <c r="AB275" i="9"/>
  <c r="AC277" i="9"/>
  <c r="AB277" i="9"/>
  <c r="AC279" i="9"/>
  <c r="AB279" i="9"/>
  <c r="AC281" i="9"/>
  <c r="AB281" i="9"/>
  <c r="AC283" i="9"/>
  <c r="AB283" i="9"/>
  <c r="AC285" i="9"/>
  <c r="AB285" i="9"/>
  <c r="AC287" i="9"/>
  <c r="AB287" i="9"/>
  <c r="AA317" i="9"/>
  <c r="AA338" i="9"/>
  <c r="AC433" i="9"/>
  <c r="AF433" i="9"/>
  <c r="AB433" i="9"/>
  <c r="AF480" i="9"/>
  <c r="AB480" i="9"/>
  <c r="AC480" i="9"/>
  <c r="AF30" i="9"/>
  <c r="AB30" i="9"/>
  <c r="AF34" i="9"/>
  <c r="AF38" i="9"/>
  <c r="AF43" i="9"/>
  <c r="AB43" i="9"/>
  <c r="AC44" i="9"/>
  <c r="AF44" i="9"/>
  <c r="AB44" i="9"/>
  <c r="AF45" i="9"/>
  <c r="AB45" i="9"/>
  <c r="AC58" i="9"/>
  <c r="AF58" i="9"/>
  <c r="AB58" i="9"/>
  <c r="AF82" i="9"/>
  <c r="AB82" i="9"/>
  <c r="AC82" i="9"/>
  <c r="AC436" i="9"/>
  <c r="AB436" i="9"/>
  <c r="AF436" i="9"/>
  <c r="AC437" i="9"/>
  <c r="AF437" i="9"/>
  <c r="AB437" i="9"/>
  <c r="AC523" i="9"/>
  <c r="AB523" i="9"/>
  <c r="AF523" i="9"/>
  <c r="AC531" i="9"/>
  <c r="AB531" i="9"/>
  <c r="AF531" i="9"/>
  <c r="AC539" i="9"/>
  <c r="AB539" i="9"/>
  <c r="AF539" i="9"/>
  <c r="AC550" i="9"/>
  <c r="AF550" i="9"/>
  <c r="AC568" i="9"/>
  <c r="AF568" i="9"/>
  <c r="AB568" i="9"/>
  <c r="AF2" i="9"/>
  <c r="AB9" i="9"/>
  <c r="AC11" i="9"/>
  <c r="AF11" i="9"/>
  <c r="AB11" i="9"/>
  <c r="AF12" i="9"/>
  <c r="AB22" i="9"/>
  <c r="AF28" i="9"/>
  <c r="AB28" i="9"/>
  <c r="AC54" i="9"/>
  <c r="AF54" i="9"/>
  <c r="AB54" i="9"/>
  <c r="AC184" i="9"/>
  <c r="AF184" i="9"/>
  <c r="AB184" i="9"/>
  <c r="AC192" i="9"/>
  <c r="AF192" i="9"/>
  <c r="AB192" i="9"/>
  <c r="AC200" i="9"/>
  <c r="AF200" i="9"/>
  <c r="AB200" i="9"/>
  <c r="AC221" i="9"/>
  <c r="AF221" i="9"/>
  <c r="AB221" i="9"/>
  <c r="AF301" i="9"/>
  <c r="AB301" i="9"/>
  <c r="AC301" i="9"/>
  <c r="AC367" i="9"/>
  <c r="AF367" i="9"/>
  <c r="AB367" i="9"/>
  <c r="AC368" i="9"/>
  <c r="AF368" i="9"/>
  <c r="AB368" i="9"/>
  <c r="AA370" i="9"/>
  <c r="AA383" i="9"/>
  <c r="AC16" i="9"/>
  <c r="AF18" i="9"/>
  <c r="AF25" i="9"/>
  <c r="AB25" i="9"/>
  <c r="AF29" i="9"/>
  <c r="AC30" i="9"/>
  <c r="AB31" i="9"/>
  <c r="AF39" i="9"/>
  <c r="AB39" i="9"/>
  <c r="AC40" i="9"/>
  <c r="AF40" i="9"/>
  <c r="AB40" i="9"/>
  <c r="AC59" i="9"/>
  <c r="AC61" i="9"/>
  <c r="AC63" i="9"/>
  <c r="AC75" i="9"/>
  <c r="AF76" i="9"/>
  <c r="AB76" i="9"/>
  <c r="AF77" i="9"/>
  <c r="AF78" i="9"/>
  <c r="AB78" i="9"/>
  <c r="AC78" i="9"/>
  <c r="AF91" i="9"/>
  <c r="AB91" i="9"/>
  <c r="AC171" i="9"/>
  <c r="AF171" i="9"/>
  <c r="AB171" i="9"/>
  <c r="AB174" i="9"/>
  <c r="AC174" i="9"/>
  <c r="AC179" i="9"/>
  <c r="AF179" i="9"/>
  <c r="AB179" i="9"/>
  <c r="AC187" i="9"/>
  <c r="AF187" i="9"/>
  <c r="AB187" i="9"/>
  <c r="AC195" i="9"/>
  <c r="AF195" i="9"/>
  <c r="AB195" i="9"/>
  <c r="AC203" i="9"/>
  <c r="AB203" i="9"/>
  <c r="AC210" i="9"/>
  <c r="AF210" i="9"/>
  <c r="AB210" i="9"/>
  <c r="AF213" i="9"/>
  <c r="AB213" i="9"/>
  <c r="AC213" i="9"/>
  <c r="AB4" i="9"/>
  <c r="AB5" i="9"/>
  <c r="AF13" i="9"/>
  <c r="AB13" i="9"/>
  <c r="AB18" i="9"/>
  <c r="AB19" i="9"/>
  <c r="AB23" i="9"/>
  <c r="AB24" i="9"/>
  <c r="AF26" i="9"/>
  <c r="AC28" i="9"/>
  <c r="AB29" i="9"/>
  <c r="AB32" i="9"/>
  <c r="AB36" i="9"/>
  <c r="AF47" i="9"/>
  <c r="AB47" i="9"/>
  <c r="AF48" i="9"/>
  <c r="AB48" i="9"/>
  <c r="AC48" i="9"/>
  <c r="AC53" i="9"/>
  <c r="AC55" i="9"/>
  <c r="AC66" i="9"/>
  <c r="AF66" i="9"/>
  <c r="AB66" i="9"/>
  <c r="AF67" i="9"/>
  <c r="AB67" i="9"/>
  <c r="AC71" i="9"/>
  <c r="AF71" i="9"/>
  <c r="AB71" i="9"/>
  <c r="AF74" i="9"/>
  <c r="AB74" i="9"/>
  <c r="AC74" i="9"/>
  <c r="AB77" i="9"/>
  <c r="AC104" i="9"/>
  <c r="AF104" i="9"/>
  <c r="AB104" i="9"/>
  <c r="AC116" i="9"/>
  <c r="AF116" i="9"/>
  <c r="AB116" i="9"/>
  <c r="AF159" i="9"/>
  <c r="AC234" i="9"/>
  <c r="AF234" i="9"/>
  <c r="AB234" i="9"/>
  <c r="AC294" i="9"/>
  <c r="AB294" i="9"/>
  <c r="AF298" i="9"/>
  <c r="AF311" i="9"/>
  <c r="AB311" i="9"/>
  <c r="AC311" i="9"/>
  <c r="AF72" i="9"/>
  <c r="AB72" i="9"/>
  <c r="AF80" i="9"/>
  <c r="AB80" i="9"/>
  <c r="AF103" i="9"/>
  <c r="AF111" i="9"/>
  <c r="AF125" i="9"/>
  <c r="AF141" i="9"/>
  <c r="AF151" i="9"/>
  <c r="AC161" i="9"/>
  <c r="AF161" i="9"/>
  <c r="AB161" i="9"/>
  <c r="AC169" i="9"/>
  <c r="AF169" i="9"/>
  <c r="AB169" i="9"/>
  <c r="AF170" i="9"/>
  <c r="AC190" i="9"/>
  <c r="AF190" i="9"/>
  <c r="AB190" i="9"/>
  <c r="AF222" i="9"/>
  <c r="AB222" i="9"/>
  <c r="AF289" i="9"/>
  <c r="AB289" i="9"/>
  <c r="AA302" i="9"/>
  <c r="AF304" i="9"/>
  <c r="AB304" i="9"/>
  <c r="AF308" i="9"/>
  <c r="AA309" i="9"/>
  <c r="AA312" i="9"/>
  <c r="AF333" i="9"/>
  <c r="AB333" i="9"/>
  <c r="AA342" i="9"/>
  <c r="AC420" i="9"/>
  <c r="AB420" i="9"/>
  <c r="AF420" i="9"/>
  <c r="AC421" i="9"/>
  <c r="AF421" i="9"/>
  <c r="AB421" i="9"/>
  <c r="AC72" i="9"/>
  <c r="AB73" i="9"/>
  <c r="AF73" i="9"/>
  <c r="AC80" i="9"/>
  <c r="AB81" i="9"/>
  <c r="AF81" i="9"/>
  <c r="AB103" i="9"/>
  <c r="AB111" i="9"/>
  <c r="AB115" i="9"/>
  <c r="AB125" i="9"/>
  <c r="AF137" i="9"/>
  <c r="AB141" i="9"/>
  <c r="AB151" i="9"/>
  <c r="AF157" i="9"/>
  <c r="AC167" i="9"/>
  <c r="AF167" i="9"/>
  <c r="AB167" i="9"/>
  <c r="AB170" i="9"/>
  <c r="AC172" i="9"/>
  <c r="AB172" i="9"/>
  <c r="AC175" i="9"/>
  <c r="AF175" i="9"/>
  <c r="AB175" i="9"/>
  <c r="AC180" i="9"/>
  <c r="AF180" i="9"/>
  <c r="AB180" i="9"/>
  <c r="AC188" i="9"/>
  <c r="AF188" i="9"/>
  <c r="AB188" i="9"/>
  <c r="AC196" i="9"/>
  <c r="AF196" i="9"/>
  <c r="AB196" i="9"/>
  <c r="AF207" i="9"/>
  <c r="AC211" i="9"/>
  <c r="AF211" i="9"/>
  <c r="AB211" i="9"/>
  <c r="AB214" i="9"/>
  <c r="AF237" i="9"/>
  <c r="AB237" i="9"/>
  <c r="AF272" i="9"/>
  <c r="AF274" i="9"/>
  <c r="AF276" i="9"/>
  <c r="AF278" i="9"/>
  <c r="AF280" i="9"/>
  <c r="AF282" i="9"/>
  <c r="AF284" i="9"/>
  <c r="AF286" i="9"/>
  <c r="AF288" i="9"/>
  <c r="AF290" i="9"/>
  <c r="AB290" i="9"/>
  <c r="AF291" i="9"/>
  <c r="AA293" i="9"/>
  <c r="AC304" i="9"/>
  <c r="AF305" i="9"/>
  <c r="AB305" i="9"/>
  <c r="AC305" i="9"/>
  <c r="AF307" i="9"/>
  <c r="AB308" i="9"/>
  <c r="AF315" i="9"/>
  <c r="AB315" i="9"/>
  <c r="AF319" i="9"/>
  <c r="AB319" i="9"/>
  <c r="AB323" i="9"/>
  <c r="AA330" i="9"/>
  <c r="AF337" i="9"/>
  <c r="AB337" i="9"/>
  <c r="AA346" i="9"/>
  <c r="AB376" i="9"/>
  <c r="AC467" i="9"/>
  <c r="AB467" i="9"/>
  <c r="AF88" i="9"/>
  <c r="AF97" i="9"/>
  <c r="AF115" i="9"/>
  <c r="AC182" i="9"/>
  <c r="AF182" i="9"/>
  <c r="AB182" i="9"/>
  <c r="AC198" i="9"/>
  <c r="AF198" i="9"/>
  <c r="AB198" i="9"/>
  <c r="AF206" i="9"/>
  <c r="AB206" i="9"/>
  <c r="AF214" i="9"/>
  <c r="AC216" i="9"/>
  <c r="AF216" i="9"/>
  <c r="AB216" i="9"/>
  <c r="AC227" i="9"/>
  <c r="AF227" i="9"/>
  <c r="AB227" i="9"/>
  <c r="AF323" i="9"/>
  <c r="AF349" i="9"/>
  <c r="AB349" i="9"/>
  <c r="AF353" i="9"/>
  <c r="AB353" i="9"/>
  <c r="AF357" i="9"/>
  <c r="AB357" i="9"/>
  <c r="AF361" i="9"/>
  <c r="AB361" i="9"/>
  <c r="AC366" i="9"/>
  <c r="AF366" i="9"/>
  <c r="AB366" i="9"/>
  <c r="AF376" i="9"/>
  <c r="AA384" i="9"/>
  <c r="AF387" i="9"/>
  <c r="AB387" i="9"/>
  <c r="AC387" i="9"/>
  <c r="AA393" i="9"/>
  <c r="AF400" i="9"/>
  <c r="AB400" i="9"/>
  <c r="AC400" i="9"/>
  <c r="AF478" i="9"/>
  <c r="AB478" i="9"/>
  <c r="AC478" i="9"/>
  <c r="AC559" i="9"/>
  <c r="AF559" i="9"/>
  <c r="AB559" i="9"/>
  <c r="AB68" i="9"/>
  <c r="AB88" i="9"/>
  <c r="AB97" i="9"/>
  <c r="AB8" i="9"/>
  <c r="AF86" i="9"/>
  <c r="AF99" i="9"/>
  <c r="AF105" i="9"/>
  <c r="AF113" i="9"/>
  <c r="AF117" i="9"/>
  <c r="AB137" i="9"/>
  <c r="AF145" i="9"/>
  <c r="AB157" i="9"/>
  <c r="AB158" i="9"/>
  <c r="AF160" i="9"/>
  <c r="AB160" i="9"/>
  <c r="AB164" i="9"/>
  <c r="AC165" i="9"/>
  <c r="AF165" i="9"/>
  <c r="AB165" i="9"/>
  <c r="AB176" i="9"/>
  <c r="AB177" i="9"/>
  <c r="AC178" i="9"/>
  <c r="AF178" i="9"/>
  <c r="AB178" i="9"/>
  <c r="AB185" i="9"/>
  <c r="AC186" i="9"/>
  <c r="AF186" i="9"/>
  <c r="AB186" i="9"/>
  <c r="AB193" i="9"/>
  <c r="AC194" i="9"/>
  <c r="AF194" i="9"/>
  <c r="AB194" i="9"/>
  <c r="AB201" i="9"/>
  <c r="AC202" i="9"/>
  <c r="AF202" i="9"/>
  <c r="AB202" i="9"/>
  <c r="AC206" i="9"/>
  <c r="AB207" i="9"/>
  <c r="AF215" i="9"/>
  <c r="AB215" i="9"/>
  <c r="AB219" i="9"/>
  <c r="AC220" i="9"/>
  <c r="AF220" i="9"/>
  <c r="AB220" i="9"/>
  <c r="AC222" i="9"/>
  <c r="AC223" i="9"/>
  <c r="AF223" i="9"/>
  <c r="AB223" i="9"/>
  <c r="AF224" i="9"/>
  <c r="AF226" i="9"/>
  <c r="AB226" i="9"/>
  <c r="AB230" i="9"/>
  <c r="AC231" i="9"/>
  <c r="AF231" i="9"/>
  <c r="AB231" i="9"/>
  <c r="AF232" i="9"/>
  <c r="AB272" i="9"/>
  <c r="AB274" i="9"/>
  <c r="AB276" i="9"/>
  <c r="AB278" i="9"/>
  <c r="AB280" i="9"/>
  <c r="AB282" i="9"/>
  <c r="AB284" i="9"/>
  <c r="AB286" i="9"/>
  <c r="AB288" i="9"/>
  <c r="AC289" i="9"/>
  <c r="AC290" i="9"/>
  <c r="AB291" i="9"/>
  <c r="AC297" i="9"/>
  <c r="AB297" i="9"/>
  <c r="AA303" i="9"/>
  <c r="AB307" i="9"/>
  <c r="AF310" i="9"/>
  <c r="AB310" i="9"/>
  <c r="AA313" i="9"/>
  <c r="AC333" i="9"/>
  <c r="AA334" i="9"/>
  <c r="AF341" i="9"/>
  <c r="AB341" i="9"/>
  <c r="AC349" i="9"/>
  <c r="AF351" i="9"/>
  <c r="AB351" i="9"/>
  <c r="AC353" i="9"/>
  <c r="AF355" i="9"/>
  <c r="AB355" i="9"/>
  <c r="AC357" i="9"/>
  <c r="AF359" i="9"/>
  <c r="AB359" i="9"/>
  <c r="AC361" i="9"/>
  <c r="AF363" i="9"/>
  <c r="AB363" i="9"/>
  <c r="AA371" i="9"/>
  <c r="AF373" i="9"/>
  <c r="AB373" i="9"/>
  <c r="AC373" i="9"/>
  <c r="AC374" i="9"/>
  <c r="AB374" i="9"/>
  <c r="AA390" i="9"/>
  <c r="AC417" i="9"/>
  <c r="AF417" i="9"/>
  <c r="AB417" i="9"/>
  <c r="AF452" i="9"/>
  <c r="AB452" i="9"/>
  <c r="AC452" i="9"/>
  <c r="AF296" i="9"/>
  <c r="AF300" i="9"/>
  <c r="AC324" i="9"/>
  <c r="AF324" i="9"/>
  <c r="AB324" i="9"/>
  <c r="AC325" i="9"/>
  <c r="AF325" i="9"/>
  <c r="AB325" i="9"/>
  <c r="AC326" i="9"/>
  <c r="AF326" i="9"/>
  <c r="AB326" i="9"/>
  <c r="AC327" i="9"/>
  <c r="AF327" i="9"/>
  <c r="AB327" i="9"/>
  <c r="AF328" i="9"/>
  <c r="AC331" i="9"/>
  <c r="AF331" i="9"/>
  <c r="AB331" i="9"/>
  <c r="AF332" i="9"/>
  <c r="AC335" i="9"/>
  <c r="AF335" i="9"/>
  <c r="AB335" i="9"/>
  <c r="AF336" i="9"/>
  <c r="AC339" i="9"/>
  <c r="AF339" i="9"/>
  <c r="AB339" i="9"/>
  <c r="AF340" i="9"/>
  <c r="AC343" i="9"/>
  <c r="AF343" i="9"/>
  <c r="AB343" i="9"/>
  <c r="AF344" i="9"/>
  <c r="AC347" i="9"/>
  <c r="AF347" i="9"/>
  <c r="AB347" i="9"/>
  <c r="AF348" i="9"/>
  <c r="AA372" i="9"/>
  <c r="AA377" i="9"/>
  <c r="AF388" i="9"/>
  <c r="AB388" i="9"/>
  <c r="AC388" i="9"/>
  <c r="AF395" i="9"/>
  <c r="AB395" i="9"/>
  <c r="AC396" i="9"/>
  <c r="AB396" i="9"/>
  <c r="AF404" i="9"/>
  <c r="AB404" i="9"/>
  <c r="AF445" i="9"/>
  <c r="AB445" i="9"/>
  <c r="AC445" i="9"/>
  <c r="AF295" i="9"/>
  <c r="AB296" i="9"/>
  <c r="AF299" i="9"/>
  <c r="AB300" i="9"/>
  <c r="AA314" i="9"/>
  <c r="AB328" i="9"/>
  <c r="AB332" i="9"/>
  <c r="AB336" i="9"/>
  <c r="AB340" i="9"/>
  <c r="AB344" i="9"/>
  <c r="AB348" i="9"/>
  <c r="AA365" i="9"/>
  <c r="AF369" i="9"/>
  <c r="AB369" i="9"/>
  <c r="AC369" i="9"/>
  <c r="AA375" i="9"/>
  <c r="AA379" i="9"/>
  <c r="AC382" i="9"/>
  <c r="AB382" i="9"/>
  <c r="AA389" i="9"/>
  <c r="AC395" i="9"/>
  <c r="AA397" i="9"/>
  <c r="AF406" i="9"/>
  <c r="AB406" i="9"/>
  <c r="AC424" i="9"/>
  <c r="AB424" i="9"/>
  <c r="AC442" i="9"/>
  <c r="AB442" i="9"/>
  <c r="AC459" i="9"/>
  <c r="AB459" i="9"/>
  <c r="AF380" i="9"/>
  <c r="AB380" i="9"/>
  <c r="AA386" i="9"/>
  <c r="AF401" i="9"/>
  <c r="AF403" i="9"/>
  <c r="AB403" i="9"/>
  <c r="AC409" i="9"/>
  <c r="AF409" i="9"/>
  <c r="AB409" i="9"/>
  <c r="AC412" i="9"/>
  <c r="AB412" i="9"/>
  <c r="AC425" i="9"/>
  <c r="AF425" i="9"/>
  <c r="AB425" i="9"/>
  <c r="AC428" i="9"/>
  <c r="AB428" i="9"/>
  <c r="AF438" i="9"/>
  <c r="AB438" i="9"/>
  <c r="AF450" i="9"/>
  <c r="AB450" i="9"/>
  <c r="AC450" i="9"/>
  <c r="AF453" i="9"/>
  <c r="AB453" i="9"/>
  <c r="AF458" i="9"/>
  <c r="AB458" i="9"/>
  <c r="AC458" i="9"/>
  <c r="AF466" i="9"/>
  <c r="AB466" i="9"/>
  <c r="AC466" i="9"/>
  <c r="AF475" i="9"/>
  <c r="AB475" i="9"/>
  <c r="AC475" i="9"/>
  <c r="AF484" i="9"/>
  <c r="AB484" i="9"/>
  <c r="AF485" i="9"/>
  <c r="AF486" i="9"/>
  <c r="AB486" i="9"/>
  <c r="AC486" i="9"/>
  <c r="AC494" i="9"/>
  <c r="AB494" i="9"/>
  <c r="AF503" i="9"/>
  <c r="AB503" i="9"/>
  <c r="AC503" i="9"/>
  <c r="AF508" i="9"/>
  <c r="AB508" i="9"/>
  <c r="AC508" i="9"/>
  <c r="AF513" i="9"/>
  <c r="AB513" i="9"/>
  <c r="AC513" i="9"/>
  <c r="AF515" i="9"/>
  <c r="AB515" i="9"/>
  <c r="AC515" i="9"/>
  <c r="AC552" i="9"/>
  <c r="AB552" i="9"/>
  <c r="AF552" i="9"/>
  <c r="AC380" i="9"/>
  <c r="AF381" i="9"/>
  <c r="AF385" i="9"/>
  <c r="AB385" i="9"/>
  <c r="AF392" i="9"/>
  <c r="AB392" i="9"/>
  <c r="AF394" i="9"/>
  <c r="AB394" i="9"/>
  <c r="AC399" i="9"/>
  <c r="AB399" i="9"/>
  <c r="AF407" i="9"/>
  <c r="AB407" i="9"/>
  <c r="AF408" i="9"/>
  <c r="AC413" i="9"/>
  <c r="AF413" i="9"/>
  <c r="AB413" i="9"/>
  <c r="AC416" i="9"/>
  <c r="AB416" i="9"/>
  <c r="AC429" i="9"/>
  <c r="AF429" i="9"/>
  <c r="AB429" i="9"/>
  <c r="AC432" i="9"/>
  <c r="AB432" i="9"/>
  <c r="AC438" i="9"/>
  <c r="AF439" i="9"/>
  <c r="AB439" i="9"/>
  <c r="AC439" i="9"/>
  <c r="AC440" i="9"/>
  <c r="AB440" i="9"/>
  <c r="AC448" i="9"/>
  <c r="AB448" i="9"/>
  <c r="AF456" i="9"/>
  <c r="AB456" i="9"/>
  <c r="AC456" i="9"/>
  <c r="AF461" i="9"/>
  <c r="AF464" i="9"/>
  <c r="AB464" i="9"/>
  <c r="AC464" i="9"/>
  <c r="AC470" i="9"/>
  <c r="AB470" i="9"/>
  <c r="AF470" i="9"/>
  <c r="AC474" i="9"/>
  <c r="AB474" i="9"/>
  <c r="AC484" i="9"/>
  <c r="AB485" i="9"/>
  <c r="AC489" i="9"/>
  <c r="AB489" i="9"/>
  <c r="AC561" i="9"/>
  <c r="AB561" i="9"/>
  <c r="AA391" i="9"/>
  <c r="AF443" i="9"/>
  <c r="AB443" i="9"/>
  <c r="AF446" i="9"/>
  <c r="AF454" i="9"/>
  <c r="AB454" i="9"/>
  <c r="AF457" i="9"/>
  <c r="AF462" i="9"/>
  <c r="AB462" i="9"/>
  <c r="AF465" i="9"/>
  <c r="AF479" i="9"/>
  <c r="AB479" i="9"/>
  <c r="AF487" i="9"/>
  <c r="AB487" i="9"/>
  <c r="AC487" i="9"/>
  <c r="AF488" i="9"/>
  <c r="AB488" i="9"/>
  <c r="AC488" i="9"/>
  <c r="AF493" i="9"/>
  <c r="AB493" i="9"/>
  <c r="AC493" i="9"/>
  <c r="AF506" i="9"/>
  <c r="AB506" i="9"/>
  <c r="AC506" i="9"/>
  <c r="AF510" i="9"/>
  <c r="AB510" i="9"/>
  <c r="AC510" i="9"/>
  <c r="AF519" i="9"/>
  <c r="AB519" i="9"/>
  <c r="AC519" i="9"/>
  <c r="AF522" i="9"/>
  <c r="AB522" i="9"/>
  <c r="AC522" i="9"/>
  <c r="AF530" i="9"/>
  <c r="AB530" i="9"/>
  <c r="AC530" i="9"/>
  <c r="AF538" i="9"/>
  <c r="AB538" i="9"/>
  <c r="AC538" i="9"/>
  <c r="AC551" i="9"/>
  <c r="AF551" i="9"/>
  <c r="AB551" i="9"/>
  <c r="AF410" i="9"/>
  <c r="AF414" i="9"/>
  <c r="AF418" i="9"/>
  <c r="AF422" i="9"/>
  <c r="AF426" i="9"/>
  <c r="AF430" i="9"/>
  <c r="AF434" i="9"/>
  <c r="AF441" i="9"/>
  <c r="AB441" i="9"/>
  <c r="AF444" i="9"/>
  <c r="AB446" i="9"/>
  <c r="AF449" i="9"/>
  <c r="AB449" i="9"/>
  <c r="AF455" i="9"/>
  <c r="AB457" i="9"/>
  <c r="AF460" i="9"/>
  <c r="AB460" i="9"/>
  <c r="AF463" i="9"/>
  <c r="AB465" i="9"/>
  <c r="AF468" i="9"/>
  <c r="AB468" i="9"/>
  <c r="AF476" i="9"/>
  <c r="AB476" i="9"/>
  <c r="AC476" i="9"/>
  <c r="AF477" i="9"/>
  <c r="AB477" i="9"/>
  <c r="AC477" i="9"/>
  <c r="AF482" i="9"/>
  <c r="AB482" i="9"/>
  <c r="AF491" i="9"/>
  <c r="AF496" i="9"/>
  <c r="AF501" i="9"/>
  <c r="AB501" i="9"/>
  <c r="AC501" i="9"/>
  <c r="AC502" i="9"/>
  <c r="AB502" i="9"/>
  <c r="AF504" i="9"/>
  <c r="AB504" i="9"/>
  <c r="AC504" i="9"/>
  <c r="AC509" i="9"/>
  <c r="AB509" i="9"/>
  <c r="AC553" i="9"/>
  <c r="AB553" i="9"/>
  <c r="AF565" i="9"/>
  <c r="AB565" i="9"/>
  <c r="AC565" i="9"/>
  <c r="AB473" i="9"/>
  <c r="AF490" i="9"/>
  <c r="AB490" i="9"/>
  <c r="AF495" i="9"/>
  <c r="AB495" i="9"/>
  <c r="AF498" i="9"/>
  <c r="AF500" i="9"/>
  <c r="AB500" i="9"/>
  <c r="AF511" i="9"/>
  <c r="AB511" i="9"/>
  <c r="AC511" i="9"/>
  <c r="AF512" i="9"/>
  <c r="AB512" i="9"/>
  <c r="AC512" i="9"/>
  <c r="AF516" i="9"/>
  <c r="AB516" i="9"/>
  <c r="AF517" i="9"/>
  <c r="AF518" i="9"/>
  <c r="AB518" i="9"/>
  <c r="AC518" i="9"/>
  <c r="AC543" i="9"/>
  <c r="AF543" i="9"/>
  <c r="AB543" i="9"/>
  <c r="AC572" i="9"/>
  <c r="AF574" i="9"/>
  <c r="AB574" i="9"/>
  <c r="AF473" i="9"/>
  <c r="AF497" i="9"/>
  <c r="AB497" i="9"/>
  <c r="AF505" i="9"/>
  <c r="AB505" i="9"/>
  <c r="AF514" i="9"/>
  <c r="AB514" i="9"/>
  <c r="AF520" i="9"/>
  <c r="AB520" i="9"/>
  <c r="AC520" i="9"/>
  <c r="AF525" i="9"/>
  <c r="AF528" i="9"/>
  <c r="AB528" i="9"/>
  <c r="AC528" i="9"/>
  <c r="AF533" i="9"/>
  <c r="AF536" i="9"/>
  <c r="AB536" i="9"/>
  <c r="AC536" i="9"/>
  <c r="AF540" i="9"/>
  <c r="AB540" i="9"/>
  <c r="AC540" i="9"/>
  <c r="AC545" i="9"/>
  <c r="AF545" i="9"/>
  <c r="AB545" i="9"/>
  <c r="AB550" i="9"/>
  <c r="AD550" i="9"/>
  <c r="AB564" i="9"/>
  <c r="AC566" i="9"/>
  <c r="AF566" i="9"/>
  <c r="AB566" i="9"/>
  <c r="AA570" i="9"/>
  <c r="AB572" i="9"/>
  <c r="AB521" i="9"/>
  <c r="AF524" i="9"/>
  <c r="AB524" i="9"/>
  <c r="AF527" i="9"/>
  <c r="AB529" i="9"/>
  <c r="AF532" i="9"/>
  <c r="AB532" i="9"/>
  <c r="AF535" i="9"/>
  <c r="AB537" i="9"/>
  <c r="AA546" i="9"/>
  <c r="AF521" i="9"/>
  <c r="AF526" i="9"/>
  <c r="AB526" i="9"/>
  <c r="AF529" i="9"/>
  <c r="AF534" i="9"/>
  <c r="AB534" i="9"/>
  <c r="AF537" i="9"/>
  <c r="AC541" i="9"/>
  <c r="AF541" i="9"/>
  <c r="AB541" i="9"/>
  <c r="AF558" i="9"/>
  <c r="AB558" i="9"/>
  <c r="AF379" i="9" l="1"/>
  <c r="AB379" i="9"/>
  <c r="AC379" i="9"/>
  <c r="AC384" i="9"/>
  <c r="AF384" i="9"/>
  <c r="AB384" i="9"/>
  <c r="AF338" i="9"/>
  <c r="AB338" i="9"/>
  <c r="AC338" i="9"/>
  <c r="AF389" i="9"/>
  <c r="AB389" i="9"/>
  <c r="AC389" i="9"/>
  <c r="AC377" i="9"/>
  <c r="AF377" i="9"/>
  <c r="AB377" i="9"/>
  <c r="AF342" i="9"/>
  <c r="AB342" i="9"/>
  <c r="AC342" i="9"/>
  <c r="AF312" i="9"/>
  <c r="AB312" i="9"/>
  <c r="AC312" i="9"/>
  <c r="AF345" i="9"/>
  <c r="AB345" i="9"/>
  <c r="AC345" i="9"/>
  <c r="AF321" i="9"/>
  <c r="AB321" i="9"/>
  <c r="AC321" i="9"/>
  <c r="AC546" i="9"/>
  <c r="AF546" i="9"/>
  <c r="AB546" i="9"/>
  <c r="AC391" i="9"/>
  <c r="AF391" i="9"/>
  <c r="AB391" i="9"/>
  <c r="AF365" i="9"/>
  <c r="AB365" i="9"/>
  <c r="AC365" i="9"/>
  <c r="AF314" i="9"/>
  <c r="AB314" i="9"/>
  <c r="AC314" i="9"/>
  <c r="AC393" i="9"/>
  <c r="AF393" i="9"/>
  <c r="AB393" i="9"/>
  <c r="AF346" i="9"/>
  <c r="AB346" i="9"/>
  <c r="AC346" i="9"/>
  <c r="AF330" i="9"/>
  <c r="AB330" i="9"/>
  <c r="AC330" i="9"/>
  <c r="AF309" i="9"/>
  <c r="AB309" i="9"/>
  <c r="AC309" i="9"/>
  <c r="AF317" i="9"/>
  <c r="AB317" i="9"/>
  <c r="AC317" i="9"/>
  <c r="AF329" i="9"/>
  <c r="AB329" i="9"/>
  <c r="AC329" i="9"/>
  <c r="AF303" i="9"/>
  <c r="AB303" i="9"/>
  <c r="AC303" i="9"/>
  <c r="AF293" i="9"/>
  <c r="AB293" i="9"/>
  <c r="AC293" i="9"/>
  <c r="AF302" i="9"/>
  <c r="AB302" i="9"/>
  <c r="AC302" i="9"/>
  <c r="AC570" i="9"/>
  <c r="AF570" i="9"/>
  <c r="AB570" i="9"/>
  <c r="AF390" i="9"/>
  <c r="AB390" i="9"/>
  <c r="AC390" i="9"/>
  <c r="AC371" i="9"/>
  <c r="AF371" i="9"/>
  <c r="AB371" i="9"/>
  <c r="AF334" i="9"/>
  <c r="AB334" i="9"/>
  <c r="AC334" i="9"/>
  <c r="AF370" i="9"/>
  <c r="AB370" i="9"/>
  <c r="AC370" i="9"/>
  <c r="AC292" i="9"/>
  <c r="AF292" i="9"/>
  <c r="AB292" i="9"/>
  <c r="AC83" i="9"/>
  <c r="AB83" i="9"/>
  <c r="AF83" i="9"/>
  <c r="AF386" i="9"/>
  <c r="AB386" i="9"/>
  <c r="AC386" i="9"/>
  <c r="AC397" i="9"/>
  <c r="AF397" i="9"/>
  <c r="AB397" i="9"/>
  <c r="AC375" i="9"/>
  <c r="AB375" i="9"/>
  <c r="AF375" i="9"/>
  <c r="AF372" i="9"/>
  <c r="AB372" i="9"/>
  <c r="AC372" i="9"/>
  <c r="AF313" i="9"/>
  <c r="AB313" i="9"/>
  <c r="AC313" i="9"/>
  <c r="AF383" i="9"/>
  <c r="AB383" i="9"/>
  <c r="AC383" i="9"/>
  <c r="AF85" i="9"/>
  <c r="AB85" i="9"/>
  <c r="AC85" i="9"/>
</calcChain>
</file>

<file path=xl/sharedStrings.xml><?xml version="1.0" encoding="utf-8"?>
<sst xmlns="http://schemas.openxmlformats.org/spreadsheetml/2006/main" count="6008" uniqueCount="1382">
  <si>
    <t>Alap (sorozat) megnevezése</t>
  </si>
  <si>
    <t>Az alap (sorozat) ISIN kódja</t>
  </si>
  <si>
    <t>Alapkezelő</t>
  </si>
  <si>
    <t>Alap fajta</t>
  </si>
  <si>
    <t>Futamidő</t>
  </si>
  <si>
    <t>Típus</t>
  </si>
  <si>
    <t>Befektetési politika</t>
  </si>
  <si>
    <t>Földrajzi, devizális kitettség</t>
  </si>
  <si>
    <t>Devizanem</t>
  </si>
  <si>
    <t>Az alap (sorozat) átlagos nettó eszközértéke</t>
  </si>
  <si>
    <t>Alapkezelési díj 
(Tájékoztató alapján) %-ban</t>
  </si>
  <si>
    <t>Sikerdíj 
(Tájékoztató alapján) %-ban</t>
  </si>
  <si>
    <t>A sikerdíj elszámolás gyakorisága</t>
  </si>
  <si>
    <t>Letétkezelési díj (Tájékoztató alapján) %-ban</t>
  </si>
  <si>
    <t>Egyéb, a tájékoztatóban %-os formában meghatározott díjak összesen, %-ban</t>
  </si>
  <si>
    <t>A tájékoztatóban %-ban meghatározott maximális díjterhelés</t>
  </si>
  <si>
    <t xml:space="preserve">Az alapra terhelt összes költség
</t>
  </si>
  <si>
    <t xml:space="preserve">Az alapra terhelt alapkezelési díj 
</t>
  </si>
  <si>
    <t xml:space="preserve">Az alapra terhelt sikerdíj 
</t>
  </si>
  <si>
    <t xml:space="preserve">Az alapra terhelt eladási, visszaváltási, forgalmazási jutalék
</t>
  </si>
  <si>
    <t xml:space="preserve">Az alapra terhelt letétkezelési díj 
</t>
  </si>
  <si>
    <t xml:space="preserve">ezen belül: a 10 %-nál nagyobb arányt jelentő kollektív értékpapírokba történő befektetés kapcsán felmerült költségek
</t>
  </si>
  <si>
    <t xml:space="preserve">Ingatlan alapokra terhelt értékcsökkenés, továbbszámlázott közüzemi díjak, egyéb költségek
</t>
  </si>
  <si>
    <t>A 10 %-nál nagyobb arányt jelentő kollektív értékpapírokba történő befektetéshez kapcsolódó arányosított, összesített folyó díjterhelési mutató
(%)</t>
  </si>
  <si>
    <t>Futura Rövid Futamidejű Kötvény Alap B sorozat</t>
  </si>
  <si>
    <t>HU0000702543</t>
  </si>
  <si>
    <t>Aberdeen Asset Management Hungary Alapkezelő Zrt.</t>
  </si>
  <si>
    <t>Nyíltvégű</t>
  </si>
  <si>
    <t>Határozatlan</t>
  </si>
  <si>
    <t>Értékpapír</t>
  </si>
  <si>
    <t>Rövid kötvényalap</t>
  </si>
  <si>
    <t>Hazai</t>
  </si>
  <si>
    <t>HUF</t>
  </si>
  <si>
    <t>n/a</t>
  </si>
  <si>
    <t>Futura Rövid Futamidejű Kötvény Alap I sorozat</t>
  </si>
  <si>
    <t>HU0000704119</t>
  </si>
  <si>
    <t>Futura Kötvény Alap B sorozat</t>
  </si>
  <si>
    <t>HU0000702550</t>
  </si>
  <si>
    <t>Hosszú kötvényalap</t>
  </si>
  <si>
    <t>Futura Kötvény Alap I sorozat</t>
  </si>
  <si>
    <t>HU0000705942</t>
  </si>
  <si>
    <t>Aberdeen Konzervatív Vegyes Alapokba Befektető Alap megszűnési eljárás alatt</t>
  </si>
  <si>
    <t>HU0000703517</t>
  </si>
  <si>
    <t>Alapok alapja</t>
  </si>
  <si>
    <t>Közvetett ingatlanokba fektető alap</t>
  </si>
  <si>
    <t>Indexkövető</t>
  </si>
  <si>
    <t>Részvényalap</t>
  </si>
  <si>
    <t>Aberdeen Diversified Growth Alapok Alapja B sorozat</t>
  </si>
  <si>
    <t>HU0000704549</t>
  </si>
  <si>
    <t>Dinamikus vegyes alap</t>
  </si>
  <si>
    <t>Külföldi</t>
  </si>
  <si>
    <t>Aberdeen Diversified Growth Alapok Alapja I sorozat</t>
  </si>
  <si>
    <t>HU0000704556</t>
  </si>
  <si>
    <t>Aberdeen Ingatlan Alapokba Befektető Alap megszűnési eljárás alatt</t>
  </si>
  <si>
    <t>HU0000703301</t>
  </si>
  <si>
    <t>Aberdeen Euró Ingatlan Alapokba Befektető Alap B megszűnési eljárás alatt</t>
  </si>
  <si>
    <t>HU0000703509</t>
  </si>
  <si>
    <t>EUR</t>
  </si>
  <si>
    <t>Aberdeen Euró Ingatlan Alapokba Befektető Alap I megszűnési eljárás alatt</t>
  </si>
  <si>
    <t>HU0000703822</t>
  </si>
  <si>
    <t>Aberdeen Latin Amerika Részvény Alapok Alapja</t>
  </si>
  <si>
    <t>HU0000709209</t>
  </si>
  <si>
    <t>Aberdeen Euró Vállalati Kötvény Alapok Alapja</t>
  </si>
  <si>
    <t>HU0000711080</t>
  </si>
  <si>
    <t>Aberdeen Feltörekvő Piaci Kötvény Alapok Alapja</t>
  </si>
  <si>
    <t>HU0000711072</t>
  </si>
  <si>
    <t>iCash Conservatíve Nyíltvégű Befektetési Alap</t>
  </si>
  <si>
    <t>HU0000704366</t>
  </si>
  <si>
    <t>Access Befektetési Alapkezelő Zrt.</t>
  </si>
  <si>
    <t>Kötvénytúlsúlyos vegyes alap</t>
  </si>
  <si>
    <t>-</t>
  </si>
  <si>
    <t>1,65% min. díj: 750.000,-FT/hó</t>
  </si>
  <si>
    <t>A befektetési alap Teljesítménydíjat fizet a vezető forgalmazónak, ha az Alap hozama meghaladja az RMAX index hozamát. A Teljesítménydíj mértéke az alap RMAX index hozamán felül elért hozam 30 %-a,</t>
  </si>
  <si>
    <t>éves</t>
  </si>
  <si>
    <t>A díj mértéke: 0,2 % / év, de minimum 50 000 HUF/hó.</t>
  </si>
  <si>
    <t>Access PP Deposit Nyíltvégű Befektetési Alap</t>
  </si>
  <si>
    <t>HU0000701826</t>
  </si>
  <si>
    <t xml:space="preserve"> A díj mértéke: 0,2 % / év</t>
  </si>
  <si>
    <t>Access Commodity Selection Nyíltvégű Befektetési Alap</t>
  </si>
  <si>
    <t>HU0000711817</t>
  </si>
  <si>
    <t>Abszolút hozamú alap</t>
  </si>
  <si>
    <t>1,65% min. díj: 500.000,-FT/hó</t>
  </si>
  <si>
    <t>0,4%/év, de min. 50 000 HUF/hó.</t>
  </si>
  <si>
    <t>Access Global Selection Nyíltvégű Befektetési Alap</t>
  </si>
  <si>
    <t>HU0000701990</t>
  </si>
  <si>
    <t>1,5% min: 300.000,-FT/hó</t>
  </si>
  <si>
    <t>A befektetési alap Teljesítménydíjat fizet a vezető forgalmazónak, ha az Alap hozama meghaladja az RMAX index hozamát. A Teljesítménydíj mértéke az alap RMAX index feletti hozamának 30 %-a,</t>
  </si>
  <si>
    <t>díj mértéke: 0,2%/év</t>
  </si>
  <si>
    <t>iCash Dynamic FX Származtatott Nyíltvégű Befektetési Alap</t>
  </si>
  <si>
    <t>HU0000702311</t>
  </si>
  <si>
    <r>
      <t xml:space="preserve">A befektetési alap Teljesítménydíjat fizet a </t>
    </r>
    <r>
      <rPr>
        <b/>
        <sz val="10"/>
        <color theme="1"/>
        <rFont val="Times New Roman"/>
        <family val="1"/>
        <charset val="238"/>
      </rPr>
      <t>vezető forgalmazónak</t>
    </r>
    <r>
      <rPr>
        <sz val="10"/>
        <color theme="1"/>
        <rFont val="Times New Roman"/>
        <family val="1"/>
        <charset val="238"/>
      </rPr>
      <t>, ha az Alap hozama meghaladja az RMAX index hozamát. A Teljesítménydíj mértéke az alap RMAX index hozamán felül elért hozam 30 %-a</t>
    </r>
  </si>
  <si>
    <t>díj mértéke: 0,4 % / év, de minimum 50 000 HUF/hó.</t>
  </si>
  <si>
    <t>Chrono Származtatott Nyíltvégű Befektetési Alap</t>
  </si>
  <si>
    <t>HU0000701933</t>
  </si>
  <si>
    <t>0,8% min. díj: 250.000,-FT/hó</t>
  </si>
  <si>
    <t>díj mértéke: 0,2%/év, de minimum 50 000 Ft/hó</t>
  </si>
  <si>
    <t>Első Magyar Daytrade Származtatott Nyíltvégű Befektetési Alap</t>
  </si>
  <si>
    <t>HU0000706783</t>
  </si>
  <si>
    <t>díj mértéke: 0,4%</t>
  </si>
  <si>
    <t>Access Alternative Származtatott Nyíltvégű Befektetési Alap</t>
  </si>
  <si>
    <t>HU0000706437</t>
  </si>
  <si>
    <t>1,5% min. díj: 300.000,-FT/hó</t>
  </si>
  <si>
    <t>díj mértéke: 0,175%/év, de minimum 50.000,- Ft/hó</t>
  </si>
  <si>
    <t>Capitol Nyíltvégű Ingatlan Befektetési Alap</t>
  </si>
  <si>
    <t>HU0000703186</t>
  </si>
  <si>
    <t>Közvetlen ingatlanokba fektető alap</t>
  </si>
  <si>
    <t>Eladott ingatlan után sikerdíj illeti meg az Alapkezelőt abban az esetben, ha az eladott ingatlan eladási ára magasabb, mint az Alap nettó eszközértékében szereplő nyilvántartási ár, vagy az adott ingatlan eladásának meghiúsulásával összefüggésben egyéb, a nyilvántartási értéke feletti bevétel keletkezik (kártérítés, foglaló, elállási kötbér stb.). A sikerdíj mértéke a két érték különbözetének vagy a nyilvántartásu értéke feletti egyéb bevételnek az 50 %-a</t>
  </si>
  <si>
    <t>egyedi</t>
  </si>
  <si>
    <t>díj mértéke: 0,15%</t>
  </si>
  <si>
    <t>HFT Származtatott Nyíltvégű Befektetési Alap</t>
  </si>
  <si>
    <t>HU0000713219</t>
  </si>
  <si>
    <t>0,5% min. díj: 200.000,-FT/hó</t>
  </si>
  <si>
    <t>0,2%. Min. 50 000,-FT/hó</t>
  </si>
  <si>
    <t>AEGON Pénzpiaci Befektetési Alap</t>
  </si>
  <si>
    <t>HU0000702303</t>
  </si>
  <si>
    <t>Aegon Magyarország Befektetési Alapkezelő Zrt.</t>
  </si>
  <si>
    <t>Pénzpiaci alap</t>
  </si>
  <si>
    <t>max. 2.000.000 Ft</t>
  </si>
  <si>
    <t>AEGON Lengyel Kötvény Befektetési Alap "A"</t>
  </si>
  <si>
    <t>HU0000705256</t>
  </si>
  <si>
    <t>AEGON Lengyel Kötvény Befektetési Alap "P"</t>
  </si>
  <si>
    <t>HU0000713565</t>
  </si>
  <si>
    <t>PLN</t>
  </si>
  <si>
    <t>AEGON Lengyel Kötvény Befektetési Alap "I"</t>
  </si>
  <si>
    <t>HU0000710942</t>
  </si>
  <si>
    <t>AEGON Belföldi Kötvény Befektetési Alap</t>
  </si>
  <si>
    <t>HU0000702493</t>
  </si>
  <si>
    <t>max. a nettó eszközérték 0,50%-a</t>
  </si>
  <si>
    <t>AEGON Nemzetközi Kötvény Befektetési Alap</t>
  </si>
  <si>
    <t>HU0000702477</t>
  </si>
  <si>
    <t>Szabad futamidejű kötvényalap</t>
  </si>
  <si>
    <t>AEGON EuroExpressz Befektetési Alap</t>
  </si>
  <si>
    <t>HU0000706114</t>
  </si>
  <si>
    <t>AEGON Ázsia Részvény Befektetési Alapok Alapja "A"</t>
  </si>
  <si>
    <t>HU0000705272</t>
  </si>
  <si>
    <t>AEGON Ázsia Részvény Befektetési Alapok Alapja "B"</t>
  </si>
  <si>
    <t>HU0000705934 </t>
  </si>
  <si>
    <t>évente</t>
  </si>
  <si>
    <t>AEGON Climate Change Részvény Befektetési Alap "A"</t>
  </si>
  <si>
    <t>HU0000705520</t>
  </si>
  <si>
    <t>max. 4.000.000 Ft</t>
  </si>
  <si>
    <t>AEGON Climate Change Részvény Befektetési Alap "B"</t>
  </si>
  <si>
    <t>HU0000707195</t>
  </si>
  <si>
    <t>AEGON Russia Részvény Befektetési Alap "A"</t>
  </si>
  <si>
    <t>HU0000707401</t>
  </si>
  <si>
    <t>AEGON Russia Részvény Befektetési Alap "P"</t>
  </si>
  <si>
    <t>HU0000710157</t>
  </si>
  <si>
    <t>AEGON Russia Részvény Befektetési Alap "I"</t>
  </si>
  <si>
    <t>HU0000709514</t>
  </si>
  <si>
    <t>AEGON Russia Részvény Befektetési Alap "PI"</t>
  </si>
  <si>
    <t>HU0000713144</t>
  </si>
  <si>
    <t>AEGON IstanBull Részvény Befektetési Alap "A"</t>
  </si>
  <si>
    <t>HU0000707419</t>
  </si>
  <si>
    <t>AEGON IstanBull Részvény Befektetési Alap "P"</t>
  </si>
  <si>
    <t>HU0000710165</t>
  </si>
  <si>
    <t>AEGON IstanBull Részvény Befektetési Alap "T"</t>
  </si>
  <si>
    <t>HU0000710173</t>
  </si>
  <si>
    <t>TRY</t>
  </si>
  <si>
    <t>AEGON IstanBull Részvény Befektetési Alap "I"</t>
  </si>
  <si>
    <t>HU0000709522</t>
  </si>
  <si>
    <t>AEGON IstanBull Részvény Befektetési Alap "PI"</t>
  </si>
  <si>
    <t>HU0000713151</t>
  </si>
  <si>
    <t>AEGON Közép-Európai Részvény Befektetési Alap "A"</t>
  </si>
  <si>
    <t>HU0000702501</t>
  </si>
  <si>
    <t>AEGON Közép-Európai Részvény Befektetési Alap "B"</t>
  </si>
  <si>
    <t>HU0000705926</t>
  </si>
  <si>
    <t>AEGON Közép-Európai Részvény Befektetési Alap "I"</t>
  </si>
  <si>
    <t>HU0000709530</t>
  </si>
  <si>
    <t>AEGON Nemzetközi Részvény Befektetési Alap "A"</t>
  </si>
  <si>
    <t>HU0000702485</t>
  </si>
  <si>
    <t>AEGON Nemzetközi Részvény Befektetési Alap "B"</t>
  </si>
  <si>
    <t>HU0000705918 </t>
  </si>
  <si>
    <t>AEGON Nemzetközi Részvény Befektetési Alap "I"</t>
  </si>
  <si>
    <t>HU0000712393</t>
  </si>
  <si>
    <t>AEGON Atticus Alfa Származtatott Befektetési Alap "A"</t>
  </si>
  <si>
    <t>HU0000703970</t>
  </si>
  <si>
    <t>AEGON Atticus Alfa Származtatott Befektetési Alap "B"</t>
  </si>
  <si>
    <t>HU0000708318</t>
  </si>
  <si>
    <t>AEGON Atticus Alfa Származtatott Befektetési Alap "R"</t>
  </si>
  <si>
    <t>HU0000712286</t>
  </si>
  <si>
    <t>AEGON Ózon Éves Tőkevédett Származtatott Befektetési Alap</t>
  </si>
  <si>
    <t>HU0000705157</t>
  </si>
  <si>
    <t>Tőkevédett alap</t>
  </si>
  <si>
    <t>AEGON Bessa Származtatott Befektetési Alap</t>
  </si>
  <si>
    <t>HU0000705728</t>
  </si>
  <si>
    <t>Származtatott alap</t>
  </si>
  <si>
    <t>AEGON MoneyMaxx Express Vegyes Befektetési Alap "A"</t>
  </si>
  <si>
    <t>HU0000703145</t>
  </si>
  <si>
    <t>AEGON MoneyMaxx Express Vegyes Befektetési Alap "P"</t>
  </si>
  <si>
    <t>HU0000712385</t>
  </si>
  <si>
    <t>AEGON MoneyMaxx Express Vegyes Befektetési Alap "R"</t>
  </si>
  <si>
    <t>HU0000712278</t>
  </si>
  <si>
    <t>AEGON Smart Money Befektetési Alapok Alapja</t>
  </si>
  <si>
    <t>HU0000708169</t>
  </si>
  <si>
    <t>AEGON Lengyel Pénzpiaci Befektetési Alap "A"</t>
  </si>
  <si>
    <t>HU0000711601</t>
  </si>
  <si>
    <t>AEGON Lengyel Pénzpiaci Befektetési Alap "I"</t>
  </si>
  <si>
    <t>HU0000711619</t>
  </si>
  <si>
    <t>AEGON Lengyel Részvény Befektetési Alap "B"</t>
  </si>
  <si>
    <t>HU0000710843</t>
  </si>
  <si>
    <t>2015. szeptember 3-ig: 1%                                                       2015. szeptember 4-től: 0,97%</t>
  </si>
  <si>
    <t>AEGON Lengyel Részvény Befektetési Alap "I"</t>
  </si>
  <si>
    <t>HU0000710850</t>
  </si>
  <si>
    <t>2015. szeptember 3-ig: 0,69%                                                       2015. szeptember 4-től: 0,68%</t>
  </si>
  <si>
    <t>AEGON Közép-Európai Vállalati Kötvény Befektetési Alap "A"</t>
  </si>
  <si>
    <t>HU0000709597</t>
  </si>
  <si>
    <t>AEGON Közép-Európai Vállalati Kötvény Befektetési Alap "P"</t>
  </si>
  <si>
    <t>HU0000712401</t>
  </si>
  <si>
    <t>AEGON Közép-Európai Vállalati Kötvény Befektetési Alap "R"</t>
  </si>
  <si>
    <t>HU0000712260</t>
  </si>
  <si>
    <t>AEGON Közép-Európai Vállalati Kötvény Befektetési Alap "I"</t>
  </si>
  <si>
    <t>HU0000709605</t>
  </si>
  <si>
    <t>USD</t>
  </si>
  <si>
    <t>AEGON Panoráma Származtatott Befektetési Alap "A"</t>
  </si>
  <si>
    <t>HU0000714266</t>
  </si>
  <si>
    <t>AEGON Panoráma Származtatott Befektetési Alap "E"</t>
  </si>
  <si>
    <t>HU0000714274</t>
  </si>
  <si>
    <t>AEGON Panoráma Származtatott Befektetési Alap "U"</t>
  </si>
  <si>
    <t>HU0000714282</t>
  </si>
  <si>
    <t>AEGON Panoráma Származtatott Befektetési Alap "I"</t>
  </si>
  <si>
    <t>HU0000714308</t>
  </si>
  <si>
    <t xml:space="preserve">Aegon Tempó Andante 1 Alapokba Fektető Részalap </t>
  </si>
  <si>
    <t>HU0000714068</t>
  </si>
  <si>
    <t>max. 1.000.000 Ft</t>
  </si>
  <si>
    <t xml:space="preserve">Aegon Tempó Andante 2 Alapokba Fektető Részalap </t>
  </si>
  <si>
    <t>HU0000714076</t>
  </si>
  <si>
    <t xml:space="preserve">Aegon Tempó Andante 3 Alapokba Fektető Részalap </t>
  </si>
  <si>
    <t>HU0000714084</t>
  </si>
  <si>
    <t>Aegon Tempó Moderato 4 Alapokba Fektető Részalap</t>
  </si>
  <si>
    <t>HU0000714092</t>
  </si>
  <si>
    <t>Kiegyensúlyozott vegyes alap</t>
  </si>
  <si>
    <t>Aegon Tempó Moderato 5 Alapokba Fektető Részalap</t>
  </si>
  <si>
    <t>HU0000714100</t>
  </si>
  <si>
    <t>Aegon Tempó Moderato 6 Alapokba Fektető Részalap</t>
  </si>
  <si>
    <t>HU0000714118</t>
  </si>
  <si>
    <t>Aegon Tempó Moderato 7 Alapokba Fektető Részalap</t>
  </si>
  <si>
    <t>HU0000714126</t>
  </si>
  <si>
    <t>Aegon Tempó Allegro 8 Alapokba Fektető Részalap</t>
  </si>
  <si>
    <t>HU0000714134</t>
  </si>
  <si>
    <t>Aegon Tempó Allegro 9 Alapokba Fektető Részalap</t>
  </si>
  <si>
    <t>HU0000714142</t>
  </si>
  <si>
    <t>Aegon Tempó Allegro 10 Alapokba Fektető Részalap</t>
  </si>
  <si>
    <t>HU0000714159</t>
  </si>
  <si>
    <t>Allianz Pénzpiaci Nyilvános Nyíltvégű Alap</t>
  </si>
  <si>
    <t>HU0000707146</t>
  </si>
  <si>
    <t>Allianz Alapkezelő Zrt.</t>
  </si>
  <si>
    <t>pénzpiaci alap</t>
  </si>
  <si>
    <t>Allianz Kötvény Nyilvános Nyíltvégű Alap</t>
  </si>
  <si>
    <t>HU0000708201</t>
  </si>
  <si>
    <t>Allianz Indexkövető Részvény Nyilvános Nyíltvégű Alap</t>
  </si>
  <si>
    <t>HU0000708375</t>
  </si>
  <si>
    <t>Allianz Abszolút Hozamú Befektetési Alap</t>
  </si>
  <si>
    <t>HU0000709142</t>
  </si>
  <si>
    <t>Magyar Posta Rövid Kötvény Alap</t>
  </si>
  <si>
    <t>HU0000713706</t>
  </si>
  <si>
    <t>Biggeorge 4. Ingatlanfejlesztő Ingatlanbefektetési Alap</t>
  </si>
  <si>
    <t>HU0000706049</t>
  </si>
  <si>
    <t>Biggeorge's-NV Ingatlan Befektetési Alapkezelő Zrt.</t>
  </si>
  <si>
    <t>max. évi 3%</t>
  </si>
  <si>
    <t>évi 0,09%</t>
  </si>
  <si>
    <t>évi 0,025%</t>
  </si>
  <si>
    <t>Budapest Állampapír Alap</t>
  </si>
  <si>
    <t>Budapest Alapkezelő Zrt.</t>
  </si>
  <si>
    <t>nem alkalmazandó</t>
  </si>
  <si>
    <t>Max. 0.05% + költségek</t>
  </si>
  <si>
    <t>Max. 0.525%</t>
  </si>
  <si>
    <t>Budapest Állampapír Alap A sorozat</t>
  </si>
  <si>
    <t>HU0000702691</t>
  </si>
  <si>
    <t>Max 1.5%</t>
  </si>
  <si>
    <t>Budapest Állampapír Alap U sorozat</t>
  </si>
  <si>
    <t>HU0000712922</t>
  </si>
  <si>
    <t>Budapest Bonitas Alap</t>
  </si>
  <si>
    <t>0.04% + költségek</t>
  </si>
  <si>
    <t>Budapest Bonitas Alap A sorozat</t>
  </si>
  <si>
    <t>HU0000702725</t>
  </si>
  <si>
    <t>Budapest Bonitas Alap U sorozat</t>
  </si>
  <si>
    <t>HU0000712914</t>
  </si>
  <si>
    <t>Budapest Bonitas Plus Alap</t>
  </si>
  <si>
    <t>max. 0.9%</t>
  </si>
  <si>
    <t>Budapest Bonitas Plus Alap A sorozat</t>
  </si>
  <si>
    <t>HU0000702444</t>
  </si>
  <si>
    <t>Budapest Bonitas Plus Alap D sorozat</t>
  </si>
  <si>
    <t>HU0000708383</t>
  </si>
  <si>
    <t>Budapest Befektetési Kártya Tőkevédett Alap*</t>
  </si>
  <si>
    <t>HU0000702733</t>
  </si>
  <si>
    <t>max. 2.5%</t>
  </si>
  <si>
    <t>Budapest 2016 Alapok Alapja</t>
  </si>
  <si>
    <t>HU0000706056</t>
  </si>
  <si>
    <t>max.3%</t>
  </si>
  <si>
    <t>Budapest Arany Alapok Alapja</t>
  </si>
  <si>
    <t>max. 3%</t>
  </si>
  <si>
    <t>Budapest Arany Alapok Alapja A sorozat</t>
  </si>
  <si>
    <t>HU0000709290</t>
  </si>
  <si>
    <t>Budapest Arany Alapok Alapja U sorozat</t>
  </si>
  <si>
    <t>HU0000712898</t>
  </si>
  <si>
    <t>Budapest Egyensúly Alap HUF sorozat</t>
  </si>
  <si>
    <t>HU0000713466</t>
  </si>
  <si>
    <t>max. 1.5%</t>
  </si>
  <si>
    <t>Budapest Global100 Plusz Hozamvédett Alap</t>
  </si>
  <si>
    <t>HU0000712815</t>
  </si>
  <si>
    <t>Max. 0.5%</t>
  </si>
  <si>
    <t>Budapest Global90 Plusz Alap</t>
  </si>
  <si>
    <t>HU0000712807</t>
  </si>
  <si>
    <t>Budapest Ingatlan Alapok Alapja - Összegző</t>
  </si>
  <si>
    <t>max. 0.4%</t>
  </si>
  <si>
    <t>Budapest Ingatlan Alapok Alapja A sorozat</t>
  </si>
  <si>
    <t>HU0000703004</t>
  </si>
  <si>
    <t>max 0.525%</t>
  </si>
  <si>
    <t>Budapest Ingatlan Alapok Alapja IL sorozat</t>
  </si>
  <si>
    <t>HU0000712880</t>
  </si>
  <si>
    <t>max.0.25%</t>
  </si>
  <si>
    <t>Budapest Kötvény Alap</t>
  </si>
  <si>
    <t>Budapest Kötvény Alap A sorozat</t>
  </si>
  <si>
    <t>HU0000702709</t>
  </si>
  <si>
    <t>Budapest Kötvény Alap U sorozat</t>
  </si>
  <si>
    <t>HU0000712930</t>
  </si>
  <si>
    <t>Budapest US100 Plusz Hozamvédett Alap</t>
  </si>
  <si>
    <t>HU0000712344</t>
  </si>
  <si>
    <t>Budapest US95 Plusz Alap</t>
  </si>
  <si>
    <t>HU0000712351</t>
  </si>
  <si>
    <t>Budapest Abszolút Kötvény Alapok Alapja*</t>
  </si>
  <si>
    <t>HU0000710819</t>
  </si>
  <si>
    <t>HU0000707187</t>
  </si>
  <si>
    <t>kiegyensúlyozott vegyes alap</t>
  </si>
  <si>
    <t>CZK</t>
  </si>
  <si>
    <t>max. 2%</t>
  </si>
  <si>
    <t>Budapest Bonus Abszolút Hozam Alapok Alapja*</t>
  </si>
  <si>
    <t>HU0000712153</t>
  </si>
  <si>
    <t>HU0000705785</t>
  </si>
  <si>
    <t>max. 1.2%</t>
  </si>
  <si>
    <t>Budapest Dollár Rövid Kötvény Alap U Sorozat</t>
  </si>
  <si>
    <t>HU0000712963</t>
  </si>
  <si>
    <t>Budapest Dollár Rövid Kötvény Alap USD Sorozat</t>
  </si>
  <si>
    <t>HU0000711668</t>
  </si>
  <si>
    <t>BF Money EMEA Részvény Alap CZK sorozat</t>
  </si>
  <si>
    <t>HU0000707120</t>
  </si>
  <si>
    <t>BF Money EMEA Részvény Alap EUR sorozat</t>
  </si>
  <si>
    <t>HU0000707039</t>
  </si>
  <si>
    <t>BF Money EMEA Részvény Alap HUF sorozat</t>
  </si>
  <si>
    <t>HU0000709837</t>
  </si>
  <si>
    <t>BF Money EMEA Részvény Alap U sorozat</t>
  </si>
  <si>
    <t>HU0000712989</t>
  </si>
  <si>
    <t>Budapest Euró Rövid Kötvény EUR Sorozat</t>
  </si>
  <si>
    <t>HU0000706429</t>
  </si>
  <si>
    <t>Budapest Euró Rövid Kötvény HUF Sorozat</t>
  </si>
  <si>
    <t>HU0000701560</t>
  </si>
  <si>
    <t>Budapest Euró Rövid Kötvény U Sorozat</t>
  </si>
  <si>
    <t>HU0000712948</t>
  </si>
  <si>
    <t>Max. 0.13% + költségek</t>
  </si>
  <si>
    <t>BF Money Fejlett Piaci Részvény Alap A sorozat</t>
  </si>
  <si>
    <t>HU0000701552</t>
  </si>
  <si>
    <t>BF Money Fejlett Piaci Részvény Alap U sorozat</t>
  </si>
  <si>
    <t>HU0000713003</t>
  </si>
  <si>
    <t>BF Money Feltörekvő Piaci DevizaKötvény Alap CZK sorozat</t>
  </si>
  <si>
    <t>HU0000709860</t>
  </si>
  <si>
    <t>BF Money Feltörekvő Piaci DevizaKötvény Alap HUF sorozat</t>
  </si>
  <si>
    <t>HU0000708615</t>
  </si>
  <si>
    <t>BF Money Feltörekvő Piaci DevizaKötvény Alap U sorozat</t>
  </si>
  <si>
    <t>HU0000712955</t>
  </si>
  <si>
    <t>BF Money Feltörekvő Piaci DevizaKötvény Alap USD</t>
  </si>
  <si>
    <t>HU0000711239</t>
  </si>
  <si>
    <t>BF Money Feltörekvő Piaci Részvény Alap CZK sorozat</t>
  </si>
  <si>
    <t>HU0000709852</t>
  </si>
  <si>
    <t>BF Money Feltörekvő Piaci Részvény Alap HUF sorozat</t>
  </si>
  <si>
    <t>HU0000708623</t>
  </si>
  <si>
    <t>BF Money Feltörekvő Piaci Részvény Alap U sorozat</t>
  </si>
  <si>
    <t>HU0000712997</t>
  </si>
  <si>
    <t>HU0000710595</t>
  </si>
  <si>
    <t>Max.0.525%</t>
  </si>
  <si>
    <t>max. 0.07% + költségek</t>
  </si>
  <si>
    <t>Budapest Kontroll Abszolút Hozam Alap A sorozat</t>
  </si>
  <si>
    <t>HU0000702741</t>
  </si>
  <si>
    <t>Budapest Kontroll Abszolút Hozam Alap U sorozat</t>
  </si>
  <si>
    <t>HU0000713011</t>
  </si>
  <si>
    <t>HU0000709308</t>
  </si>
  <si>
    <t>BF Money Közép-Európai Részvény Alap CZK Sorozat</t>
  </si>
  <si>
    <t>HU0000709845</t>
  </si>
  <si>
    <t>BF Money Közép-Európai Részvény Alap EUR Sorozat</t>
  </si>
  <si>
    <t>HU0000706387</t>
  </si>
  <si>
    <t>BF Money Közép-Európai Részvény Alap HUF Sorozat</t>
  </si>
  <si>
    <t>HU0000702717</t>
  </si>
  <si>
    <t>BF Money Közép-Európai Részvény Alap U Sorozat</t>
  </si>
  <si>
    <t>HU0000712971</t>
  </si>
  <si>
    <t>Budapest Nyersanyag Alapok Alapja A sorozat</t>
  </si>
  <si>
    <t>HU0000704374</t>
  </si>
  <si>
    <t>Budapest Nyersanyag Alapok Alapja U sorozat</t>
  </si>
  <si>
    <t>HU0000712906</t>
  </si>
  <si>
    <t>HU0000713409</t>
  </si>
  <si>
    <t>Budapest Paradigma Alap HUF sorozat</t>
  </si>
  <si>
    <t>CIB Hozamvédett Betét Alap</t>
  </si>
  <si>
    <t>HU0000703582</t>
  </si>
  <si>
    <t>Likviditási alap</t>
  </si>
  <si>
    <t>CIB Pénzpiaci Alap</t>
  </si>
  <si>
    <t>HU0000702576</t>
  </si>
  <si>
    <t>CIB Euró Pénzpiaci Alap</t>
  </si>
  <si>
    <t>HU0000703764</t>
  </si>
  <si>
    <t>Befektetési jegy árfolyam és RMAX index időarányosan 1.00%-kal növelt érték közötti pozitív hozamkülönbözet 20.00%-a</t>
  </si>
  <si>
    <t>napi</t>
  </si>
  <si>
    <t>CIB Algoritmus Alapok Alapja</t>
  </si>
  <si>
    <t>HU0000710132</t>
  </si>
  <si>
    <t>CIB Balance Vegyes Alapok Alapja</t>
  </si>
  <si>
    <t>HU0000714258</t>
  </si>
  <si>
    <t>CIB Kincsem Kötvény Alap</t>
  </si>
  <si>
    <t>HU0000702592</t>
  </si>
  <si>
    <t>CIB Ingatlan Alapok Alapja</t>
  </si>
  <si>
    <t>HU0000703038</t>
  </si>
  <si>
    <t>CIB Közép-európai Részvény Alap</t>
  </si>
  <si>
    <t>HU0000702600</t>
  </si>
  <si>
    <t>CIB Fejlett Részvénypiaci Alapok Alapja</t>
  </si>
  <si>
    <t>HU0000702584</t>
  </si>
  <si>
    <t>CIB Indexkövető Részvény Alap</t>
  </si>
  <si>
    <t>HU0000703350</t>
  </si>
  <si>
    <t>CIB Feltörekvő Részvénypiaci Alapok Alapja</t>
  </si>
  <si>
    <t>HU0000706353</t>
  </si>
  <si>
    <t>CIB Nyersanyag Alapok Alapja</t>
  </si>
  <si>
    <t>HU0000704234</t>
  </si>
  <si>
    <t>Árupiaci alap</t>
  </si>
  <si>
    <t>CIB Tiszta Amerika Tőkevédett Származtatott Alap</t>
  </si>
  <si>
    <t>HU0000712831</t>
  </si>
  <si>
    <t>CIB WebWilág Tőkevédett Származtatott Alap</t>
  </si>
  <si>
    <t>HU0000713458</t>
  </si>
  <si>
    <t>CIB Triplatop Tőkevédett Származtatott Alap</t>
  </si>
  <si>
    <t>HU0000713631</t>
  </si>
  <si>
    <t>CIB Gyógyszergyártók Tőkevédett Származtatott Alapja</t>
  </si>
  <si>
    <t>HU0000712369</t>
  </si>
  <si>
    <t>CIB Euró Gyógyszergyártók Tőkevédett Származtatott Alapja</t>
  </si>
  <si>
    <t>HU0000712377</t>
  </si>
  <si>
    <t>CIB Élmezőny Plusz Tőkevédett Származtatott Alap</t>
  </si>
  <si>
    <t>HU0000713201</t>
  </si>
  <si>
    <t>CIB Euró Élmezőny Plusz Tőkevédett Származtatott Alap</t>
  </si>
  <si>
    <t>HU0000713193</t>
  </si>
  <si>
    <t>CIB Luxusmárkák 2 Tőkevédett Származtatott Alapja</t>
  </si>
  <si>
    <t>HU0000714209</t>
  </si>
  <si>
    <t>CIB Euró Luxusmárkák 2 Tőkevédett Származtatott Alapja</t>
  </si>
  <si>
    <t>HU0000714217</t>
  </si>
  <si>
    <t>CIB Befektetési Alapkezelő Zrt.</t>
  </si>
  <si>
    <t>CITADELLA SZÁRMAZTATOTT BEFEKTETÉSI ALAP</t>
  </si>
  <si>
    <t>HU0000707948</t>
  </si>
  <si>
    <t>Concorde Alapkezelő Zrt.</t>
  </si>
  <si>
    <t>max. 2,25%</t>
  </si>
  <si>
    <t>a benchmark feletti többlethozam 20,00%-a</t>
  </si>
  <si>
    <t>max. 0,20%</t>
  </si>
  <si>
    <t>nincs meghatározva</t>
  </si>
  <si>
    <t>CONCORDE 2000 NYÍLTVÉGÛ BEFEKTETÉSI ALAP</t>
  </si>
  <si>
    <t>HU0000701693</t>
  </si>
  <si>
    <t>nincs</t>
  </si>
  <si>
    <t>CONCORDE 2016 DEVIZÁS VÁLLALATI KÖTVÉNY SZÁRMAZTATOTT BEFEKTETÉSI ALAP</t>
  </si>
  <si>
    <t>HU0000711148</t>
  </si>
  <si>
    <t>max. 2,00%</t>
  </si>
  <si>
    <t>egyéb (lejáratkor kerül elszámolásra)</t>
  </si>
  <si>
    <t>max. 0,15%</t>
  </si>
  <si>
    <t>CONCORDE COLUMBUS GLOBÁLIS ÉRTÉKALAPÚ SZÁRMAZTATOTT BEFEKTETÉSI ALAP</t>
  </si>
  <si>
    <t>HU0000705702</t>
  </si>
  <si>
    <t>CONCORDE EURO PB3 ALAPOK ALAPJA</t>
  </si>
  <si>
    <t>HU0000707245</t>
  </si>
  <si>
    <t xml:space="preserve">CONCORDE EURÓ PÉNZPIACI BEFEKTETÉSI ALAP </t>
  </si>
  <si>
    <t>HU0000705868</t>
  </si>
  <si>
    <t>max. 0,10%</t>
  </si>
  <si>
    <t>CONCORDE HOLD ALAPOK ALAPJA</t>
  </si>
  <si>
    <t>HU0000710116</t>
  </si>
  <si>
    <t>max. 1,00%</t>
  </si>
  <si>
    <t>max. 0,40%</t>
  </si>
  <si>
    <t>CONCORDE HOLD EURO ALAPOK ALAPJA</t>
  </si>
  <si>
    <t>HU0000712252</t>
  </si>
  <si>
    <t>CONCORDE HOZAMFIZETŐ SZÁRMAZTATOTT BEFEKTETÉSI ALAP</t>
  </si>
  <si>
    <t>HU0000711916</t>
  </si>
  <si>
    <t>CONCORDE KOGA ALAPOK ALAPJA</t>
  </si>
  <si>
    <t>HU0000713235</t>
  </si>
  <si>
    <t>legfeljebb a benchmark (RMAX index) feletti többlethozam maximum 20 százaléka</t>
  </si>
  <si>
    <t>CONCORDE KÖTVÉNY BEFEKTETÉSI ALAP</t>
  </si>
  <si>
    <t>HU0000702030</t>
  </si>
  <si>
    <t xml:space="preserve">CONCORDE KÖZÉP-EURÓPAI RÉSZVÉNY BEFEKTETÉSI ALAP </t>
  </si>
  <si>
    <t>HU0000706163</t>
  </si>
  <si>
    <t>CONCORDE NEMZETKÖZI RÉSZVÉNY ALAPOK ALAPJA</t>
  </si>
  <si>
    <t>HU0000702295</t>
  </si>
  <si>
    <t>CONCORDE PB1 ALAPOK ALAPJA</t>
  </si>
  <si>
    <t>HU0000704697</t>
  </si>
  <si>
    <t>a benchmark feletti többlethozam max. 20,00%-a</t>
  </si>
  <si>
    <t>CONCORDE PB2 ALAPOK ALAPJA</t>
  </si>
  <si>
    <t>HU0000704705</t>
  </si>
  <si>
    <t>CONCORDE PB3 ALAPOK ALAPJA</t>
  </si>
  <si>
    <t>HU0000704713</t>
  </si>
  <si>
    <t xml:space="preserve">CONCORDE PÉNZPIACI BEFEKTETÉSI ALAP </t>
  </si>
  <si>
    <t>HU0000701487</t>
  </si>
  <si>
    <t>max. 5,00%</t>
  </si>
  <si>
    <t xml:space="preserve">CONCORDE RÉSZVÉNY BEFEKTETÉSI ALAP </t>
  </si>
  <si>
    <t>HU0000702022</t>
  </si>
  <si>
    <t>CONCORDE RÖVID FUTAMIDEJŰ  KÖTVÉNY BEFEKTETÉSI ALAP</t>
  </si>
  <si>
    <t>HU0000701685</t>
  </si>
  <si>
    <t xml:space="preserve">CONCORDE RUBICON SZÁRMAZTATOTT BEFEKTETÉSI ALAP </t>
  </si>
  <si>
    <t>HU0000707252</t>
  </si>
  <si>
    <t xml:space="preserve">CONCORDE USD PÉNZPIACI BEFEKTETÉSI ALAP </t>
  </si>
  <si>
    <t>HU0000705850</t>
  </si>
  <si>
    <t xml:space="preserve">CONCORDE-VM ABSZOLÚT SZÁRMAZTATOTT BEFEKTETÉSI  ALAP </t>
  </si>
  <si>
    <t>HU0000703749</t>
  </si>
  <si>
    <t>CONCORDE-VM EURO ALAPOK ALAPJA</t>
  </si>
  <si>
    <t>HU0000708938</t>
  </si>
  <si>
    <t>max. 0,00%</t>
  </si>
  <si>
    <t>GENERÁCIÓ PATIKAPÉNZTÁR BEFEKTETÉSI ALAP</t>
  </si>
  <si>
    <t>HU0000708326</t>
  </si>
  <si>
    <t xml:space="preserve">PLATINA ALFA SZÁRMAZTATOTT BEFEKTETÉSI ALAP </t>
  </si>
  <si>
    <t>HU0000704648</t>
  </si>
  <si>
    <t xml:space="preserve">PLATINA BÉTA SZÁRMAZTATOTT BEFEKTETÉSI  ALAP </t>
  </si>
  <si>
    <t>HU0000704655</t>
  </si>
  <si>
    <t>PLATINA DELTA SZÁMAZTATOTT BEFEKTETÉSI ALAP</t>
  </si>
  <si>
    <t>az „A” és „B” sorozat együttes mértéke max. 2,00%</t>
  </si>
  <si>
    <t>"A" és "B" sorozat együttes mértéke max. 0,40%</t>
  </si>
  <si>
    <t>"A" és "B"  sorozat összesen 0.95%</t>
  </si>
  <si>
    <t>PLATINA DELTA SZÁRMAZTATOTT BEFEKTETÉSI  ALAP A SOROZAT</t>
  </si>
  <si>
    <t>HU0000704671</t>
  </si>
  <si>
    <t>PLATINA DELTA SZÁRMAZTATOTT BEFEKTETÉSI  ALAP B SOROZAT</t>
  </si>
  <si>
    <t>HU0000709951</t>
  </si>
  <si>
    <t xml:space="preserve">PLATINA GAMMA SZÁRMAZTATOTT BEFEKTETÉSI  ALAP </t>
  </si>
  <si>
    <t>HU0000704663</t>
  </si>
  <si>
    <t>PLATINA PÍ SZÁRMAZTATOTT BEFEKTETÉSI ALAP</t>
  </si>
  <si>
    <t>"A" és "B" sorozat összesen 0.96%</t>
  </si>
  <si>
    <t>PLATINA PÍ SZÁRMAZTATOTT BEFEKTETÉSI ALAP A SOROZAT</t>
  </si>
  <si>
    <t>HU0000704689</t>
  </si>
  <si>
    <t>PLATINA PÍ SZÁRMAZTATOTT BEFEKTETÉSI ALAP B SOROZAT</t>
  </si>
  <si>
    <t>HU0000709969</t>
  </si>
  <si>
    <t>PRÉMIUM1 ALAPOK ALAPJA</t>
  </si>
  <si>
    <t>HU0000709324</t>
  </si>
  <si>
    <t>max. 1,20%</t>
  </si>
  <si>
    <t>PRÉMIUM2 ALAPOK ALAPJA</t>
  </si>
  <si>
    <t>HU0000709332</t>
  </si>
  <si>
    <t>SUPERPOSITION SZÁRMAZTATOTT BEFEKTETÉSI ALAP</t>
  </si>
  <si>
    <t>HU0000713243</t>
  </si>
  <si>
    <t>max. 1,50%</t>
  </si>
  <si>
    <t>SUI GENERIS 1.1 SZÁRMAZTATOTT BEFEKTETÉSI ALAP</t>
  </si>
  <si>
    <t>HU0000713227</t>
  </si>
  <si>
    <t>Dialóg Likviditási Alap "A sorozat"</t>
  </si>
  <si>
    <t>HU0000706494</t>
  </si>
  <si>
    <t>Dialóg Befektetési Alapkezelő Zrt.</t>
  </si>
  <si>
    <t>likviditási alap</t>
  </si>
  <si>
    <t>Dialóg Likviditási Alap I sorozat</t>
  </si>
  <si>
    <t>HU0000713367</t>
  </si>
  <si>
    <t>Dialóg Expander Részvény Alap</t>
  </si>
  <si>
    <t>HU0000706519</t>
  </si>
  <si>
    <t>Dialóg Konvergencia Részvény Alap</t>
  </si>
  <si>
    <t>HU0000706528</t>
  </si>
  <si>
    <t>Sovereign PB Származtatott Alap</t>
  </si>
  <si>
    <t>HU0000707732</t>
  </si>
  <si>
    <t>0,085% (min 75.000 Ft/hó)</t>
  </si>
  <si>
    <t>Dialóg EURÓ Származtatott Alap</t>
  </si>
  <si>
    <t>HU0000708714</t>
  </si>
  <si>
    <t xml:space="preserve">Dialóg Octopus Származtatott Alap </t>
  </si>
  <si>
    <t>HU0000709241</t>
  </si>
  <si>
    <t>Dialóg Octopus Származtatott Alap "EUR sorozat"</t>
  </si>
  <si>
    <t>HU0000713375</t>
  </si>
  <si>
    <t>Dialóg USD Származtatott Alap</t>
  </si>
  <si>
    <t>HU0000713771</t>
  </si>
  <si>
    <t>MPT Ingatlan Alap A sorozat</t>
  </si>
  <si>
    <t>HU0000713482</t>
  </si>
  <si>
    <t>Diófa Alapkezelő Zrt.</t>
  </si>
  <si>
    <t>max 3.5%</t>
  </si>
  <si>
    <t>max 0.20%</t>
  </si>
  <si>
    <t>részletezve külön lapon</t>
  </si>
  <si>
    <t>max 2%</t>
  </si>
  <si>
    <t>Diófa WM-1 Részalap</t>
  </si>
  <si>
    <t>HU0000713821</t>
  </si>
  <si>
    <t>Diófa WM-2 Részalap</t>
  </si>
  <si>
    <t>HU0000713839</t>
  </si>
  <si>
    <t>Diófa WM-3 Részalap</t>
  </si>
  <si>
    <t>HU0000713847</t>
  </si>
  <si>
    <t>Magyar Posta Takarék Hosszú Kötvény Befektetési Alap</t>
  </si>
  <si>
    <t>HU0000702857</t>
  </si>
  <si>
    <t>Magyar Posta Takarék Pénzpiaci Befektetési Alap</t>
  </si>
  <si>
    <t>HU0000713102</t>
  </si>
  <si>
    <t>Takarék FHB Abszolút Hozamú Alap</t>
  </si>
  <si>
    <t>HU0000707997</t>
  </si>
  <si>
    <t>Takarék FHB Rövid Kötvény Befektetési Alap</t>
  </si>
  <si>
    <t>HU0000713078</t>
  </si>
  <si>
    <t>Takarék FHB Származtatott Befektetési Alap</t>
  </si>
  <si>
    <t>HU0000712062</t>
  </si>
  <si>
    <t>max 2.5%</t>
  </si>
  <si>
    <t>TakarékInvest Származtatott Nyíltvégű Bef. Alap</t>
  </si>
  <si>
    <t>HU0000708235</t>
  </si>
  <si>
    <t>EQUILOR Afrika Befektetési Alap</t>
  </si>
  <si>
    <t>HU0000711981</t>
  </si>
  <si>
    <t>EQUILOR Alapkezelő Zrt.</t>
  </si>
  <si>
    <t>Éves</t>
  </si>
  <si>
    <t>EQUILOR Likviditási Befektetési Alap</t>
  </si>
  <si>
    <t>HU0000711775</t>
  </si>
  <si>
    <t>EQUILOR Fregatt Prémium Kötvény Befektetési Alap</t>
  </si>
  <si>
    <t>HU0000711783</t>
  </si>
  <si>
    <t>EQUILOR Pillars Származtatott Befektetési Alap</t>
  </si>
  <si>
    <t>HU0000711791</t>
  </si>
  <si>
    <t>EQUILOR Primus Alapok Alapja</t>
  </si>
  <si>
    <t>HU0000711809</t>
  </si>
  <si>
    <t>Európa Ingatlanbefektetési Alap</t>
  </si>
  <si>
    <t>HU0000707724</t>
  </si>
  <si>
    <t xml:space="preserve"> -</t>
  </si>
  <si>
    <t xml:space="preserve"> - </t>
  </si>
  <si>
    <t>0.45% forgalmazási jutalék;  
0.05% különadó;
0.025% felügyeleti díj;</t>
  </si>
  <si>
    <t>Európa Befektetési Alapkezelő Zrt.</t>
  </si>
  <si>
    <t>Generali Amazonas Latin-Amerikai Részvény VE Bef. Alap</t>
  </si>
  <si>
    <t>HU0000708797</t>
  </si>
  <si>
    <t>Generali Alapkezelő Zrt.</t>
  </si>
  <si>
    <t>Generali Arany Oroszlán Nk. Rv. Alap A sorozat</t>
  </si>
  <si>
    <t>HU0000701818</t>
  </si>
  <si>
    <t>Generali Arany Oroszlán Nk. Rv. Alap B sorozat</t>
  </si>
  <si>
    <t>HU0000710710</t>
  </si>
  <si>
    <t>Generali Cash Pénzpiaci Alap A sorozat</t>
  </si>
  <si>
    <t>HU0000705744</t>
  </si>
  <si>
    <t>Generali Cash Pénzpiaci Alap B sorozat</t>
  </si>
  <si>
    <t>HU0000702063</t>
  </si>
  <si>
    <t>Generali Fejlődő Piaci Rv. Alapok Alapja A sorozat</t>
  </si>
  <si>
    <t>HU0000706825</t>
  </si>
  <si>
    <t>Generali Fejlődő Piaci Rv. Alapok Alapja B sorozat</t>
  </si>
  <si>
    <t>HU0000710728</t>
  </si>
  <si>
    <t>Generali Főnix Távol-Keleti Részvény VE Alapok Alapja</t>
  </si>
  <si>
    <t>HU0000708805</t>
  </si>
  <si>
    <t>Generali Gold Közép-Kelet Európai Rv. Alap A sorozat</t>
  </si>
  <si>
    <t>HU0000706809</t>
  </si>
  <si>
    <t>Generali Gold Közép-Kelet Európai Rv. Alap B sorozat</t>
  </si>
  <si>
    <t>HU0000710785</t>
  </si>
  <si>
    <t>Generali Greenergy Abszolút Hozam Alap</t>
  </si>
  <si>
    <t>HU0000708813</t>
  </si>
  <si>
    <t>Generali Hazai Kötvény Alap A sorozat</t>
  </si>
  <si>
    <t>HU0000705736</t>
  </si>
  <si>
    <t>Generali Hazai Kötvény Alap B sorozat</t>
  </si>
  <si>
    <t>HU0000702071</t>
  </si>
  <si>
    <t>Generali IC Ázsiai Részvény VE Befektetési Alap</t>
  </si>
  <si>
    <t>HU0000708821</t>
  </si>
  <si>
    <t>Generali Infrastrukturális Abszolút Hozam Alap</t>
  </si>
  <si>
    <t>HU0000706817</t>
  </si>
  <si>
    <t>Generali IPO Abszolút Hozam Alap A sorozat</t>
  </si>
  <si>
    <t>HU0000706791</t>
  </si>
  <si>
    <t>Generali Mustang Amerikai Rv. Alap A sorozat</t>
  </si>
  <si>
    <t>HU0000705603</t>
  </si>
  <si>
    <t>Generali Mustang Amerikai Rv. Alap B sorozat</t>
  </si>
  <si>
    <t>HU0000710702</t>
  </si>
  <si>
    <t>Generali Spirit Abszolút Származtatott Alap</t>
  </si>
  <si>
    <t>HU0000706833</t>
  </si>
  <si>
    <t>Sberbank Pénzpiaci Befektetési Alap</t>
  </si>
  <si>
    <t>HU0000703285</t>
  </si>
  <si>
    <t>Reálszisztéma Nyíltvégű Ingatlanbefektetési Alap</t>
  </si>
  <si>
    <t>HU0000701792</t>
  </si>
  <si>
    <t>Globeserv Befektetési Alapkezelő Zrt.</t>
  </si>
  <si>
    <t>az Alap tárgynegyedévi nettó eszközértéke
számtani átlagának évi 1,0%-a.</t>
  </si>
  <si>
    <t>az Alap nettó eszközértékeinek számtani átlaga
0.10%-ának megfelelő– minimum 600.000,- Ft éves díj</t>
  </si>
  <si>
    <t>Forgalmazási díj: 1,2%</t>
  </si>
  <si>
    <t>Reálszisztéma - Marco Polo Származtatott Abszolút Hozam Alap "A" sorozat</t>
  </si>
  <si>
    <t>HU0000702832</t>
  </si>
  <si>
    <t>az ”A” Befektetési Jegy sorozat tárgynegyedévi nettó eszközértéke számtani átlagának évi 1%-a.</t>
  </si>
  <si>
    <t>a benchmark feletti
többlethozam 25%-a.</t>
  </si>
  <si>
    <t>az Alap nettó eszközértékeinek számtani átlaga
0.08%-ának megfelelő– minimum 600.000,- Ft éves díj</t>
  </si>
  <si>
    <t>Forgalmazási díj: 1%</t>
  </si>
  <si>
    <t>a ”B” Befektetési Jegy sorozat tárgynegyedévi nettó eszközértéke számtani átlagának évi 1%-a.</t>
  </si>
  <si>
    <t>Reálszisztéma-Mont Blanc Nemzetközi Kötvény Alap "A" sorozat</t>
  </si>
  <si>
    <t>HU0000712120</t>
  </si>
  <si>
    <t>az Alap nettó eszközértékeinek számtani átlaga
0.08%-ának megfelelő– minimum 900.000,- Ft éves díj</t>
  </si>
  <si>
    <t>Reálszisztéma-Mont Blanc Nemzetközi Kötvény Alap "B" sorozat</t>
  </si>
  <si>
    <t>HU0000712138</t>
  </si>
  <si>
    <t>K&amp;H Állampapír Alap</t>
  </si>
  <si>
    <t>HU0000712872</t>
  </si>
  <si>
    <t>K&amp;H Befektetési Alapkezelő Zrt.</t>
  </si>
  <si>
    <t>K&amp;H Amerika Alap</t>
  </si>
  <si>
    <t>HU0000701982</t>
  </si>
  <si>
    <t>K&amp;H Aranykosár Alap</t>
  </si>
  <si>
    <t>HU0000702337</t>
  </si>
  <si>
    <t>K&amp;H Ázsia Alap</t>
  </si>
  <si>
    <t>HU0000704432</t>
  </si>
  <si>
    <t>K&amp;H euro nemzetközi vegyes alapok nyíltvégű befektetési alapja</t>
  </si>
  <si>
    <t>HU0000709175</t>
  </si>
  <si>
    <t>K&amp;H euro megtakarítási cél április nyíltvégű alapok alapja</t>
  </si>
  <si>
    <t>HU0000713532</t>
  </si>
  <si>
    <t>K&amp;H Feltörekvő Piaci Alapok Nyíltvégű Befektetési Alapja</t>
  </si>
  <si>
    <t>HU0000707328</t>
  </si>
  <si>
    <t>K&amp;H ingatlanpiaci részvény alap</t>
  </si>
  <si>
    <t>HU0000702287</t>
  </si>
  <si>
    <t>K&amp;H Kötvény Alap</t>
  </si>
  <si>
    <t>HU0000702345</t>
  </si>
  <si>
    <t>K&amp;H közép-európai részvény alap</t>
  </si>
  <si>
    <t>HU0000702915</t>
  </si>
  <si>
    <t>K&amp;H likviditási elszámoló nyíltvégű alap</t>
  </si>
  <si>
    <t>HU0000712070</t>
  </si>
  <si>
    <t>K&amp;H megtakarítási cél február nyíltvégű alapok alapja</t>
  </si>
  <si>
    <t>HU0000715578</t>
  </si>
  <si>
    <t>K&amp;H megtakarítási cél június nyíltvégű alapok alapja</t>
  </si>
  <si>
    <t>HU0000715586</t>
  </si>
  <si>
    <t>K&amp;H megtakarítási cél október nyíltvégű alapok alapja</t>
  </si>
  <si>
    <t>HU0000715594</t>
  </si>
  <si>
    <t>K&amp;H Navigátor Alap</t>
  </si>
  <si>
    <t>HU0000702352</t>
  </si>
  <si>
    <t>K&amp;H Nyersanyag Alap HUF sorozat</t>
  </si>
  <si>
    <t>HU0000708078</t>
  </si>
  <si>
    <t>K&amp;H Nyersanyag Alap USD sorozat</t>
  </si>
  <si>
    <t>HU0000708060</t>
  </si>
  <si>
    <t>K&amp;H Öko Nyíltvégű Befektetési Alapok Alapja</t>
  </si>
  <si>
    <t>HU0000705645</t>
  </si>
  <si>
    <t>K&amp;H vagyonvédett portfolió december nyíltvégű alapok alapja</t>
  </si>
  <si>
    <t>HU0000715628</t>
  </si>
  <si>
    <t>K&amp;H rövid állampapír nyíltvégű alap</t>
  </si>
  <si>
    <t>HU0000713789</t>
  </si>
  <si>
    <t>K&amp;H Tőkevédett Dollár Pénzpiaci Alap</t>
  </si>
  <si>
    <t>HU0000705223</t>
  </si>
  <si>
    <t>K&amp;H Tőkevédett Euró Pénzpiaci Alap</t>
  </si>
  <si>
    <t>HU0000704127</t>
  </si>
  <si>
    <t>K&amp;H Tőkevédett Forint Pénzpiaci Alap</t>
  </si>
  <si>
    <t>HU0000702329</t>
  </si>
  <si>
    <t>K&amp;H Tőkevédett Forint Pénzpiaci Alap "i"</t>
  </si>
  <si>
    <t>HU0000707229</t>
  </si>
  <si>
    <t>K&amp;H Tőkevédett Forint Pénzpiaci Alap "e"</t>
  </si>
  <si>
    <t>HU0000709027</t>
  </si>
  <si>
    <t>K&amp;H Unió Alap HUF sorozat</t>
  </si>
  <si>
    <t>HU0000702360</t>
  </si>
  <si>
    <t>K&amp;H Unió Alap EUR sorozat</t>
  </si>
  <si>
    <t>HU0000708342</t>
  </si>
  <si>
    <t>K&amp;H vagyonvédett portfolió augusztus nyíltvégű alapok alapja</t>
  </si>
  <si>
    <t>HU0000715610</t>
  </si>
  <si>
    <t>K&amp;H vagyonvédett portfolió április alapok nyíltvégű értékpapír befektetési alapja</t>
  </si>
  <si>
    <t>HU0000715602</t>
  </si>
  <si>
    <t>K&amp;H Válogatott 1 Alapok Alapja</t>
  </si>
  <si>
    <t>HU0000703400</t>
  </si>
  <si>
    <t>K&amp;H Válogatott 2 Alapok Alapja</t>
  </si>
  <si>
    <t>HU0000703418</t>
  </si>
  <si>
    <t>K&amp;H Válogatott 3 Alapok Alapja</t>
  </si>
  <si>
    <t>HU0000703426</t>
  </si>
  <si>
    <t>K&amp;H Válogatott 4 Alapok Alapja</t>
  </si>
  <si>
    <t>HU0000703434</t>
  </si>
  <si>
    <t>K&amp;H K&amp;H Euró Négyes Származtatott Nyíltvégű Értékpapír Befektetési Alap</t>
  </si>
  <si>
    <t>HU0000704408</t>
  </si>
  <si>
    <t>Származtatott</t>
  </si>
  <si>
    <t>K&amp;H K&amp;H Dollár Négyes Származtatott Nyíltvégű Értékpapír Befektetési Alap</t>
  </si>
  <si>
    <t>HU0000704473</t>
  </si>
  <si>
    <t>K&amp;H négyszer fizető euro 2 származtatott zártvégű értékpapír befektetési alap</t>
  </si>
  <si>
    <t>HU0000710959</t>
  </si>
  <si>
    <t>K&amp;H tőkét részben előre fizető származtatott zártvégű értékpapír befektetési alap</t>
  </si>
  <si>
    <t>HU0000710926</t>
  </si>
  <si>
    <t>K&amp;H tőkét részben előre fizető 2 Származtatott Zártvégű Értékpapír Befektetési Alap</t>
  </si>
  <si>
    <t>HU0000711411</t>
  </si>
  <si>
    <t>K&amp;H tőkét részben előre fizető 3 Származtatott Zártvégű Értékpapír Befektetési Alap</t>
  </si>
  <si>
    <t>HU0000711510</t>
  </si>
  <si>
    <t>K&amp;H tőkét négy részletben fizető Származtatott Zártvégű Értékpapír Befektetési Alap</t>
  </si>
  <si>
    <t>HU0000711577</t>
  </si>
  <si>
    <t>K&amp;H háromszor fizető 13 Származtatott Zártvégű Értékpapír Befektetési Alap</t>
  </si>
  <si>
    <t>HU0000711874</t>
  </si>
  <si>
    <t>K&amp;H tőkét négy részletben fizető 2 származtatott zártvégű értékpapír befektetési alap</t>
  </si>
  <si>
    <t>HU0000711940</t>
  </si>
  <si>
    <t xml:space="preserve">K&amp;H háromszor fizető 14 származtatott zártvégű értékpapír befektetési alap </t>
  </si>
  <si>
    <t>HU0000712088</t>
  </si>
  <si>
    <t>K&amp;H negatív is pozitív származtatott zártvégű értékpapír befektetési alap</t>
  </si>
  <si>
    <t>HU0000712187</t>
  </si>
  <si>
    <t>K&amp;H fix plusz világcégek származtatott zártvégű értékpapír befektetési alap</t>
  </si>
  <si>
    <t>HU0000712179</t>
  </si>
  <si>
    <t>K&amp;H euro plusz 2 származtatott zártvégű értékpapír befektetési alap</t>
  </si>
  <si>
    <t>HU0000712229</t>
  </si>
  <si>
    <t>K&amp;H kettős kosár származtatott zártvégű értékpapír befektetési alap</t>
  </si>
  <si>
    <t>HU0000712294</t>
  </si>
  <si>
    <t>K&amp;H többször termő származtatott zártvégű értékpapír befektetési alap</t>
  </si>
  <si>
    <t>HU0000712435</t>
  </si>
  <si>
    <t>K&amp;H plusz technológia származtatott zártvégű értékpapír befektetési alap</t>
  </si>
  <si>
    <t>HU0000712450</t>
  </si>
  <si>
    <t>K&amp;H fix plusz világcégek 2 származtatott zártvégű értékpapír befektetési alap</t>
  </si>
  <si>
    <t>HU0000712542</t>
  </si>
  <si>
    <t>K&amp;H többször termő 2 származtatott zártvégű értékpapír befektetési alap</t>
  </si>
  <si>
    <t>HU0000712583</t>
  </si>
  <si>
    <t>K&amp;H hozamlépcső származtatott zártvégű értékpapír befektetési alap</t>
  </si>
  <si>
    <t>HU0000712617</t>
  </si>
  <si>
    <t>K&amp;H fix plusz világcégek 3 származtatott zártvégű értékpapír befektetési alap</t>
  </si>
  <si>
    <t>HU0000712864</t>
  </si>
  <si>
    <t>K&amp;H tőkevédett innovatív Amerika származtatott zártvégű értékpapír befektetési alap</t>
  </si>
  <si>
    <t>HU0000713086</t>
  </si>
  <si>
    <t>K&amp;H többször termő 3 származtatott zártvégű értékpapír befektetési alap</t>
  </si>
  <si>
    <t>HU0000713136</t>
  </si>
  <si>
    <t>K&amp;H világcégek tőkevédett származtatott zártvégű értékpapír befektetési alap</t>
  </si>
  <si>
    <t>HU0000712104</t>
  </si>
  <si>
    <t>K&amp;H versenyképes Európa 2 származtatott zártvégű értékpapír befektetési alap</t>
  </si>
  <si>
    <t>HU0000713284</t>
  </si>
  <si>
    <t>K&amp;H tőkét részben előre fizető 4 származtatott zártvégű értékpapír befektetési alap</t>
  </si>
  <si>
    <t>HU0000713342</t>
  </si>
  <si>
    <t>K&amp;H kettős kosár 2 származtatott zártvégű értékpapír befektetési alap</t>
  </si>
  <si>
    <t>HU0000713441</t>
  </si>
  <si>
    <t>K&amp;H innovatív Amerika származtatott zártvégű értékpapír befektetési alap</t>
  </si>
  <si>
    <t>HU0000713516</t>
  </si>
  <si>
    <t>K&amp;H hozamlépcső 2 származtatott zártvégű értékpapír befektetési alap</t>
  </si>
  <si>
    <t>HU0000713557</t>
  </si>
  <si>
    <t>K&amp;H többször termő 4 származtatott zártvégű értékpapír befektetési alap</t>
  </si>
  <si>
    <t>HU0000713672</t>
  </si>
  <si>
    <t>K&amp;H aktív pihenés származtatott zártvégű értékpapír befektetési alap</t>
  </si>
  <si>
    <t>HU0000713797</t>
  </si>
  <si>
    <t>K&amp;H fellendülő Európa származtatott zártvégű értékpapír befektetési alap</t>
  </si>
  <si>
    <t>HU0000713698</t>
  </si>
  <si>
    <t>K&amp;H kettős kosár 3 származtatott zártvégű értékpapír befektetési alap</t>
  </si>
  <si>
    <t>HU0000713888</t>
  </si>
  <si>
    <t>K&amp;H többször termő 5 származtatott zártvégű értékpapír befektetési alap</t>
  </si>
  <si>
    <t>HU0000713870</t>
  </si>
  <si>
    <t>K&amp;H autóipari származtatott zártvégű értékpapír befektetési alap</t>
  </si>
  <si>
    <t>HU0000713961</t>
  </si>
  <si>
    <t>K&amp;H Amerika-Európa származtatott zártvégű értékpapír befektetési alap</t>
  </si>
  <si>
    <t>HU0000714001</t>
  </si>
  <si>
    <t>K&amp;H mozdulj! származtatott zártvégű értékpapír befektetési alap</t>
  </si>
  <si>
    <t>HU0000714043</t>
  </si>
  <si>
    <t>K&amp;H hazai deviza kötvény zártvégű forint befektetési alap</t>
  </si>
  <si>
    <t>HU0000712559</t>
  </si>
  <si>
    <t>K&amp;H hazai deviza kötvény 2 zártvégű forint befektetési alap</t>
  </si>
  <si>
    <t>HU0000713268</t>
  </si>
  <si>
    <t>FirstFund Intézményi 
Ingatlanbefektetési Alap</t>
  </si>
  <si>
    <t>HU0000706031</t>
  </si>
  <si>
    <t>Konzum Befektetési Alapkezelő Zrt.</t>
  </si>
  <si>
    <t>MKB Befektetési Alapkezelő Zrt.</t>
  </si>
  <si>
    <t>Zártvégű</t>
  </si>
  <si>
    <t>Határozott</t>
  </si>
  <si>
    <t>MKB Aktív Alfa Abszolút Hozamú Származtatott Befektetési Alap</t>
  </si>
  <si>
    <t>HU0000714225</t>
  </si>
  <si>
    <t>MKB Alpesi Horizont Tőkevédett Származtatott Befektetési Alap</t>
  </si>
  <si>
    <t>HU0000713128</t>
  </si>
  <si>
    <t>MKB Ambíció Nyíltvégű Befektetési Alap</t>
  </si>
  <si>
    <t>HU0000712211</t>
  </si>
  <si>
    <t>MKB Bázis Nyíltvégű Befektetési Alap</t>
  </si>
  <si>
    <t>HU0000712195</t>
  </si>
  <si>
    <t>MKB Bonus Közép-Európai Részvény Befektetési Alap</t>
  </si>
  <si>
    <t>HU0000702964</t>
  </si>
  <si>
    <t>MKB Egyensúly Euró Alapba Fektető Alap</t>
  </si>
  <si>
    <t>HU0000714431</t>
  </si>
  <si>
    <t>MKB Egyensúly Nyíltvégű Befektetési Alap</t>
  </si>
  <si>
    <t>HU0000712203</t>
  </si>
  <si>
    <t>MKB EnergiaForrás Tőkevédett Származtatott Befektetési Alap</t>
  </si>
  <si>
    <t>HU0000711502</t>
  </si>
  <si>
    <t>MKB Észak-Amerikai Részvény Befektetési Alap</t>
  </si>
  <si>
    <t>HU0000709506</t>
  </si>
  <si>
    <t>MKB EURO Likviditási Alap</t>
  </si>
  <si>
    <t>HU0000707138</t>
  </si>
  <si>
    <t>MKB Európai Részvény Befektetési Alap</t>
  </si>
  <si>
    <t>HU0000702931</t>
  </si>
  <si>
    <t>MKB Feltörekvő Kína 2. Tőkevédett Származtatott Alap</t>
  </si>
  <si>
    <t>HU0000711379</t>
  </si>
  <si>
    <t>MKB FIX Hozamú Tőke- és Hozamvédett Származtatott Befektetési Alap</t>
  </si>
  <si>
    <t>HU0000710975</t>
  </si>
  <si>
    <t>MKB Ingatlan Alapok Alapja "A" Sorozat</t>
  </si>
  <si>
    <t>HU0000705058</t>
  </si>
  <si>
    <t>MKB Kelet-Európai Négyes Tőkevédett Származtatott Befektetési Alap</t>
  </si>
  <si>
    <t>HU0000713995</t>
  </si>
  <si>
    <t>MKB Forint Tőkevédett Likviditási Alap</t>
  </si>
  <si>
    <t>HU0000705280</t>
  </si>
  <si>
    <t>MKB Magaslat II. Tőkevédett Származtatott Befektetési Alap</t>
  </si>
  <si>
    <t>HU0000712849</t>
  </si>
  <si>
    <t>MKB Magaslat Tőke-és Hozamvédett Származtatott Befektetési Alap</t>
  </si>
  <si>
    <t>HU0000710264</t>
  </si>
  <si>
    <t>MKB Megújuló Energia Plusz Tőkevédett Származtatott Befektetési Alap</t>
  </si>
  <si>
    <t>HU0000713599</t>
  </si>
  <si>
    <t>MKB Állampapír Befektetési Alap</t>
  </si>
  <si>
    <t>HU0000702956</t>
  </si>
  <si>
    <t>MKB Momentum II. Tőkevédett Származtatott Befektetési Alap</t>
  </si>
  <si>
    <t>HU0000714233</t>
  </si>
  <si>
    <t>MKB Momentum Tőkevédett Származtatott Befektetési Alap</t>
  </si>
  <si>
    <t>HU0000713433</t>
  </si>
  <si>
    <t>MKB Nyersanyag Alapok Alapja</t>
  </si>
  <si>
    <t>HU0000707971</t>
  </si>
  <si>
    <t>MKB Ötvözet Tőkevédett Származtatott Befektetési Alap</t>
  </si>
  <si>
    <t>HU0000713896</t>
  </si>
  <si>
    <t>MKB PB TOP Abszolút Hozamú Származtatott Befektetési Alap</t>
  </si>
  <si>
    <t>HU0000714241</t>
  </si>
  <si>
    <t>MKB Prémium Rövid Kötvény Befektetési Alap</t>
  </si>
  <si>
    <t>HU0000702972</t>
  </si>
  <si>
    <t>MKB Premium Selection 2. Zártvégű Nyilvános Befektetési Alap</t>
  </si>
  <si>
    <t>HU0000712526</t>
  </si>
  <si>
    <t>MKB Távol-Kelet Tőkevédett Származtatott Befektetési Alap</t>
  </si>
  <si>
    <t>HU0000712427</t>
  </si>
  <si>
    <t>MKB TOP Vállalatok Tőkevédett Származtatott Befektetési Alap</t>
  </si>
  <si>
    <t>HU0000712039</t>
  </si>
  <si>
    <t>MKB Triumvirátus II. Tőkevédett Származtatott Befektetési Alap</t>
  </si>
  <si>
    <t>HU0000712534</t>
  </si>
  <si>
    <t>MKB Triumvirátus Tőkevédett Származtatott Befektetési Alap</t>
  </si>
  <si>
    <t>HU0000712146</t>
  </si>
  <si>
    <t>MKB DOLLÁR Likviditási Alap</t>
  </si>
  <si>
    <t>HU0000708052</t>
  </si>
  <si>
    <t>BUX ETF Alap</t>
  </si>
  <si>
    <t>HU0000704960</t>
  </si>
  <si>
    <t>OTP Alapkezelő Zrt.</t>
  </si>
  <si>
    <t>max 0,50%</t>
  </si>
  <si>
    <t>max 0.04%</t>
  </si>
  <si>
    <t>OTP Abszolút Hozam Alap A sorozat</t>
  </si>
  <si>
    <t>HU0000704457</t>
  </si>
  <si>
    <t>max 2,00%</t>
  </si>
  <si>
    <t>OTP Abszolút Hozam Alap B sorozat</t>
  </si>
  <si>
    <t>HU0000704440</t>
  </si>
  <si>
    <t>max 1,00%</t>
  </si>
  <si>
    <t>OTP Abszolút Hozam Euró Alapba Fektető Alap</t>
  </si>
  <si>
    <t>HU0000713755</t>
  </si>
  <si>
    <t>OTP Afrika Részvény Alap A sorozat</t>
  </si>
  <si>
    <t>HU0000709753</t>
  </si>
  <si>
    <t>OTP Afrika Részvény Alap B sorozat</t>
  </si>
  <si>
    <t>HU0000709878</t>
  </si>
  <si>
    <t>max 0.80%</t>
  </si>
  <si>
    <t>OTP Afrika Részvény Alap C sorozat</t>
  </si>
  <si>
    <t>HU0000709886</t>
  </si>
  <si>
    <t>OTP Agrárpiaci Trend Fix I. Alap</t>
  </si>
  <si>
    <t>HU0000710066</t>
  </si>
  <si>
    <t>max 1.50%</t>
  </si>
  <si>
    <t>OTP Agrárpiaci Trend Fix II. Alap</t>
  </si>
  <si>
    <t>HU0000710223</t>
  </si>
  <si>
    <t>OTP Aktív Fix Alap</t>
  </si>
  <si>
    <t>HU0000713680</t>
  </si>
  <si>
    <t>max 2.00%</t>
  </si>
  <si>
    <t>OTP Aranygól Alap</t>
  </si>
  <si>
    <t>HU0000708953</t>
  </si>
  <si>
    <t>OTP Árupiaci Trend Fix I.  Alap</t>
  </si>
  <si>
    <t>HU0000709555</t>
  </si>
  <si>
    <t>OTP Árupiaci Trend Fix II. Alap</t>
  </si>
  <si>
    <t>HU0000709910</t>
  </si>
  <si>
    <t>OTP Árupiaci Trend Fix III. Alap</t>
  </si>
  <si>
    <t>HU0000710447</t>
  </si>
  <si>
    <t>OTP Ázsiai Ingatlan Alapok Alapja A sorozat</t>
  </si>
  <si>
    <t>HU0000706718</t>
  </si>
  <si>
    <t>OTP Ázsiai Ingatlan Alapok Alapja B sorozat</t>
  </si>
  <si>
    <t>HU0000706726</t>
  </si>
  <si>
    <t>OTP DOLLÁR Pénzpiaci Alap</t>
  </si>
  <si>
    <t>HU0000702170</t>
  </si>
  <si>
    <t>OTP Dupla Fix II. Alap</t>
  </si>
  <si>
    <t>HU0000708466</t>
  </si>
  <si>
    <t>max 1,50%</t>
  </si>
  <si>
    <t>OTP Dupla Fix Plusz Alap</t>
  </si>
  <si>
    <t>HU0000708599</t>
  </si>
  <si>
    <t>OTP Dupla Fix Plusz II. Alap</t>
  </si>
  <si>
    <t>HU0000708748</t>
  </si>
  <si>
    <t>OTP EMDA Származtatott Alap</t>
  </si>
  <si>
    <t>HU0000706361</t>
  </si>
  <si>
    <t>OTP EMEA Kötvény Alap (856)</t>
  </si>
  <si>
    <t>HU0000711015</t>
  </si>
  <si>
    <t>OTP EURÓ Pénzpiaci Alap</t>
  </si>
  <si>
    <t>HU0000702162</t>
  </si>
  <si>
    <t>HU0000711437</t>
  </si>
  <si>
    <t>OTP Eurogól Nyíltvégű Alap</t>
  </si>
  <si>
    <t>OTP Európa-válogatott Alap</t>
  </si>
  <si>
    <t>HU0000709373</t>
  </si>
  <si>
    <t>OTP Fejlett Piaci Trend Fix I. Alap</t>
  </si>
  <si>
    <t>HU0000710579</t>
  </si>
  <si>
    <t>OTP Fejlett Piaci Trend Fix II. Alap</t>
  </si>
  <si>
    <t>HU0000710751</t>
  </si>
  <si>
    <t>OTP Feltörekvő Piaci Trend Fix I. Alap</t>
  </si>
  <si>
    <t>HU0000709548</t>
  </si>
  <si>
    <t>OTP Feltörekvő Piaci Trend Fix II. Alap</t>
  </si>
  <si>
    <t>HU0000709902</t>
  </si>
  <si>
    <t>OTP Feltörekvő Piaci Trend Fix III. Alap</t>
  </si>
  <si>
    <t>HU0000710041</t>
  </si>
  <si>
    <t>OTP Feltörekvő Piaci Trend Fix IV. Alap</t>
  </si>
  <si>
    <t>HU0000710231</t>
  </si>
  <si>
    <t>OTP Feltörekvő Piaci Trend Fix IX. Alap</t>
  </si>
  <si>
    <t>HU0000711064</t>
  </si>
  <si>
    <t>OTP Feltörekvő Piaci Trend Fix V. Alap</t>
  </si>
  <si>
    <t>HU0000710454</t>
  </si>
  <si>
    <t>OTP Feltörekvő Piaci Trend Fix VI. Alap</t>
  </si>
  <si>
    <t>HU0000710561</t>
  </si>
  <si>
    <t>OTP Feltörekvő Piaci Trend Fix VII. Alap</t>
  </si>
  <si>
    <t>HU0000710744</t>
  </si>
  <si>
    <t>OTP Feltörekvő Piaci Trend Fix VIII. Alap</t>
  </si>
  <si>
    <t>HU0000710900</t>
  </si>
  <si>
    <t>OTP Föld Kincsei Alapok Alapja A sorozat</t>
  </si>
  <si>
    <t>HU0000707633</t>
  </si>
  <si>
    <t>OTP Föld Kincsei Alapok Alapja B sorozat</t>
  </si>
  <si>
    <t>HU0000707641</t>
  </si>
  <si>
    <t>OTP Fundman Részvény Alap A sorozat</t>
  </si>
  <si>
    <t>HU0000713714</t>
  </si>
  <si>
    <t>max 0.05%</t>
  </si>
  <si>
    <t>OTP Fundman Részvény Alap B sorozat</t>
  </si>
  <si>
    <t>HU0000713722</t>
  </si>
  <si>
    <t>max 0,80%</t>
  </si>
  <si>
    <t>OTP Fundman Részvény Alap C sorozat</t>
  </si>
  <si>
    <t>HU0000713730</t>
  </si>
  <si>
    <t>OTP G10 Euró Származtatott Alap A sorozat</t>
  </si>
  <si>
    <t>HU0000706221</t>
  </si>
  <si>
    <t>OTP G10 Euró Származtatott Alap B sorozat</t>
  </si>
  <si>
    <t>HU0000710298</t>
  </si>
  <si>
    <t>OTP Jövő Márkái Alap</t>
  </si>
  <si>
    <t>HU0000709035</t>
  </si>
  <si>
    <t>OTP Jövő Márkái II. Alap</t>
  </si>
  <si>
    <t>HU0000709233</t>
  </si>
  <si>
    <t>OTP Jubileum Alap</t>
  </si>
  <si>
    <t>HU0000707377</t>
  </si>
  <si>
    <t>OTP Klímaváltozás130/30  A sorozat</t>
  </si>
  <si>
    <t>HU0000706239</t>
  </si>
  <si>
    <t>OTP Klímaváltozás 130/30 B sorozat</t>
  </si>
  <si>
    <t>HU0000706247</t>
  </si>
  <si>
    <t>OTP Közép-Európai Részvény Alap</t>
  </si>
  <si>
    <t>HU0000703855</t>
  </si>
  <si>
    <t>max 2.50%</t>
  </si>
  <si>
    <t>OTP Maxima A sorozat</t>
  </si>
  <si>
    <t>HU0000702865</t>
  </si>
  <si>
    <t>OTP Maxima B sorozat</t>
  </si>
  <si>
    <t>HU0000713904</t>
  </si>
  <si>
    <t>OTP Omega Fejlett Piaci Rv. Alapok Alapja A sorozat</t>
  </si>
  <si>
    <t>HU0000702899</t>
  </si>
  <si>
    <t>OTP Omega Fejlett Piaci Rv. Alapok Alapja B sorozat</t>
  </si>
  <si>
    <t>HU0000703897</t>
  </si>
  <si>
    <t>OTP Optima A sorozat</t>
  </si>
  <si>
    <t>HU0000702873</t>
  </si>
  <si>
    <t>OTP Optima B sorozat</t>
  </si>
  <si>
    <t>HU0000713912</t>
  </si>
  <si>
    <t>OTP Orosz Részvény Alap A sorozat</t>
  </si>
  <si>
    <t>HU0000709019</t>
  </si>
  <si>
    <t>OTP Orosz Részvény Alap B sorozat</t>
  </si>
  <si>
    <t>HU0000709084</t>
  </si>
  <si>
    <t>OTP Orosz Részvény Alap C sorozat</t>
  </si>
  <si>
    <t>HU0000709092</t>
  </si>
  <si>
    <t>OTP Paletta  Alap</t>
  </si>
  <si>
    <t>HU0000702881</t>
  </si>
  <si>
    <t>OTP Pénzpiaci Alap</t>
  </si>
  <si>
    <t>HU0000703491</t>
  </si>
  <si>
    <t>OTP Planéta Felt. Piaci Rv. Alapok Alapja A sorozat</t>
  </si>
  <si>
    <t>HU0000705579</t>
  </si>
  <si>
    <t>OTP Planéta Felt. Piaci Rv. Alapok Alapja B sorozat</t>
  </si>
  <si>
    <t>HU0000705561</t>
  </si>
  <si>
    <t>OTP Prémium Euró Alap</t>
  </si>
  <si>
    <t>HU0000705041</t>
  </si>
  <si>
    <t>max 0.60%</t>
  </si>
  <si>
    <t>OTP Prémium Kiegyensúlyozott Alap</t>
  </si>
  <si>
    <t>HU0000705025</t>
  </si>
  <si>
    <t>OTP Prémium Klasszikus Alap</t>
  </si>
  <si>
    <t>HU0000705017</t>
  </si>
  <si>
    <t>max 0.50%</t>
  </si>
  <si>
    <t>OTP Prémium Növekedési Alap</t>
  </si>
  <si>
    <t>HU0000705033</t>
  </si>
  <si>
    <t>max 0.70%</t>
  </si>
  <si>
    <t>OTP Prémium Pénzpiaci Alap</t>
  </si>
  <si>
    <t>HU0000712161</t>
  </si>
  <si>
    <t>OTP Prémium Származtatott Alapok Alapja</t>
  </si>
  <si>
    <t>HU0000710249</t>
  </si>
  <si>
    <t>OTP Quality  Alap A sorozat</t>
  </si>
  <si>
    <t>HU0000702907</t>
  </si>
  <si>
    <t>OTP Quality Alap B sorozat</t>
  </si>
  <si>
    <t>HU0000706213</t>
  </si>
  <si>
    <t>OTP Remix20 Alap</t>
  </si>
  <si>
    <t>HU0000713045</t>
  </si>
  <si>
    <t>OTP Remix20 II. Alap</t>
  </si>
  <si>
    <t>HU0000713177</t>
  </si>
  <si>
    <t>OTP Rio 2014 Alap</t>
  </si>
  <si>
    <t>HU0000713805</t>
  </si>
  <si>
    <t>OTP Supra  Alap</t>
  </si>
  <si>
    <t>HU0000706379</t>
  </si>
  <si>
    <t>OTP Supra Euró Alapba Fektető Alap</t>
  </si>
  <si>
    <t>HU0000713748</t>
  </si>
  <si>
    <t>OTP Szinergia Alap</t>
  </si>
  <si>
    <t>HU0000711684</t>
  </si>
  <si>
    <t>OTP Szinergia II.  Alap</t>
  </si>
  <si>
    <t>HU0000711858</t>
  </si>
  <si>
    <t>OTP Szinergia III. Alap</t>
  </si>
  <si>
    <t>HU0000712054</t>
  </si>
  <si>
    <t>OTP Szinergia IV. Alap</t>
  </si>
  <si>
    <t>HU0000712237</t>
  </si>
  <si>
    <t>OTP Szinergia Plusz Alap</t>
  </si>
  <si>
    <t>HU0000712484</t>
  </si>
  <si>
    <t>OTP Szinergia Plusz II. Alap</t>
  </si>
  <si>
    <t>HU0000712575</t>
  </si>
  <si>
    <t>OTP Szinergia V. Alap</t>
  </si>
  <si>
    <t>HU0000713920</t>
  </si>
  <si>
    <t>OTP Szinergia VI. Alap</t>
  </si>
  <si>
    <t>HU0000714050</t>
  </si>
  <si>
    <t>OTP Török Részvény Alap A sorozat</t>
  </si>
  <si>
    <t>HU0000709001</t>
  </si>
  <si>
    <t>OTP Török Részvény Alap B sorozat</t>
  </si>
  <si>
    <t>HU0000709076</t>
  </si>
  <si>
    <t>OTP Török Részvény Alap C sorozat</t>
  </si>
  <si>
    <t>HU0000709100</t>
  </si>
  <si>
    <t>OTP Trend Alap A sorozat</t>
  </si>
  <si>
    <t>HU0000711007</t>
  </si>
  <si>
    <t>OTP Trend Alap B sorozat</t>
  </si>
  <si>
    <t>HU0000711049</t>
  </si>
  <si>
    <t>HU0000711189</t>
  </si>
  <si>
    <t>OTP Trendvadász I. Nyíltvégű Alap</t>
  </si>
  <si>
    <t>HU0000711288</t>
  </si>
  <si>
    <t>OTP Trendvadász II. Nyíltvégű Alap</t>
  </si>
  <si>
    <t>OTP Új Európa Alap A sorozat</t>
  </si>
  <si>
    <t>HU0000705827</t>
  </si>
  <si>
    <t>OTP Új Európa Alap B sorozat</t>
  </si>
  <si>
    <t>HU0000705835</t>
  </si>
  <si>
    <t>OTP Új Európa Euró Alapba Fektető Alap</t>
  </si>
  <si>
    <t>HU0000713763</t>
  </si>
  <si>
    <t>OTP Új Világ Fix. Alap</t>
  </si>
  <si>
    <t>HU0000713474</t>
  </si>
  <si>
    <t>HU0000711536</t>
  </si>
  <si>
    <t>OTP Világjátékok Nyíltvégű Alap</t>
  </si>
  <si>
    <t>OTP INGATLANBEFEKTETÉSI ALAP</t>
  </si>
  <si>
    <t>HU0000702451</t>
  </si>
  <si>
    <t>OTP Ingatlan Befektetési Alapkezelő Zrt.</t>
  </si>
  <si>
    <t>1. Ingatlanbefektetési állomány 2%-a és a  likvid eszközök 1.5%-a ha a likvid eszközök értéke nem negatív; 2. ha a likvid eszközök értéke negatív, akkor a nettó eszközérték 2%-a</t>
  </si>
  <si>
    <r>
      <rPr>
        <b/>
        <sz val="10"/>
        <rFont val="Times New Roman"/>
        <family val="1"/>
        <charset val="238"/>
      </rPr>
      <t>2015.09.30-ig</t>
    </r>
    <r>
      <rPr>
        <sz val="10"/>
        <rFont val="Times New Roman"/>
        <family val="1"/>
        <charset val="238"/>
      </rPr>
      <t xml:space="preserve">
1.  15mrd eszközértékig: ingatlanbefektetési állomány 0.15%-a és a likvid eszközök 0.2%-a     
2. 15mrd eszközérték felett: ingatlanbefektetési állomány 0.125%-a és a likvid eszközök állomány 0.15%-a                                   
3. ha a likvid eszközök értéke negatív, akkor a nettó eszközérték az alap, mértéke az ingatlanállományra alkalmazott %
</t>
    </r>
    <r>
      <rPr>
        <b/>
        <sz val="10"/>
        <rFont val="Times New Roman"/>
        <family val="1"/>
        <charset val="238"/>
      </rPr>
      <t>2015.10.01-től</t>
    </r>
    <r>
      <rPr>
        <sz val="10"/>
        <rFont val="Times New Roman"/>
        <family val="1"/>
        <charset val="238"/>
      </rPr>
      <t xml:space="preserve">
1. 15mrd eszközértékig: ingatlanbefektetési állomány 0.13%-a és a likvid eszközök 0.18%-a     
2. 15mrd eszközérték felett: ingatlanbefektetési állomány 0.105%-a és a likvid eszközök állomány 0.13%-a                                   
3. ha a likvid eszközök értéke negatív, akkor a nettó eszközérték az alap, mértéke az ingatlanállományra alkalmazott %
Értékelői díj:
Nettó eszközérték 0.02%-a</t>
    </r>
  </si>
  <si>
    <t>OTP REÁL GLOBÁLIS II</t>
  </si>
  <si>
    <t>HU0000712468</t>
  </si>
  <si>
    <t>Jegyzett tőke 1.8%-a</t>
  </si>
  <si>
    <t>Alapkezelési díj része</t>
  </si>
  <si>
    <t>Teljes futamidő alatt a nettó eszközérték 1%-a a maximális díjterhelés</t>
  </si>
  <si>
    <t>OTP REÁL GLOBÁLIS III</t>
  </si>
  <si>
    <t>HU0000712591</t>
  </si>
  <si>
    <t>OTP REÁL GLOBÁLIS IV</t>
  </si>
  <si>
    <t>HU0000713052</t>
  </si>
  <si>
    <t>OTP REAL FÓKUSZ ALAP (otpreal)</t>
  </si>
  <si>
    <t>HU0000713169</t>
  </si>
  <si>
    <t>Jegyzett tőke 1.75%-a</t>
  </si>
  <si>
    <t>OTP REÁL FÓKUSZ II ALAP</t>
  </si>
  <si>
    <t>HU0000713417</t>
  </si>
  <si>
    <t>OTP REÁL FÓKUSZ III ALAP</t>
  </si>
  <si>
    <t>HU0000713607</t>
  </si>
  <si>
    <t>OTP REAL FÓKUSZ IV ALAP</t>
  </si>
  <si>
    <t>HU0000713813</t>
  </si>
  <si>
    <t>OTP REÁL FUTAM ALAP</t>
  </si>
  <si>
    <t>HU0000713953</t>
  </si>
  <si>
    <t>OTP REÁL FUTAM II ALAP</t>
  </si>
  <si>
    <t>HU0000714167</t>
  </si>
  <si>
    <t>Pioneer Aranysárkány Ázsiai Alapok Alapja A sorozat</t>
  </si>
  <si>
    <t>HU0000705330</t>
  </si>
  <si>
    <t>Pioneer Befektetési Alapkezelő Zrt.</t>
  </si>
  <si>
    <t>Pioneer Horizont 2020 Alap A sorozat</t>
  </si>
  <si>
    <t>HU0000710322</t>
  </si>
  <si>
    <t>max. 1,60%</t>
  </si>
  <si>
    <t>Pioneer Horizont 2020 Alap Komfort sorozat</t>
  </si>
  <si>
    <t>HU0000710371</t>
  </si>
  <si>
    <t>max. 1,35%</t>
  </si>
  <si>
    <t>Pioneer Horizont 2025 Alap A sorozat</t>
  </si>
  <si>
    <t>HU0000710330</t>
  </si>
  <si>
    <t>max. 1,80%</t>
  </si>
  <si>
    <t>Pioneer Horizont 2030 Alap A sorozat</t>
  </si>
  <si>
    <t>HU0000710348</t>
  </si>
  <si>
    <t>max. 1,90%</t>
  </si>
  <si>
    <t>Pioneer Közép-Európai Részvény Alap A sorozat</t>
  </si>
  <si>
    <t>HU0000701891</t>
  </si>
  <si>
    <t>max. 0,17%</t>
  </si>
  <si>
    <t>Pioneer Közép-Európai Részvény Alap I sorozat</t>
  </si>
  <si>
    <t>HU0000706668</t>
  </si>
  <si>
    <t>max. 0,7%</t>
  </si>
  <si>
    <t>Pioneer Magyar Indexkövető Részvény Alap A sorozat</t>
  </si>
  <si>
    <t>HU0000701842</t>
  </si>
  <si>
    <t>Pioneer Magyar Kötvény Alap A sorozat</t>
  </si>
  <si>
    <t>HU0000701834</t>
  </si>
  <si>
    <t>max. 1,3%</t>
  </si>
  <si>
    <t>Pioneer Magyar Kötvény Alap I sorozat</t>
  </si>
  <si>
    <t>HU0000706635</t>
  </si>
  <si>
    <t>max. 0,6%</t>
  </si>
  <si>
    <t>Pioneer Magyar Pénzpiaci Alap A sorozat</t>
  </si>
  <si>
    <t>HU0000701909</t>
  </si>
  <si>
    <t>max. 1%</t>
  </si>
  <si>
    <t>Pioneer Magyar Pénzpiaci Alap C sorozat</t>
  </si>
  <si>
    <t>HU0000704168</t>
  </si>
  <si>
    <t>max. 0,85%</t>
  </si>
  <si>
    <t>Pioneer Magyar Pénzpiaci Alap I sorozat</t>
  </si>
  <si>
    <t>HU0000706627</t>
  </si>
  <si>
    <t>max. 0,42%</t>
  </si>
  <si>
    <t>Pioneer Nemzetközi Vegyes Alapok Alapja D sorozat</t>
  </si>
  <si>
    <t>HU0000701941</t>
  </si>
  <si>
    <t xml:space="preserve"> Kiegyensúlyozott vegyes alap</t>
  </si>
  <si>
    <t>Pioneer Nemzetközi Vegyes Alapok Alapja A sorozat</t>
  </si>
  <si>
    <t>HU0000706643</t>
  </si>
  <si>
    <t>max. 1,5%</t>
  </si>
  <si>
    <t>Pioneer Nemzetközi Vegyes Alapok Alapja I sorozat</t>
  </si>
  <si>
    <t>HU0000706650</t>
  </si>
  <si>
    <t>Pioneer Selecta Európai Részvény Alapok Alapja A sorozat</t>
  </si>
  <si>
    <t>HU0000702014</t>
  </si>
  <si>
    <t>Pioneer Selecta Európai Részvény Alapok Alapja I sorozat</t>
  </si>
  <si>
    <t>HU0000706676</t>
  </si>
  <si>
    <t>Pioneer USA Devizarészvény Alapok Alapja A sorozat</t>
  </si>
  <si>
    <t>HU0000701883</t>
  </si>
  <si>
    <t>Pioneer USA Devizarészvény Alapok Alapja I sorozat</t>
  </si>
  <si>
    <t>HU0000706684</t>
  </si>
  <si>
    <t>Szuper 8 Plusz Tőkevédett Származtatott Alap</t>
  </si>
  <si>
    <t>HU0000709894</t>
  </si>
  <si>
    <t>max. 2,5%</t>
  </si>
  <si>
    <t>Trendváltó Tőkevédett Származtatott Alap A sorozat</t>
  </si>
  <si>
    <t>HU0000710314</t>
  </si>
  <si>
    <t>Trendváltó Tőkevédett Származtatott Alap Komfort sorozat</t>
  </si>
  <si>
    <t>HU0000710397</t>
  </si>
  <si>
    <t>Trendváltó Plusz Tőkevédett Származtatott Alap A sorozat</t>
  </si>
  <si>
    <t>HU0000710652</t>
  </si>
  <si>
    <t>Trendváltó Plusz Tőkevédett Származtatott Alap Komfort sorozat</t>
  </si>
  <si>
    <t>HU0000710660</t>
  </si>
  <si>
    <t>Pioneer Cirkáló Származtatott Alap Asorozat</t>
  </si>
  <si>
    <t>HU0000711890</t>
  </si>
  <si>
    <t>max. 1,8%</t>
  </si>
  <si>
    <t>RMAX index feletti túlteljesítés 20%-a</t>
  </si>
  <si>
    <t>Pioneer Cirkáló Származtatott Alap I sorozat</t>
  </si>
  <si>
    <t>HU0000712690</t>
  </si>
  <si>
    <t>max. 0,5%</t>
  </si>
  <si>
    <t>Pioneer Katamarán Származtatott Alap A sorozat</t>
  </si>
  <si>
    <t>HU0000712096</t>
  </si>
  <si>
    <t>Pioneer Katamarán Származtatott Alap I sorozat</t>
  </si>
  <si>
    <t>HU0000712716</t>
  </si>
  <si>
    <t>max. 0,8%</t>
  </si>
  <si>
    <t>Pioneer Regatta Származtatott Alap A sorozat</t>
  </si>
  <si>
    <t>HU0000711353</t>
  </si>
  <si>
    <t>Pioneer Regatta Származtatott Alap I sorozat</t>
  </si>
  <si>
    <t>HU0000712674</t>
  </si>
  <si>
    <t>max. 0,04%</t>
  </si>
  <si>
    <t>Titkok Kamrája Alap I sorozat</t>
  </si>
  <si>
    <t>HU0000711296</t>
  </si>
  <si>
    <t>Pioneer Flotta Alapok Alapja</t>
  </si>
  <si>
    <t>HU0000712765</t>
  </si>
  <si>
    <t>max. 1,1%</t>
  </si>
  <si>
    <t>Pioneer Rövid Kötvény Alap A sorozat</t>
  </si>
  <si>
    <t>HU0000712724</t>
  </si>
  <si>
    <t>Pioneer Rövid Kötvény Alap H sorozat</t>
  </si>
  <si>
    <t>HU0000712740</t>
  </si>
  <si>
    <t>Pioneer Konzervatív Vegyes Alap A sorozat</t>
  </si>
  <si>
    <t>HU0000713649</t>
  </si>
  <si>
    <t>max. 1,7%</t>
  </si>
  <si>
    <t>max. 0,08%</t>
  </si>
  <si>
    <t>Quaestor Aranytallér Vegyes Nyíltvégű Befektetési Alap</t>
  </si>
  <si>
    <t>HU0000702675</t>
  </si>
  <si>
    <t>QUAESTOR Befektetési Alapkezelő Zrt.</t>
  </si>
  <si>
    <t>Quaestor Borostyán Nyíltvégű Befektetési Alap</t>
  </si>
  <si>
    <t>HU0000702659</t>
  </si>
  <si>
    <t>Quaestor Deviza Befektetési Alap</t>
  </si>
  <si>
    <t>HU0000702634</t>
  </si>
  <si>
    <t>0,15% de min. 60000 Ft</t>
  </si>
  <si>
    <t>Quaestor Kurázsi Pénzpiaci Nyíltvégű Befektetési Alap</t>
  </si>
  <si>
    <t>HU0000702642</t>
  </si>
  <si>
    <t>Quaestor Tallér Részvény Nyíltvégű Befektetési Alap</t>
  </si>
  <si>
    <t>HU0000702667</t>
  </si>
  <si>
    <t>Q1 Ingatlanfejlesztő Befektetési Alap</t>
  </si>
  <si>
    <t>HU0000704382</t>
  </si>
  <si>
    <t>Raiffeisen Alapok Alapja Konvergencia "A" sorozat</t>
  </si>
  <si>
    <t>HU0000702744</t>
  </si>
  <si>
    <t>maximum 2%</t>
  </si>
  <si>
    <t>maximum 0,15%</t>
  </si>
  <si>
    <t>Az Alapkezelő a lehetőségekhez képest mindent el fog követni, hogy az Alapot terhelő költségek éves szinten ne haladják meg az Alap átlagos nettó eszközértékének 3%-át.</t>
  </si>
  <si>
    <t>Raiffeisen Alapok Alapja Konvergencia "B" sorozat</t>
  </si>
  <si>
    <t>HU0000708888</t>
  </si>
  <si>
    <t>Raiffeisen EMEA Részvény Alapok Alapja "A" sorozat</t>
  </si>
  <si>
    <t>HU0000703715</t>
  </si>
  <si>
    <t>maximum 1,5%</t>
  </si>
  <si>
    <t>maximum 0,2%</t>
  </si>
  <si>
    <t>Raiffeisen EMEA Részvény Alapok Alapja "B" sorozat</t>
  </si>
  <si>
    <t>HU0000708912</t>
  </si>
  <si>
    <t>Raiffeisen Tőke- és Hozamvédett Likviditási Alap</t>
  </si>
  <si>
    <t>HU0000703624</t>
  </si>
  <si>
    <t>Raiffeisen Hozam Prémium Származtatott Alap</t>
  </si>
  <si>
    <t>HU0000703699</t>
  </si>
  <si>
    <t>maximum 0,10%</t>
  </si>
  <si>
    <t xml:space="preserve">Raiffeisen Index Prémium Származtatott Alap </t>
  </si>
  <si>
    <t>HU0000703707</t>
  </si>
  <si>
    <t>maximum 3,0%</t>
  </si>
  <si>
    <t>maximum 0,175%</t>
  </si>
  <si>
    <t>Raiffeisen Ingatlan Alap "A" sorozat</t>
  </si>
  <si>
    <t>HU0000702386</t>
  </si>
  <si>
    <t>maximum 2,0%</t>
  </si>
  <si>
    <t>PSZÁF díj éves mértéke 0,025% az alap nettó eszközértékére vetítve.
Létesítmény Gazdálkodónak fizetett évi 0,4% az ingatlanok értékére vetítve. Kivételt képeznek azok a megvásárolt ingatlanok, amelyekre vonatkozóan az Alapkezelő az Alap Létesítmény Gazdálkodójától eltérő szervezettel egyedi létesítménygazdálkodási szerződést köt.</t>
  </si>
  <si>
    <t>Raiffeisen Ingatlan Alap "B" sorozat</t>
  </si>
  <si>
    <t>HU0000703798</t>
  </si>
  <si>
    <t>Raiffeisen Ingatlan Alap "C" sorozat</t>
  </si>
  <si>
    <t>HU0000703806</t>
  </si>
  <si>
    <t>Raiffeisen Kötvény Alap "A" sorozat</t>
  </si>
  <si>
    <t>HU0000702782</t>
  </si>
  <si>
    <t>Az Alapkezelő a lehetőségekhez képest mindent el fog követni, 
hogy az Alapot terhelő költségek éves szinten ne haladják meg az Alap átlagos nettó eszközértékének 2%-át.</t>
  </si>
  <si>
    <t>Raiffeisen Kötvény Alap "B" sorozat</t>
  </si>
  <si>
    <t>HU0000708854</t>
  </si>
  <si>
    <t>Raiffeisen Likviditási Alap</t>
  </si>
  <si>
    <t>HU0000702097</t>
  </si>
  <si>
    <t>Raiffeisen Nemzetközi Részvény Alap "A" sorozat</t>
  </si>
  <si>
    <t>HU0000702790</t>
  </si>
  <si>
    <t>maximum 0,20%</t>
  </si>
  <si>
    <t>Az Alapkezelő a lehetőségekhez képest mindent el fog követni, 
hogy az Alapot terhelő költségek éves szinten ne haladják meg az Alap átlagos nettó eszközértékének 3%-át.</t>
  </si>
  <si>
    <t>Raiffeisen Nemzetközi Részvény Alap "B" sorozat</t>
  </si>
  <si>
    <t>HU0000708870</t>
  </si>
  <si>
    <t xml:space="preserve">Raiffeisen Kamat Prémium Rövid Kötvény Alap </t>
  </si>
  <si>
    <t>HU0000702758</t>
  </si>
  <si>
    <t>Raiffeisen Perspektíva Alap "A" sorozat</t>
  </si>
  <si>
    <t>HU0000705660</t>
  </si>
  <si>
    <t>maximum 0,08%</t>
  </si>
  <si>
    <t>Raiffeisen Perspektíva Alap "B" sorozat</t>
  </si>
  <si>
    <t>HU0000709381</t>
  </si>
  <si>
    <t xml:space="preserve">Raiffeisen Perspektíva Euró Alap  </t>
  </si>
  <si>
    <t>HU0000705652</t>
  </si>
  <si>
    <t>Raiffeisen Private Banking Corvinus Alapok Alapja</t>
  </si>
  <si>
    <t>HU0000705249</t>
  </si>
  <si>
    <t>maximum 1,0%</t>
  </si>
  <si>
    <t>Raiffeisen Private Banking Pannónia Alapok Alapja "A" sorozat</t>
  </si>
  <si>
    <t>HU0000705231</t>
  </si>
  <si>
    <t>Raiffeisen Private Banking Pannónia Alapok Alapja "B" sorozat</t>
  </si>
  <si>
    <t>HU0000709407</t>
  </si>
  <si>
    <t>Raiffeisen Private Banking Rajna Alapok Alapja  "A" sorozat</t>
  </si>
  <si>
    <t>HU0000705983</t>
  </si>
  <si>
    <t>Raiffeisen Private Banking Rajna Alapok Alapja  "B" sorozat</t>
  </si>
  <si>
    <t>HU0000709399</t>
  </si>
  <si>
    <t>Raiffeisen Részvény Alap "A" sorozat</t>
  </si>
  <si>
    <t>HU0000702766</t>
  </si>
  <si>
    <t>maximum 0,25%</t>
  </si>
  <si>
    <t>Raiffeisen Részvény Alap "B" sorozat</t>
  </si>
  <si>
    <t>HU0000708862</t>
  </si>
  <si>
    <t>Raiffeisen EURO Likviditási Alap</t>
  </si>
  <si>
    <t>HU0000708508</t>
  </si>
  <si>
    <t>maximum 1%</t>
  </si>
  <si>
    <t>Raiffeisen 2016 Kötvény Alap</t>
  </si>
  <si>
    <t>HU0000710215</t>
  </si>
  <si>
    <t>megszűnéskori alapkezelői díj: az Alap lejárata miatti megszűnésekor az utolsó értékelésnapi nettó eszközértékének legfeljebb 1%-a</t>
  </si>
  <si>
    <t>Raiffeisen Hozamrögzítő Tőkevédett Alapok Alapja</t>
  </si>
  <si>
    <t>HU0000710207</t>
  </si>
  <si>
    <t>maximum 2,5%</t>
  </si>
  <si>
    <t>megszűnéskori alapkezelői díj: az Alap lejárata miatti megszűnésekor az utolsó értékelésnapi nettó eszközértékének legfeljebb 3%-a</t>
  </si>
  <si>
    <t>Ingatlan</t>
  </si>
  <si>
    <t>Az alapre terhelt egyéb költség</t>
  </si>
  <si>
    <t>Az alapra terhelt összes korrigált költség
(Ft / deviza)</t>
  </si>
  <si>
    <t>Alapkezelési díj/összes korrigált költség</t>
  </si>
  <si>
    <t>Letétkezelési díj/összes korrigált költség</t>
  </si>
  <si>
    <t>Alapkezelési díj/SÁNE</t>
  </si>
  <si>
    <t>Letétkezelési díj/SÁNE</t>
  </si>
  <si>
    <t>TER</t>
  </si>
  <si>
    <t>Raiffeisen Befektetési Alapkezelő Zrt.</t>
  </si>
  <si>
    <t>BF Money Közép-Európai Részvény Alap</t>
  </si>
  <si>
    <t>BF Money Konzervativni Alap</t>
  </si>
  <si>
    <t>Budapest Kontroll Abszolút Hozam Alap</t>
  </si>
  <si>
    <t>Budapest Franklin Templeton Alapok Alapja</t>
  </si>
  <si>
    <t>Budapest Nyersanyag Alapok Alapja</t>
  </si>
  <si>
    <t>Budapest Euró Rövid Kötvény Alap</t>
  </si>
  <si>
    <t>BF Money Fejlett Piaci Részvény Alap</t>
  </si>
  <si>
    <t>BF Money EMEA Részvény Alap</t>
  </si>
  <si>
    <t>Budapest Dollár Rövid Kötvény Alap</t>
  </si>
  <si>
    <t>BF Money Chraneny Alap</t>
  </si>
  <si>
    <t>BF Money Balancovany Alap</t>
  </si>
  <si>
    <t>BF Money Feltörekvő Piaci DevizaKötvény Alap</t>
  </si>
  <si>
    <t>BF Money Feltörekvő Piaci Részvény Alap</t>
  </si>
  <si>
    <t>Budapest Paradigma Alap</t>
  </si>
  <si>
    <t>A befektetési alap sikerdíjat fizet a vezető forgalmazónak, ha az Alap hozama meghaladja az RMAX index hozamát. A sikerdíj mértéke az alap RMAX index hozamán felül elért hozam 30 %-a</t>
  </si>
  <si>
    <r>
      <t xml:space="preserve">A befektetési alap Teljesítménydíjat fizet a </t>
    </r>
    <r>
      <rPr>
        <b/>
        <sz val="10"/>
        <color theme="1"/>
        <rFont val="Times New Roman"/>
        <family val="1"/>
        <charset val="238"/>
      </rPr>
      <t>vezető forgalmazónak</t>
    </r>
    <r>
      <rPr>
        <sz val="10"/>
        <color theme="1"/>
        <rFont val="Times New Roman"/>
        <family val="1"/>
        <charset val="238"/>
      </rPr>
      <t>, ha az Alap hozama meghaladja az RMAX index hozamát. A Teljesítménydíj mértéke az alap RMAX index hozamán felül elért hozam 20 %-a</t>
    </r>
  </si>
  <si>
    <r>
      <t xml:space="preserve">A befektetési alap Teljesítménydíjat fizet a </t>
    </r>
    <r>
      <rPr>
        <b/>
        <sz val="10"/>
        <color theme="1"/>
        <rFont val="Times New Roman"/>
        <family val="1"/>
        <charset val="238"/>
      </rPr>
      <t>vezető forgalmazónak</t>
    </r>
    <r>
      <rPr>
        <sz val="10"/>
        <color theme="1"/>
        <rFont val="Times New Roman"/>
        <family val="1"/>
        <charset val="238"/>
      </rPr>
      <t>, ha az Alap hozama meghaladja az EONIA (BLOOMBERG:DBDCONIA:IND)  index hozamát. A Teljesítménydíj mértéke az alap EONIA index hozamán felül elért hozam 30 %-a</t>
    </r>
  </si>
  <si>
    <r>
      <t xml:space="preserve">Teljesítménydíjat fizet a </t>
    </r>
    <r>
      <rPr>
        <b/>
        <sz val="10"/>
        <color theme="1"/>
        <rFont val="Times New Roman"/>
        <family val="1"/>
        <charset val="238"/>
      </rPr>
      <t>vezető forgalmazónak</t>
    </r>
    <r>
      <rPr>
        <sz val="10"/>
        <color theme="1"/>
        <rFont val="Times New Roman"/>
        <family val="1"/>
        <charset val="238"/>
      </rPr>
      <t>, ha az Alap hozama meghaladja az RMAX index hozamát. A Teljesítménydíj mértéke az alap RMAX index hozamán felül elért hozam 20 %-a</t>
    </r>
  </si>
  <si>
    <t xml:space="preserve">Értékpapír kereskedési és bankköltség
</t>
  </si>
  <si>
    <t>Erste Nyíltvégű Közép-Európai Részvény Alapok Alapja</t>
  </si>
  <si>
    <t>HU0000701537</t>
  </si>
  <si>
    <t>Erste Alapkezelő Zrt.</t>
  </si>
  <si>
    <t>Erste Nyíltvégű Rövid Kötvény Befektetési Alap</t>
  </si>
  <si>
    <t>HU0000701529</t>
  </si>
  <si>
    <t>Erste Megtakarítási Plusz Alapok Alapja</t>
  </si>
  <si>
    <t>HU0000705488</t>
  </si>
  <si>
    <t>Erste Nyíltvégű Tőkevédett Pénzpiaci Befektetési Alap</t>
  </si>
  <si>
    <t>HU0000702006</t>
  </si>
  <si>
    <t xml:space="preserve">Erste Alpok Nyíltvégű Tőkevédett Pénzpiaci Befektetési Alap </t>
  </si>
  <si>
    <t>HU0000703483</t>
  </si>
  <si>
    <t>Erste Nyíltvégű XL Kötvény Befektetési Alap</t>
  </si>
  <si>
    <t>HU0000707716</t>
  </si>
  <si>
    <t>Erste Tőkevédett Likviditási Alap</t>
  </si>
  <si>
    <t>HU0000703848</t>
  </si>
  <si>
    <t>Erste Nyíltvégű Dollár Pénzpiaci Befektetési Alap</t>
  </si>
  <si>
    <t>HU0000705991</t>
  </si>
  <si>
    <t>Erste Nyíltvégű Euro Pénzpiaci Befektetési Alap</t>
  </si>
  <si>
    <t>HU0000706007</t>
  </si>
  <si>
    <t xml:space="preserve">YOU INVEST Stabil Alapok Alapja </t>
  </si>
  <si>
    <t>HU0000704499</t>
  </si>
  <si>
    <t>Erste Megtakarítási Alapok Alapja</t>
  </si>
  <si>
    <t>HU0000704507</t>
  </si>
  <si>
    <t>Erste Stock Hungary Indexkövető Részvény Befektetési Alap</t>
  </si>
  <si>
    <t>HU0000704200</t>
  </si>
  <si>
    <t xml:space="preserve">Erste DPM Nyíltvégű Alternatív Alapok Alapja </t>
  </si>
  <si>
    <t>HU0000705314</t>
  </si>
  <si>
    <t>Erste Korvett Kötvény Alapok Alapja</t>
  </si>
  <si>
    <t>HU0000705306</t>
  </si>
  <si>
    <t>Erste Nyíltvégű Ingatlan Befektetési Alap</t>
  </si>
  <si>
    <t>HU0000703160</t>
  </si>
  <si>
    <t xml:space="preserve">Erste Alpok Nyíltvégű Ingatlan Alapok Alapja </t>
  </si>
  <si>
    <t>HU0000703830</t>
  </si>
  <si>
    <t>Erste Nyíltvégű Euro Ingatlan Befektetési Alap</t>
  </si>
  <si>
    <t>HU0000707740</t>
  </si>
  <si>
    <t>Erste Tőkevédett Kamatoptimum Nyíltvégű Befektetési Alap</t>
  </si>
  <si>
    <t>HU0000708243</t>
  </si>
  <si>
    <t xml:space="preserve">Erste Európai Részvény Alapok Alapja </t>
  </si>
  <si>
    <t>HU0000708649</t>
  </si>
  <si>
    <t>Erste DPM Globális Részvény Alapok Alapja</t>
  </si>
  <si>
    <t>HU0000708631</t>
  </si>
  <si>
    <t>Erste Nyíltvégű Abszolút Hozamú Alternatív Alapok Alapja</t>
  </si>
  <si>
    <t>HU0000705322</t>
  </si>
  <si>
    <t>Erste Abszolút Hozamú Eszközallokációs Alapok Alapja</t>
  </si>
  <si>
    <t>HU0000708656</t>
  </si>
  <si>
    <t>A sikerdíj mértéke a benchmark feletti hozam maximum 20%-a.</t>
  </si>
  <si>
    <t>Évente</t>
  </si>
  <si>
    <t xml:space="preserve">YOU INVEST Kiegyensúlyozott Alapok Alapja </t>
  </si>
  <si>
    <t>HU0000709993</t>
  </si>
  <si>
    <t xml:space="preserve">YOU INVEST Dinamikus Alapok Alapja </t>
  </si>
  <si>
    <t>HU0000709985</t>
  </si>
  <si>
    <t>Erste Tőkevédett Alapok Alapja</t>
  </si>
  <si>
    <t>HU0000710181</t>
  </si>
  <si>
    <t>Erste Nyíltvégű Abszolút Hozamú Kötvény Befektetési Alap</t>
  </si>
  <si>
    <t>HU0000710694</t>
  </si>
  <si>
    <t>Erste DPM Nyíltvégű Nemzetközi Kötvény Alapok Alapja</t>
  </si>
  <si>
    <t>HU0000711692</t>
  </si>
  <si>
    <t>Erste Bond Emerging Markets Corporate HUF Alapok Alapja</t>
  </si>
  <si>
    <t>HU0000712500</t>
  </si>
  <si>
    <t>Erste Stock Global HUF Alapok Alapja</t>
  </si>
  <si>
    <t>HU0000712492</t>
  </si>
  <si>
    <t xml:space="preserve">YOU INVEST Stabil EUR Alapok Alapja </t>
  </si>
  <si>
    <t>HU0000714175</t>
  </si>
  <si>
    <t xml:space="preserve">YOU INVEST Kiegyensúlyozott EUR Alapok Alapja </t>
  </si>
  <si>
    <t>HU0000714183</t>
  </si>
  <si>
    <t xml:space="preserve">YOU INVEST Dinamikus EUR Alapok Alapja </t>
  </si>
  <si>
    <t>HU0000714191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</si>
</sst>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0\ &quot;Ft&quot;;[Red]\-#,##0\ &quot;Ft&quot;"/>
    <numFmt numFmtId="44" formatCode="_-* #,##0.00\ &quot;Ft&quot;_-;\-* #,##0.00\ &quot;Ft&quot;_-;_-* &quot;-&quot;??\ &quot;Ft&quot;_-;_-@_-"/>
    <numFmt numFmtId="164" formatCode="_-* #,##0.00_-;\-* #,##0.00_-;_-* &quot;-&quot;??_-;_-@_-"/>
    <numFmt numFmtId="165" formatCode="0.0000%"/>
    <numFmt numFmtId="166" formatCode="_-* #,##0\ [$Ft-40E]_-;\-* #,##0\ [$Ft-40E]_-;_-* &quot;-&quot;??\ [$Ft-40E]_-;_-@_-"/>
    <numFmt numFmtId="167" formatCode="0.000%"/>
    <numFmt numFmtId="168" formatCode="_-* #,##0\ _F_t_-;\-* #,##0\ _F_t_-;_-* &quot;-&quot;??\ _F_t_-;_-@_-"/>
    <numFmt numFmtId="169" formatCode="0.0%"/>
    <numFmt numFmtId="170" formatCode="&quot;max. &quot;0.00%"/>
    <numFmt numFmtId="171" formatCode="_(* #,##0_);_(* \(#,##0\);_(* &quot;-&quot;??_);_(@_)"/>
    <numFmt numFmtId="172" formatCode="_-* #,##0\ &quot;Ft&quot;_-;\-* #,##0\ &quot;Ft&quot;_-;_-* &quot;-&quot;??\ &quot;Ft&quot;_-;_-@_-"/>
    <numFmt numFmtId="173" formatCode="#,##0\ &quot;EUR&quot;"/>
    <numFmt numFmtId="174" formatCode="#,##0_ ;[Red]\-#,##0\ "/>
  </numFmts>
  <fonts count="16" x14ac:knownFonts="1">
    <font>
      <sz val="11"/>
      <color theme="1"/>
      <name val="Calibri"/>
      <family val="2"/>
      <charset val="238"/>
      <scheme val="minor"/>
    </font>
    <font>
      <sz val="11"/>
      <color theme="1"/>
      <name val="Calibri"/>
      <family val="2"/>
      <charset val="238"/>
      <scheme val="minor"/>
    </font>
    <font>
      <b/>
      <sz val="10"/>
      <color theme="1"/>
      <name val="Times New Roman"/>
      <family val="1"/>
      <charset val="238"/>
    </font>
    <font>
      <b/>
      <sz val="10"/>
      <name val="Times New Roman"/>
      <family val="1"/>
      <charset val="238"/>
    </font>
    <font>
      <sz val="10"/>
      <color theme="1"/>
      <name val="Calibri"/>
      <family val="2"/>
      <charset val="238"/>
      <scheme val="minor"/>
    </font>
    <font>
      <sz val="10"/>
      <color theme="1"/>
      <name val="Times New Roman"/>
      <family val="1"/>
      <charset val="238"/>
    </font>
    <font>
      <sz val="10"/>
      <name val="Arial"/>
      <family val="2"/>
      <charset val="238"/>
    </font>
    <font>
      <sz val="11"/>
      <color theme="1"/>
      <name val="Times New Roman"/>
      <family val="2"/>
      <charset val="238"/>
    </font>
    <font>
      <sz val="10"/>
      <color indexed="8"/>
      <name val="Arial"/>
      <family val="2"/>
      <charset val="238"/>
    </font>
    <font>
      <sz val="10"/>
      <name val="Times New Roman"/>
      <family val="1"/>
      <charset val="238"/>
    </font>
    <font>
      <sz val="10"/>
      <color indexed="8"/>
      <name val="Times New Roman"/>
      <family val="1"/>
      <charset val="238"/>
    </font>
    <font>
      <sz val="10"/>
      <color indexed="8"/>
      <name val="Arial"/>
      <family val="2"/>
    </font>
    <font>
      <sz val="10"/>
      <color rgb="FF006100"/>
      <name val="Calibri"/>
      <family val="2"/>
      <charset val="238"/>
    </font>
    <font>
      <sz val="10"/>
      <color rgb="FF9C0006"/>
      <name val="Calibri"/>
      <family val="2"/>
      <charset val="238"/>
    </font>
    <font>
      <sz val="11"/>
      <color indexed="8"/>
      <name val="Calibri"/>
      <family val="2"/>
      <charset val="238"/>
    </font>
    <font>
      <sz val="11"/>
      <name val="Calibri"/>
      <family val="2"/>
      <charset val="238"/>
      <scheme val="minor"/>
    </font>
  </fonts>
  <fills count="2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theme="0" tint="-4.9989318521683403E-2"/>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8"/>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2">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xf numFmtId="0" fontId="1"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6" fillId="0" borderId="0"/>
    <xf numFmtId="0" fontId="8" fillId="0" borderId="0" applyFill="0">
      <alignment horizontal="left" vertical="center" wrapText="1"/>
    </xf>
    <xf numFmtId="0" fontId="11" fillId="0" borderId="0" applyFill="0">
      <alignment horizontal="left" vertical="center" wrapText="1"/>
    </xf>
    <xf numFmtId="0" fontId="6" fillId="0" borderId="0"/>
    <xf numFmtId="44" fontId="1" fillId="0" borderId="0" applyFont="0" applyFill="0" applyBorder="0" applyAlignment="0" applyProtection="0"/>
    <xf numFmtId="0" fontId="12" fillId="18" borderId="0" applyNumberFormat="0" applyBorder="0" applyAlignment="0" applyProtection="0"/>
    <xf numFmtId="0" fontId="13" fillId="19" borderId="0" applyNumberFormat="0" applyBorder="0" applyAlignment="0" applyProtection="0"/>
    <xf numFmtId="0" fontId="4" fillId="0" borderId="0"/>
    <xf numFmtId="0" fontId="14" fillId="0" borderId="0"/>
    <xf numFmtId="0" fontId="6" fillId="0" borderId="0"/>
    <xf numFmtId="0" fontId="14" fillId="0" borderId="0"/>
    <xf numFmtId="164" fontId="1" fillId="0" borderId="0" applyFont="0" applyFill="0" applyBorder="0" applyAlignment="0" applyProtection="0"/>
  </cellStyleXfs>
  <cellXfs count="422">
    <xf numFmtId="0" fontId="0" fillId="0" borderId="0" xfId="0"/>
    <xf numFmtId="0" fontId="5" fillId="0" borderId="2" xfId="0" applyFont="1" applyBorder="1" applyAlignment="1">
      <alignment horizontal="left"/>
    </xf>
    <xf numFmtId="0" fontId="5" fillId="0" borderId="2" xfId="0" applyFont="1" applyBorder="1" applyAlignment="1">
      <alignment horizontal="center"/>
    </xf>
    <xf numFmtId="0" fontId="5" fillId="17" borderId="2" xfId="4" applyFont="1" applyFill="1" applyBorder="1" applyAlignment="1">
      <alignment horizontal="center" vertical="center" wrapText="1"/>
    </xf>
    <xf numFmtId="3" fontId="5" fillId="0" borderId="2" xfId="0" applyNumberFormat="1" applyFont="1" applyBorder="1" applyAlignment="1">
      <alignment horizontal="right"/>
    </xf>
    <xf numFmtId="10" fontId="5" fillId="0" borderId="2" xfId="2" applyNumberFormat="1" applyFont="1" applyBorder="1" applyAlignment="1">
      <alignment horizontal="center"/>
    </xf>
    <xf numFmtId="10" fontId="5" fillId="0" borderId="2" xfId="0" applyNumberFormat="1" applyFont="1" applyBorder="1" applyAlignment="1">
      <alignment horizontal="center"/>
    </xf>
    <xf numFmtId="0" fontId="5" fillId="0" borderId="2" xfId="0" applyFont="1" applyFill="1" applyBorder="1"/>
    <xf numFmtId="3" fontId="5" fillId="0" borderId="2" xfId="0" applyNumberFormat="1" applyFont="1" applyFill="1" applyBorder="1"/>
    <xf numFmtId="10" fontId="5" fillId="0" borderId="2" xfId="0" applyNumberFormat="1" applyFont="1" applyFill="1" applyBorder="1"/>
    <xf numFmtId="10" fontId="5" fillId="0" borderId="2" xfId="0" applyNumberFormat="1" applyFont="1" applyFill="1" applyBorder="1" applyAlignment="1">
      <alignment horizontal="right"/>
    </xf>
    <xf numFmtId="0" fontId="5" fillId="0" borderId="2" xfId="0" applyFont="1" applyFill="1" applyBorder="1" applyAlignment="1">
      <alignment horizontal="justify" vertical="center"/>
    </xf>
    <xf numFmtId="4" fontId="5" fillId="0" borderId="2" xfId="0" applyNumberFormat="1" applyFont="1" applyFill="1" applyBorder="1"/>
    <xf numFmtId="10" fontId="5" fillId="0" borderId="2" xfId="0" applyNumberFormat="1" applyFont="1" applyFill="1" applyBorder="1" applyAlignment="1">
      <alignment wrapText="1"/>
    </xf>
    <xf numFmtId="10" fontId="5" fillId="0" borderId="2" xfId="0" applyNumberFormat="1" applyFont="1" applyFill="1" applyBorder="1" applyAlignment="1">
      <alignment horizontal="justify" vertical="center"/>
    </xf>
    <xf numFmtId="0" fontId="5" fillId="17" borderId="2" xfId="0" applyFont="1" applyFill="1" applyBorder="1"/>
    <xf numFmtId="167" fontId="5" fillId="0" borderId="2" xfId="0" applyNumberFormat="1" applyFont="1" applyFill="1" applyBorder="1" applyAlignment="1">
      <alignment horizontal="center" vertical="center" wrapText="1"/>
    </xf>
    <xf numFmtId="10" fontId="5" fillId="0" borderId="2" xfId="2" applyNumberFormat="1" applyFont="1" applyBorder="1" applyAlignment="1">
      <alignment horizontal="center" vertical="center"/>
    </xf>
    <xf numFmtId="3" fontId="9" fillId="0" borderId="2" xfId="0" applyNumberFormat="1" applyFont="1" applyFill="1" applyBorder="1" applyAlignment="1">
      <alignment horizontal="center" vertical="center"/>
    </xf>
    <xf numFmtId="10" fontId="5" fillId="0" borderId="2" xfId="2" applyNumberFormat="1" applyFont="1" applyFill="1" applyBorder="1" applyAlignment="1">
      <alignment horizontal="center" vertical="center"/>
    </xf>
    <xf numFmtId="3" fontId="9" fillId="17" borderId="2" xfId="0" applyNumberFormat="1" applyFont="1" applyFill="1" applyBorder="1" applyAlignment="1">
      <alignment horizontal="center" vertical="center"/>
    </xf>
    <xf numFmtId="10" fontId="5" fillId="0" borderId="2" xfId="0" applyNumberFormat="1" applyFont="1" applyFill="1" applyBorder="1" applyAlignment="1">
      <alignment horizontal="center" vertical="center"/>
    </xf>
    <xf numFmtId="0" fontId="5" fillId="17" borderId="2" xfId="0" applyFont="1" applyFill="1" applyBorder="1" applyAlignment="1">
      <alignment horizontal="left"/>
    </xf>
    <xf numFmtId="10" fontId="9" fillId="0" borderId="2" xfId="2" applyNumberFormat="1" applyFont="1" applyFill="1" applyBorder="1" applyAlignment="1">
      <alignment horizontal="center" vertical="center"/>
    </xf>
    <xf numFmtId="10" fontId="5" fillId="0" borderId="3" xfId="2" applyNumberFormat="1" applyFont="1" applyFill="1" applyBorder="1" applyAlignment="1">
      <alignment horizontal="center" vertical="center" wrapText="1"/>
    </xf>
    <xf numFmtId="168" fontId="5" fillId="17" borderId="2" xfId="1" applyNumberFormat="1" applyFont="1" applyFill="1" applyBorder="1" applyAlignment="1">
      <alignment horizontal="left" vertical="center"/>
    </xf>
    <xf numFmtId="168" fontId="5" fillId="0" borderId="2" xfId="1" applyNumberFormat="1" applyFont="1" applyFill="1" applyBorder="1"/>
    <xf numFmtId="167" fontId="5" fillId="0" borderId="2" xfId="0" applyNumberFormat="1" applyFont="1" applyFill="1" applyBorder="1"/>
    <xf numFmtId="0" fontId="5" fillId="0" borderId="2" xfId="0" applyFont="1" applyBorder="1"/>
    <xf numFmtId="0" fontId="9" fillId="17" borderId="2" xfId="4" applyFont="1" applyFill="1" applyBorder="1" applyAlignment="1">
      <alignment horizontal="center" vertical="center" wrapText="1"/>
    </xf>
    <xf numFmtId="3" fontId="5" fillId="0" borderId="2" xfId="0" applyNumberFormat="1" applyFont="1" applyBorder="1"/>
    <xf numFmtId="10" fontId="5" fillId="0" borderId="2" xfId="0" applyNumberFormat="1" applyFont="1" applyBorder="1"/>
    <xf numFmtId="167" fontId="5" fillId="0" borderId="2" xfId="0" applyNumberFormat="1" applyFont="1" applyBorder="1"/>
    <xf numFmtId="0" fontId="5" fillId="0" borderId="2" xfId="0" applyFont="1" applyBorder="1" applyAlignment="1">
      <alignment horizontal="center" wrapText="1"/>
    </xf>
    <xf numFmtId="10" fontId="5" fillId="16" borderId="2" xfId="0" applyNumberFormat="1" applyFont="1" applyFill="1" applyBorder="1"/>
    <xf numFmtId="0" fontId="10" fillId="0" borderId="2" xfId="0" applyFont="1" applyFill="1" applyBorder="1" applyAlignment="1">
      <alignment horizontal="center" vertical="center"/>
    </xf>
    <xf numFmtId="4" fontId="5" fillId="0" borderId="2" xfId="0" applyNumberFormat="1" applyFont="1" applyBorder="1"/>
    <xf numFmtId="10" fontId="5" fillId="0" borderId="2" xfId="0" applyNumberFormat="1" applyFont="1" applyBorder="1" applyAlignment="1">
      <alignment horizontal="right"/>
    </xf>
    <xf numFmtId="168" fontId="5" fillId="0" borderId="2" xfId="1" applyNumberFormat="1" applyFont="1" applyBorder="1"/>
    <xf numFmtId="6" fontId="5" fillId="0" borderId="2" xfId="0" applyNumberFormat="1" applyFont="1" applyBorder="1"/>
    <xf numFmtId="0" fontId="9" fillId="0" borderId="2" xfId="0" applyFont="1" applyBorder="1"/>
    <xf numFmtId="168" fontId="10" fillId="0" borderId="2" xfId="0" applyNumberFormat="1" applyFont="1" applyFill="1" applyBorder="1"/>
    <xf numFmtId="167" fontId="5" fillId="0" borderId="2" xfId="2" applyNumberFormat="1" applyFont="1" applyFill="1" applyBorder="1"/>
    <xf numFmtId="168" fontId="10" fillId="0" borderId="2" xfId="0" applyNumberFormat="1" applyFont="1" applyFill="1" applyBorder="1" applyAlignment="1">
      <alignment vertical="top" wrapText="1"/>
    </xf>
    <xf numFmtId="0" fontId="5" fillId="0" borderId="2" xfId="0" applyFont="1" applyFill="1" applyBorder="1" applyAlignment="1">
      <alignment horizontal="left" vertical="center"/>
    </xf>
    <xf numFmtId="10" fontId="10" fillId="0" borderId="2" xfId="2" applyNumberFormat="1" applyFont="1" applyFill="1" applyBorder="1" applyAlignment="1"/>
    <xf numFmtId="167" fontId="10" fillId="0" borderId="2" xfId="2" applyNumberFormat="1" applyFont="1" applyFill="1" applyBorder="1" applyAlignment="1"/>
    <xf numFmtId="0" fontId="9" fillId="0" borderId="2" xfId="0" applyFont="1" applyFill="1" applyBorder="1" applyAlignment="1">
      <alignment horizontal="left" vertical="center"/>
    </xf>
    <xf numFmtId="4" fontId="5" fillId="0" borderId="2" xfId="0" applyNumberFormat="1" applyFont="1" applyBorder="1" applyAlignment="1">
      <alignment vertical="center"/>
    </xf>
    <xf numFmtId="4" fontId="5" fillId="0" borderId="2" xfId="0" applyNumberFormat="1" applyFont="1" applyBorder="1" applyAlignment="1">
      <alignment horizontal="center" vertical="center"/>
    </xf>
    <xf numFmtId="4" fontId="5" fillId="0" borderId="2" xfId="0" applyNumberFormat="1" applyFont="1" applyFill="1" applyBorder="1" applyAlignment="1">
      <alignment vertical="center"/>
    </xf>
    <xf numFmtId="4" fontId="5" fillId="0" borderId="2" xfId="0" applyNumberFormat="1" applyFont="1" applyFill="1" applyBorder="1" applyAlignment="1">
      <alignment horizontal="center" vertical="center"/>
    </xf>
    <xf numFmtId="10" fontId="9" fillId="0" borderId="2" xfId="0" applyNumberFormat="1" applyFont="1" applyBorder="1"/>
    <xf numFmtId="3" fontId="9" fillId="0" borderId="2" xfId="0" applyNumberFormat="1" applyFont="1" applyBorder="1"/>
    <xf numFmtId="0" fontId="5" fillId="0" borderId="2" xfId="0" applyFont="1" applyFill="1" applyBorder="1" applyAlignment="1"/>
    <xf numFmtId="0" fontId="5" fillId="0" borderId="2" xfId="0" applyFont="1" applyFill="1" applyBorder="1" applyAlignment="1">
      <alignment horizontal="center"/>
    </xf>
    <xf numFmtId="0" fontId="9" fillId="0" borderId="2" xfId="0" applyFont="1" applyFill="1" applyBorder="1" applyAlignment="1">
      <alignment horizontal="center"/>
    </xf>
    <xf numFmtId="0" fontId="5" fillId="0" borderId="2" xfId="0" applyFont="1" applyFill="1" applyBorder="1" applyAlignment="1">
      <alignment horizontal="center" vertical="center"/>
    </xf>
    <xf numFmtId="168" fontId="10" fillId="0" borderId="2" xfId="0" applyNumberFormat="1" applyFont="1" applyFill="1" applyBorder="1" applyAlignment="1">
      <alignment horizontal="center"/>
    </xf>
    <xf numFmtId="10" fontId="5" fillId="0" borderId="2" xfId="0" applyNumberFormat="1" applyFont="1" applyFill="1" applyBorder="1" applyAlignment="1">
      <alignment horizontal="center"/>
    </xf>
    <xf numFmtId="49" fontId="5" fillId="0" borderId="2" xfId="0" applyNumberFormat="1" applyFont="1" applyFill="1" applyBorder="1" applyAlignment="1"/>
    <xf numFmtId="3" fontId="5" fillId="0" borderId="2" xfId="0" applyNumberFormat="1" applyFont="1" applyFill="1" applyBorder="1" applyAlignment="1">
      <alignment horizontal="right"/>
    </xf>
    <xf numFmtId="0" fontId="9" fillId="17" borderId="2" xfId="79" applyFont="1" applyFill="1" applyBorder="1" applyAlignment="1">
      <alignment horizontal="center" vertical="center" wrapText="1"/>
    </xf>
    <xf numFmtId="0" fontId="9" fillId="0" borderId="2" xfId="78" applyFont="1" applyBorder="1"/>
    <xf numFmtId="9" fontId="9" fillId="0" borderId="2" xfId="2" applyNumberFormat="1" applyFont="1" applyBorder="1"/>
    <xf numFmtId="0" fontId="9" fillId="0" borderId="2" xfId="78" applyFont="1" applyBorder="1" applyAlignment="1">
      <alignment horizontal="right"/>
    </xf>
    <xf numFmtId="0" fontId="9" fillId="0" borderId="2" xfId="78" applyFont="1" applyFill="1" applyBorder="1"/>
    <xf numFmtId="9" fontId="9" fillId="0" borderId="2" xfId="2" applyNumberFormat="1" applyFont="1" applyFill="1" applyBorder="1"/>
    <xf numFmtId="0" fontId="9" fillId="0" borderId="2" xfId="78" applyFont="1" applyFill="1" applyBorder="1" applyAlignment="1">
      <alignment horizontal="right"/>
    </xf>
    <xf numFmtId="0" fontId="9" fillId="0" borderId="2" xfId="0" applyFont="1" applyFill="1" applyBorder="1" applyAlignment="1">
      <alignment horizontal="center" vertical="center"/>
    </xf>
    <xf numFmtId="0" fontId="9" fillId="0" borderId="2" xfId="71" applyFont="1" applyFill="1" applyBorder="1" applyAlignment="1">
      <alignment horizontal="center" vertical="center"/>
    </xf>
    <xf numFmtId="10" fontId="9" fillId="0" borderId="2" xfId="0" applyNumberFormat="1" applyFont="1" applyFill="1" applyBorder="1" applyAlignment="1">
      <alignment horizontal="center" vertical="center"/>
    </xf>
    <xf numFmtId="171" fontId="9" fillId="0" borderId="2" xfId="1" applyNumberFormat="1" applyFont="1" applyFill="1" applyBorder="1" applyAlignment="1">
      <alignment horizontal="center" vertical="center"/>
    </xf>
    <xf numFmtId="171" fontId="9" fillId="0" borderId="2" xfId="75" applyNumberFormat="1" applyFont="1" applyFill="1" applyBorder="1" applyAlignment="1">
      <alignment horizontal="center" vertical="center"/>
    </xf>
    <xf numFmtId="10" fontId="9" fillId="0" borderId="2" xfId="75" applyNumberFormat="1" applyFont="1" applyFill="1" applyBorder="1" applyAlignment="1">
      <alignment horizontal="center" vertical="center"/>
    </xf>
    <xf numFmtId="0" fontId="9" fillId="0" borderId="2" xfId="75" applyFont="1" applyFill="1" applyBorder="1" applyAlignment="1">
      <alignment horizontal="left" vertical="center"/>
    </xf>
    <xf numFmtId="0" fontId="9" fillId="0" borderId="2" xfId="75" applyFont="1" applyFill="1" applyBorder="1" applyAlignment="1">
      <alignment horizontal="center" vertical="center"/>
    </xf>
    <xf numFmtId="9" fontId="9" fillId="0" borderId="2" xfId="75" applyNumberFormat="1" applyFont="1" applyFill="1" applyBorder="1" applyAlignment="1">
      <alignment horizontal="center" vertical="center"/>
    </xf>
    <xf numFmtId="165" fontId="9" fillId="0" borderId="2" xfId="0" applyNumberFormat="1" applyFont="1" applyBorder="1"/>
    <xf numFmtId="10" fontId="9" fillId="0" borderId="2" xfId="0" applyNumberFormat="1" applyFont="1" applyBorder="1" applyAlignment="1">
      <alignment horizontal="center"/>
    </xf>
    <xf numFmtId="0" fontId="9" fillId="0" borderId="2" xfId="0" applyFont="1" applyBorder="1" applyAlignment="1">
      <alignment horizontal="center"/>
    </xf>
    <xf numFmtId="10" fontId="9" fillId="0" borderId="2" xfId="0" applyNumberFormat="1" applyFont="1" applyBorder="1" applyAlignment="1">
      <alignment horizontal="right"/>
    </xf>
    <xf numFmtId="10" fontId="9" fillId="0" borderId="2" xfId="0" applyNumberFormat="1" applyFont="1" applyBorder="1" applyAlignment="1">
      <alignment horizontal="left"/>
    </xf>
    <xf numFmtId="167" fontId="9" fillId="0" borderId="2" xfId="0" applyNumberFormat="1" applyFont="1" applyBorder="1" applyAlignment="1">
      <alignment horizontal="center"/>
    </xf>
    <xf numFmtId="167" fontId="5" fillId="0" borderId="2" xfId="0" applyNumberFormat="1" applyFont="1" applyFill="1" applyBorder="1" applyAlignment="1">
      <alignment horizontal="center"/>
    </xf>
    <xf numFmtId="173" fontId="9" fillId="0" borderId="2" xfId="0" applyNumberFormat="1" applyFont="1" applyBorder="1"/>
    <xf numFmtId="172" fontId="9" fillId="0" borderId="2" xfId="74" applyNumberFormat="1" applyFont="1" applyBorder="1"/>
    <xf numFmtId="3" fontId="9" fillId="0" borderId="2" xfId="0" applyNumberFormat="1" applyFont="1" applyBorder="1" applyAlignment="1">
      <alignment horizontal="right"/>
    </xf>
    <xf numFmtId="0" fontId="5" fillId="17" borderId="2" xfId="0" applyFont="1" applyFill="1" applyBorder="1" applyAlignment="1">
      <alignment horizontal="center"/>
    </xf>
    <xf numFmtId="0" fontId="9" fillId="0" borderId="2" xfId="78" applyFont="1" applyBorder="1" applyAlignment="1">
      <alignment horizontal="center"/>
    </xf>
    <xf numFmtId="0" fontId="9" fillId="0" borderId="2" xfId="78" applyFont="1" applyFill="1" applyBorder="1" applyAlignment="1">
      <alignment horizontal="center"/>
    </xf>
    <xf numFmtId="14" fontId="9" fillId="0" borderId="2" xfId="0" applyNumberFormat="1" applyFont="1" applyBorder="1" applyAlignment="1">
      <alignment horizontal="center"/>
    </xf>
    <xf numFmtId="49" fontId="5" fillId="0" borderId="2" xfId="0" applyNumberFormat="1" applyFont="1" applyFill="1" applyBorder="1" applyAlignment="1">
      <alignment horizontal="center"/>
    </xf>
    <xf numFmtId="0" fontId="10" fillId="0" borderId="2" xfId="0" applyFont="1" applyFill="1" applyBorder="1" applyAlignment="1">
      <alignment horizontal="center"/>
    </xf>
    <xf numFmtId="0" fontId="9" fillId="0" borderId="2" xfId="79" applyFont="1" applyFill="1" applyBorder="1" applyAlignment="1">
      <alignment horizontal="center"/>
    </xf>
    <xf numFmtId="10" fontId="10" fillId="0" borderId="2" xfId="2" applyNumberFormat="1" applyFont="1" applyFill="1" applyBorder="1" applyAlignment="1">
      <alignment horizontal="center"/>
    </xf>
    <xf numFmtId="10" fontId="5" fillId="0" borderId="2" xfId="2" applyNumberFormat="1" applyFont="1" applyFill="1" applyBorder="1" applyAlignment="1">
      <alignment horizontal="center"/>
    </xf>
    <xf numFmtId="10" fontId="9" fillId="15" borderId="3" xfId="3" applyNumberFormat="1" applyFont="1" applyFill="1" applyBorder="1" applyAlignment="1">
      <alignment horizontal="center" vertical="center" wrapText="1"/>
    </xf>
    <xf numFmtId="3" fontId="9" fillId="15" borderId="2" xfId="3" applyNumberFormat="1" applyFont="1" applyFill="1" applyBorder="1" applyAlignment="1">
      <alignment horizontal="center" vertical="center" wrapText="1"/>
    </xf>
    <xf numFmtId="3" fontId="9" fillId="16" borderId="2" xfId="3" applyNumberFormat="1" applyFont="1" applyFill="1" applyBorder="1" applyAlignment="1">
      <alignment horizontal="center" vertical="center" wrapText="1"/>
    </xf>
    <xf numFmtId="0" fontId="5" fillId="17" borderId="0" xfId="0" applyFont="1" applyFill="1"/>
    <xf numFmtId="3" fontId="9" fillId="0" borderId="2" xfId="0" applyNumberFormat="1" applyFont="1" applyFill="1" applyBorder="1" applyAlignment="1">
      <alignment horizontal="right"/>
    </xf>
    <xf numFmtId="3" fontId="5" fillId="0" borderId="2" xfId="1" applyNumberFormat="1" applyFont="1" applyBorder="1" applyAlignment="1">
      <alignment horizontal="right"/>
    </xf>
    <xf numFmtId="3" fontId="5" fillId="0" borderId="2" xfId="1" applyNumberFormat="1" applyFont="1" applyFill="1" applyBorder="1" applyAlignment="1">
      <alignment horizontal="right"/>
    </xf>
    <xf numFmtId="3" fontId="5" fillId="0" borderId="2" xfId="4" applyNumberFormat="1" applyFont="1" applyBorder="1" applyAlignment="1">
      <alignment horizontal="right"/>
    </xf>
    <xf numFmtId="3" fontId="5" fillId="0" borderId="2" xfId="4" applyNumberFormat="1" applyFont="1" applyFill="1" applyBorder="1" applyAlignment="1">
      <alignment horizontal="right"/>
    </xf>
    <xf numFmtId="3" fontId="10" fillId="0" borderId="2" xfId="1" applyNumberFormat="1" applyFont="1" applyFill="1" applyBorder="1" applyAlignment="1">
      <alignment horizontal="right"/>
    </xf>
    <xf numFmtId="3" fontId="5" fillId="0" borderId="2" xfId="0" applyNumberFormat="1" applyFont="1" applyBorder="1" applyAlignment="1">
      <alignment horizontal="right" vertical="center"/>
    </xf>
    <xf numFmtId="3" fontId="9" fillId="0" borderId="2" xfId="1" applyNumberFormat="1" applyFont="1" applyFill="1" applyBorder="1" applyAlignment="1">
      <alignment horizontal="right" vertical="center"/>
    </xf>
    <xf numFmtId="3" fontId="9" fillId="0" borderId="2" xfId="75" applyNumberFormat="1" applyFont="1" applyFill="1" applyBorder="1" applyAlignment="1">
      <alignment horizontal="right" vertical="center"/>
    </xf>
    <xf numFmtId="3" fontId="9" fillId="0" borderId="2" xfId="74" applyNumberFormat="1" applyFont="1" applyBorder="1" applyAlignment="1">
      <alignment horizontal="right"/>
    </xf>
    <xf numFmtId="3" fontId="10" fillId="0" borderId="2" xfId="0" applyNumberFormat="1" applyFont="1" applyFill="1" applyBorder="1" applyAlignment="1">
      <alignment horizontal="right"/>
    </xf>
    <xf numFmtId="3" fontId="5" fillId="17" borderId="2" xfId="0" applyNumberFormat="1" applyFont="1" applyFill="1" applyBorder="1" applyAlignment="1">
      <alignment horizontal="right"/>
    </xf>
    <xf numFmtId="3" fontId="5" fillId="0" borderId="2" xfId="0" applyNumberFormat="1" applyFont="1" applyFill="1" applyBorder="1" applyAlignment="1">
      <alignment horizontal="right" vertical="center"/>
    </xf>
    <xf numFmtId="10" fontId="10" fillId="16" borderId="2" xfId="3" applyNumberFormat="1" applyFont="1" applyFill="1" applyBorder="1" applyAlignment="1">
      <alignment horizontal="center" vertical="center" wrapText="1"/>
    </xf>
    <xf numFmtId="10" fontId="9" fillId="16" borderId="3" xfId="3" applyNumberFormat="1" applyFont="1" applyFill="1" applyBorder="1" applyAlignment="1">
      <alignment horizontal="center" vertical="center" wrapText="1"/>
    </xf>
    <xf numFmtId="3" fontId="10" fillId="16" borderId="2" xfId="3" applyNumberFormat="1" applyFont="1" applyFill="1" applyBorder="1" applyAlignment="1">
      <alignment horizontal="center" vertical="center" wrapText="1"/>
    </xf>
    <xf numFmtId="10" fontId="9" fillId="16" borderId="2" xfId="3" applyNumberFormat="1" applyFont="1" applyFill="1" applyBorder="1" applyAlignment="1">
      <alignment horizontal="center" vertical="center" wrapText="1"/>
    </xf>
    <xf numFmtId="3" fontId="5" fillId="20" borderId="2" xfId="4" applyNumberFormat="1" applyFont="1" applyFill="1" applyBorder="1" applyAlignment="1">
      <alignment horizontal="right" vertical="center" wrapText="1"/>
    </xf>
    <xf numFmtId="0" fontId="10" fillId="16" borderId="2" xfId="3" applyFont="1" applyFill="1" applyBorder="1" applyAlignment="1">
      <alignment horizontal="center" vertical="center"/>
    </xf>
    <xf numFmtId="0" fontId="5" fillId="0" borderId="2" xfId="0" applyFont="1" applyBorder="1" applyAlignment="1"/>
    <xf numFmtId="168" fontId="10" fillId="0" borderId="2" xfId="0" applyNumberFormat="1" applyFont="1" applyFill="1" applyBorder="1" applyAlignment="1"/>
    <xf numFmtId="0" fontId="9" fillId="0" borderId="2" xfId="79" applyFont="1" applyBorder="1" applyAlignment="1"/>
    <xf numFmtId="0" fontId="9" fillId="0" borderId="2" xfId="79" applyFont="1" applyFill="1" applyBorder="1" applyAlignment="1"/>
    <xf numFmtId="0" fontId="9" fillId="0" borderId="2" xfId="0" applyFont="1" applyBorder="1" applyAlignment="1"/>
    <xf numFmtId="3" fontId="9" fillId="0" borderId="2" xfId="79" applyNumberFormat="1" applyFont="1" applyFill="1" applyBorder="1" applyAlignment="1">
      <alignment horizontal="right"/>
    </xf>
    <xf numFmtId="10" fontId="5" fillId="0" borderId="3" xfId="0" applyNumberFormat="1" applyFont="1" applyFill="1" applyBorder="1" applyAlignment="1">
      <alignment horizontal="center" vertical="center"/>
    </xf>
    <xf numFmtId="10" fontId="5" fillId="0" borderId="3" xfId="0" applyNumberFormat="1" applyFont="1" applyBorder="1" applyAlignment="1">
      <alignment horizontal="center" vertical="center"/>
    </xf>
    <xf numFmtId="167" fontId="5" fillId="0" borderId="3" xfId="0" applyNumberFormat="1" applyFont="1" applyBorder="1" applyAlignment="1">
      <alignment horizontal="center" vertical="center"/>
    </xf>
    <xf numFmtId="10" fontId="5" fillId="0" borderId="2" xfId="0" applyNumberFormat="1" applyFont="1" applyFill="1" applyBorder="1" applyAlignment="1">
      <alignment horizontal="center" vertical="center" wrapText="1"/>
    </xf>
    <xf numFmtId="10" fontId="5" fillId="17" borderId="2" xfId="0" applyNumberFormat="1" applyFont="1" applyFill="1" applyBorder="1" applyAlignment="1">
      <alignment horizontal="center" vertical="center" wrapText="1"/>
    </xf>
    <xf numFmtId="167" fontId="5" fillId="17" borderId="2" xfId="0" applyNumberFormat="1" applyFont="1" applyFill="1" applyBorder="1" applyAlignment="1">
      <alignment horizontal="center" vertical="center" wrapText="1"/>
    </xf>
    <xf numFmtId="3" fontId="5" fillId="0" borderId="6" xfId="0" applyNumberFormat="1" applyFont="1" applyBorder="1" applyAlignment="1">
      <alignment horizontal="right" vertical="center"/>
    </xf>
    <xf numFmtId="3" fontId="5" fillId="0" borderId="2" xfId="3" applyNumberFormat="1" applyFont="1" applyFill="1" applyBorder="1" applyAlignment="1">
      <alignment horizontal="right" vertical="top"/>
    </xf>
    <xf numFmtId="0" fontId="5" fillId="0" borderId="2" xfId="4" applyFont="1" applyFill="1" applyBorder="1" applyAlignment="1">
      <alignment horizontal="center" vertical="center" wrapText="1"/>
    </xf>
    <xf numFmtId="0" fontId="5" fillId="17" borderId="0" xfId="0" applyFont="1" applyFill="1" applyAlignment="1">
      <alignment vertical="center"/>
    </xf>
    <xf numFmtId="0" fontId="9" fillId="0" borderId="2" xfId="78" applyFont="1" applyFill="1" applyBorder="1" applyAlignment="1"/>
    <xf numFmtId="3" fontId="9" fillId="0" borderId="2" xfId="78" applyNumberFormat="1" applyFont="1" applyBorder="1" applyAlignment="1">
      <alignment horizontal="right"/>
    </xf>
    <xf numFmtId="3" fontId="9" fillId="0" borderId="2" xfId="1" applyNumberFormat="1" applyFont="1" applyBorder="1" applyAlignment="1">
      <alignment horizontal="right"/>
    </xf>
    <xf numFmtId="3" fontId="9" fillId="0" borderId="2" xfId="78" applyNumberFormat="1" applyFont="1" applyBorder="1"/>
    <xf numFmtId="3" fontId="9" fillId="20" borderId="2" xfId="4" applyNumberFormat="1" applyFont="1" applyFill="1" applyBorder="1" applyAlignment="1">
      <alignment horizontal="right" vertical="center" wrapText="1"/>
    </xf>
    <xf numFmtId="10" fontId="9" fillId="0" borderId="2" xfId="78" applyNumberFormat="1" applyFont="1" applyFill="1" applyBorder="1"/>
    <xf numFmtId="0" fontId="9" fillId="0" borderId="2" xfId="80" applyFont="1" applyFill="1" applyBorder="1"/>
    <xf numFmtId="0" fontId="9" fillId="0" borderId="2" xfId="79" applyFont="1" applyFill="1" applyBorder="1" applyAlignment="1">
      <alignment horizontal="center" vertical="center" wrapText="1"/>
    </xf>
    <xf numFmtId="3" fontId="9" fillId="0" borderId="2" xfId="78" applyNumberFormat="1" applyFont="1" applyFill="1" applyBorder="1" applyAlignment="1">
      <alignment horizontal="right"/>
    </xf>
    <xf numFmtId="3" fontId="9" fillId="0" borderId="2" xfId="1" applyNumberFormat="1" applyFont="1" applyFill="1" applyBorder="1" applyAlignment="1">
      <alignment horizontal="right"/>
    </xf>
    <xf numFmtId="3" fontId="9" fillId="0" borderId="2" xfId="78" applyNumberFormat="1" applyFont="1" applyFill="1" applyBorder="1"/>
    <xf numFmtId="14" fontId="9" fillId="0" borderId="2" xfId="0" applyNumberFormat="1" applyFont="1" applyFill="1" applyBorder="1" applyAlignment="1">
      <alignment horizontal="center"/>
    </xf>
    <xf numFmtId="10" fontId="9" fillId="0" borderId="2" xfId="80" applyNumberFormat="1" applyFont="1" applyFill="1" applyBorder="1" applyAlignment="1">
      <alignment horizontal="center"/>
    </xf>
    <xf numFmtId="10" fontId="9" fillId="0" borderId="2" xfId="76" applyNumberFormat="1" applyFont="1" applyFill="1" applyBorder="1" applyAlignment="1">
      <alignment vertical="center" wrapText="1"/>
    </xf>
    <xf numFmtId="10" fontId="9" fillId="0" borderId="2" xfId="75" applyNumberFormat="1" applyFont="1" applyFill="1" applyBorder="1" applyAlignment="1">
      <alignment vertical="center"/>
    </xf>
    <xf numFmtId="0" fontId="9" fillId="17" borderId="3" xfId="0" applyFont="1" applyFill="1" applyBorder="1" applyAlignment="1">
      <alignment vertical="center"/>
    </xf>
    <xf numFmtId="0" fontId="9" fillId="17" borderId="5" xfId="0" applyFont="1" applyFill="1" applyBorder="1" applyAlignment="1">
      <alignment vertical="center"/>
    </xf>
    <xf numFmtId="0" fontId="9" fillId="17" borderId="2" xfId="0" applyFont="1" applyFill="1" applyBorder="1" applyAlignment="1">
      <alignment vertical="center"/>
    </xf>
    <xf numFmtId="10" fontId="9" fillId="0" borderId="2" xfId="0" applyNumberFormat="1" applyFont="1" applyBorder="1" applyAlignment="1">
      <alignment horizontal="center" vertical="center"/>
    </xf>
    <xf numFmtId="49" fontId="9" fillId="0" borderId="2" xfId="74" applyNumberFormat="1" applyFont="1" applyBorder="1" applyAlignment="1">
      <alignment horizontal="center"/>
    </xf>
    <xf numFmtId="10" fontId="9" fillId="0" borderId="2" xfId="0" applyNumberFormat="1" applyFont="1" applyBorder="1" applyAlignment="1">
      <alignment horizontal="right" vertical="center"/>
    </xf>
    <xf numFmtId="167" fontId="9" fillId="0" borderId="2" xfId="0" applyNumberFormat="1" applyFont="1" applyBorder="1" applyAlignment="1">
      <alignment horizontal="right" vertical="center"/>
    </xf>
    <xf numFmtId="0" fontId="9" fillId="17" borderId="6" xfId="0" applyFont="1" applyFill="1" applyBorder="1" applyAlignment="1">
      <alignment vertical="center"/>
    </xf>
    <xf numFmtId="3" fontId="9" fillId="0" borderId="2" xfId="74" applyNumberFormat="1" applyFont="1" applyBorder="1" applyAlignment="1">
      <alignment horizontal="right" vertical="center"/>
    </xf>
    <xf numFmtId="49" fontId="9" fillId="0" borderId="2" xfId="74" applyNumberFormat="1" applyFont="1" applyBorder="1" applyAlignment="1">
      <alignment horizontal="center" vertical="center"/>
    </xf>
    <xf numFmtId="172" fontId="9" fillId="0" borderId="2" xfId="74" applyNumberFormat="1" applyFont="1" applyBorder="1" applyAlignment="1">
      <alignment vertical="center"/>
    </xf>
    <xf numFmtId="49" fontId="9" fillId="0" borderId="2" xfId="0" applyNumberFormat="1" applyFont="1" applyBorder="1" applyAlignment="1">
      <alignment horizontal="center"/>
    </xf>
    <xf numFmtId="10" fontId="9" fillId="0" borderId="2" xfId="0" applyNumberFormat="1" applyFont="1" applyBorder="1" applyAlignment="1">
      <alignment horizontal="left" vertical="center" wrapText="1"/>
    </xf>
    <xf numFmtId="167" fontId="5" fillId="0" borderId="2" xfId="0" applyNumberFormat="1" applyFont="1" applyBorder="1" applyAlignment="1">
      <alignment horizontal="center"/>
    </xf>
    <xf numFmtId="0" fontId="5" fillId="17" borderId="2" xfId="0" applyFont="1" applyFill="1" applyBorder="1" applyAlignment="1"/>
    <xf numFmtId="10" fontId="5" fillId="17" borderId="2" xfId="0" applyNumberFormat="1" applyFont="1" applyFill="1" applyBorder="1" applyAlignment="1">
      <alignment horizontal="center"/>
    </xf>
    <xf numFmtId="10" fontId="5" fillId="17" borderId="2" xfId="0" applyNumberFormat="1" applyFont="1" applyFill="1" applyBorder="1"/>
    <xf numFmtId="3" fontId="5" fillId="17" borderId="2" xfId="1" applyNumberFormat="1" applyFont="1" applyFill="1" applyBorder="1" applyAlignment="1">
      <alignment horizontal="right"/>
    </xf>
    <xf numFmtId="3" fontId="5" fillId="17" borderId="2" xfId="0" applyNumberFormat="1" applyFont="1" applyFill="1" applyBorder="1"/>
    <xf numFmtId="0" fontId="5" fillId="20" borderId="2" xfId="0" applyFont="1" applyFill="1" applyBorder="1" applyAlignment="1">
      <alignment horizontal="center"/>
    </xf>
    <xf numFmtId="3" fontId="5" fillId="20" borderId="2" xfId="0" applyNumberFormat="1" applyFont="1" applyFill="1" applyBorder="1" applyAlignment="1">
      <alignment horizontal="right"/>
    </xf>
    <xf numFmtId="0" fontId="5" fillId="20" borderId="2" xfId="0" applyFont="1" applyFill="1" applyBorder="1"/>
    <xf numFmtId="10" fontId="5" fillId="20" borderId="2" xfId="0" applyNumberFormat="1" applyFont="1" applyFill="1" applyBorder="1"/>
    <xf numFmtId="3" fontId="5" fillId="20" borderId="2" xfId="0" applyNumberFormat="1" applyFont="1" applyFill="1" applyBorder="1"/>
    <xf numFmtId="10" fontId="5" fillId="20" borderId="2" xfId="0" applyNumberFormat="1" applyFont="1" applyFill="1" applyBorder="1" applyAlignment="1">
      <alignment horizontal="center"/>
    </xf>
    <xf numFmtId="3" fontId="5" fillId="20" borderId="2" xfId="1" applyNumberFormat="1" applyFont="1" applyFill="1" applyBorder="1" applyAlignment="1">
      <alignment horizontal="right"/>
    </xf>
    <xf numFmtId="169" fontId="5" fillId="20" borderId="2" xfId="0" applyNumberFormat="1" applyFont="1" applyFill="1" applyBorder="1"/>
    <xf numFmtId="169" fontId="5" fillId="20" borderId="2" xfId="0" applyNumberFormat="1" applyFont="1" applyFill="1" applyBorder="1" applyAlignment="1">
      <alignment horizontal="center"/>
    </xf>
    <xf numFmtId="165" fontId="5" fillId="20" borderId="2" xfId="0" applyNumberFormat="1" applyFont="1" applyFill="1" applyBorder="1"/>
    <xf numFmtId="169" fontId="5" fillId="17" borderId="2" xfId="0" applyNumberFormat="1" applyFont="1" applyFill="1" applyBorder="1" applyAlignment="1">
      <alignment horizontal="center"/>
    </xf>
    <xf numFmtId="169" fontId="5" fillId="17" borderId="2" xfId="0" applyNumberFormat="1" applyFont="1" applyFill="1" applyBorder="1"/>
    <xf numFmtId="0" fontId="5" fillId="17" borderId="0" xfId="0" applyFont="1" applyFill="1" applyBorder="1"/>
    <xf numFmtId="0" fontId="5" fillId="20" borderId="2" xfId="4" applyFont="1" applyFill="1" applyBorder="1" applyAlignment="1">
      <alignment horizontal="center" vertical="center" wrapText="1"/>
    </xf>
    <xf numFmtId="0" fontId="5" fillId="16" borderId="2" xfId="0" applyFont="1" applyFill="1" applyBorder="1"/>
    <xf numFmtId="3" fontId="9" fillId="17" borderId="2" xfId="0" applyNumberFormat="1" applyFont="1" applyFill="1" applyBorder="1" applyAlignment="1">
      <alignment horizontal="right"/>
    </xf>
    <xf numFmtId="0" fontId="9" fillId="17" borderId="2" xfId="0" applyFont="1" applyFill="1" applyBorder="1" applyAlignment="1">
      <alignment horizontal="center" vertical="center"/>
    </xf>
    <xf numFmtId="0" fontId="9" fillId="17" borderId="2" xfId="0" applyFont="1" applyFill="1" applyBorder="1" applyAlignment="1">
      <alignment horizontal="center"/>
    </xf>
    <xf numFmtId="0" fontId="5" fillId="0" borderId="4" xfId="71" applyFont="1" applyFill="1" applyBorder="1" applyAlignment="1">
      <alignment horizontal="left" vertical="center"/>
    </xf>
    <xf numFmtId="3" fontId="5" fillId="0" borderId="2" xfId="0" applyNumberFormat="1" applyFont="1" applyBorder="1" applyAlignment="1">
      <alignment horizontal="center" vertical="center"/>
    </xf>
    <xf numFmtId="3" fontId="5" fillId="17" borderId="2" xfId="4"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xf>
    <xf numFmtId="3" fontId="5" fillId="17" borderId="2" xfId="0" applyNumberFormat="1" applyFont="1" applyFill="1" applyBorder="1" applyAlignment="1">
      <alignment horizontal="center" vertical="center"/>
    </xf>
    <xf numFmtId="165" fontId="5" fillId="0" borderId="2" xfId="0" applyNumberFormat="1" applyFont="1" applyFill="1" applyBorder="1" applyAlignment="1">
      <alignment horizontal="center" vertical="center" wrapText="1"/>
    </xf>
    <xf numFmtId="0" fontId="5" fillId="17" borderId="2" xfId="72"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72" applyFont="1" applyBorder="1" applyAlignment="1">
      <alignment horizontal="center" vertical="center" wrapText="1"/>
    </xf>
    <xf numFmtId="3" fontId="5" fillId="0" borderId="5" xfId="0" applyNumberFormat="1" applyFont="1" applyFill="1" applyBorder="1" applyAlignment="1">
      <alignment horizontal="right" vertical="center"/>
    </xf>
    <xf numFmtId="0" fontId="5" fillId="0" borderId="2" xfId="0" applyFont="1" applyFill="1" applyBorder="1" applyAlignment="1">
      <alignment horizontal="center" vertical="center" wrapText="1"/>
    </xf>
    <xf numFmtId="10" fontId="5" fillId="17" borderId="2" xfId="2" applyNumberFormat="1" applyFont="1" applyFill="1" applyBorder="1" applyAlignment="1">
      <alignment horizontal="center" vertical="center"/>
    </xf>
    <xf numFmtId="0" fontId="5" fillId="0" borderId="2" xfId="0" applyFont="1" applyFill="1" applyBorder="1" applyAlignment="1">
      <alignment vertical="center"/>
    </xf>
    <xf numFmtId="170" fontId="5" fillId="0" borderId="2" xfId="0" applyNumberFormat="1" applyFont="1" applyFill="1" applyBorder="1" applyAlignment="1">
      <alignment horizontal="center" vertical="center"/>
    </xf>
    <xf numFmtId="10" fontId="5" fillId="0" borderId="2" xfId="0" applyNumberFormat="1" applyFont="1" applyFill="1" applyBorder="1" applyAlignment="1">
      <alignment vertical="center"/>
    </xf>
    <xf numFmtId="3" fontId="5" fillId="0" borderId="2" xfId="0" applyNumberFormat="1" applyFont="1" applyFill="1" applyBorder="1" applyAlignment="1">
      <alignment vertical="center"/>
    </xf>
    <xf numFmtId="3" fontId="5" fillId="0" borderId="2" xfId="73" applyNumberFormat="1" applyFont="1" applyFill="1" applyBorder="1" applyAlignment="1">
      <alignment horizontal="right" vertical="top"/>
    </xf>
    <xf numFmtId="174" fontId="5" fillId="0" borderId="2" xfId="0" applyNumberFormat="1" applyFont="1" applyBorder="1"/>
    <xf numFmtId="3" fontId="9" fillId="17" borderId="2" xfId="74" applyNumberFormat="1" applyFont="1" applyFill="1" applyBorder="1" applyAlignment="1">
      <alignment horizontal="right"/>
    </xf>
    <xf numFmtId="0" fontId="9" fillId="0" borderId="2" xfId="79" applyFont="1" applyBorder="1" applyAlignment="1">
      <alignment horizontal="center"/>
    </xf>
    <xf numFmtId="0" fontId="9" fillId="17" borderId="3" xfId="0" applyFont="1" applyFill="1" applyBorder="1" applyAlignment="1">
      <alignment horizontal="center"/>
    </xf>
    <xf numFmtId="0" fontId="9" fillId="17" borderId="5" xfId="0" applyFont="1" applyFill="1" applyBorder="1" applyAlignment="1">
      <alignment horizontal="center"/>
    </xf>
    <xf numFmtId="0" fontId="9" fillId="17" borderId="6" xfId="0" applyFont="1" applyFill="1" applyBorder="1" applyAlignment="1">
      <alignment horizontal="center"/>
    </xf>
    <xf numFmtId="14" fontId="9" fillId="17" borderId="2" xfId="0" applyNumberFormat="1" applyFont="1" applyFill="1" applyBorder="1" applyAlignment="1">
      <alignment horizontal="center"/>
    </xf>
    <xf numFmtId="3" fontId="9" fillId="17" borderId="2" xfId="74" applyNumberFormat="1" applyFont="1" applyFill="1" applyBorder="1" applyAlignment="1">
      <alignment horizontal="right" vertical="center"/>
    </xf>
    <xf numFmtId="10" fontId="9" fillId="0" borderId="2" xfId="74" applyNumberFormat="1" applyFont="1" applyBorder="1" applyAlignment="1">
      <alignment horizontal="right"/>
    </xf>
    <xf numFmtId="10" fontId="9" fillId="0" borderId="2" xfId="74" applyNumberFormat="1" applyFont="1" applyBorder="1" applyAlignment="1">
      <alignment horizontal="right" vertical="center"/>
    </xf>
    <xf numFmtId="10" fontId="9" fillId="0" borderId="2" xfId="78" applyNumberFormat="1" applyFont="1" applyBorder="1" applyAlignment="1">
      <alignment horizontal="center"/>
    </xf>
    <xf numFmtId="10" fontId="9" fillId="0" borderId="2" xfId="78" applyNumberFormat="1" applyFont="1" applyFill="1" applyBorder="1" applyAlignment="1">
      <alignment horizontal="center"/>
    </xf>
    <xf numFmtId="0" fontId="5" fillId="17" borderId="4" xfId="71" applyFont="1" applyFill="1" applyBorder="1" applyAlignment="1">
      <alignment horizontal="left" vertical="center"/>
    </xf>
    <xf numFmtId="3" fontId="5" fillId="17" borderId="2" xfId="0" applyNumberFormat="1" applyFont="1" applyFill="1" applyBorder="1" applyAlignment="1">
      <alignment horizontal="right" vertical="center"/>
    </xf>
    <xf numFmtId="10" fontId="5" fillId="17" borderId="3" xfId="2" applyNumberFormat="1" applyFont="1" applyFill="1" applyBorder="1" applyAlignment="1">
      <alignment horizontal="center" vertical="center"/>
    </xf>
    <xf numFmtId="0" fontId="5" fillId="17" borderId="6" xfId="0" applyFont="1" applyFill="1" applyBorder="1" applyAlignment="1">
      <alignment horizontal="center" vertical="center"/>
    </xf>
    <xf numFmtId="10" fontId="5" fillId="16" borderId="2" xfId="2" applyNumberFormat="1" applyFont="1" applyFill="1" applyBorder="1" applyAlignment="1">
      <alignment horizontal="center"/>
    </xf>
    <xf numFmtId="10" fontId="9" fillId="16" borderId="2" xfId="2" applyNumberFormat="1" applyFont="1" applyFill="1" applyBorder="1" applyAlignment="1">
      <alignment horizontal="center"/>
    </xf>
    <xf numFmtId="10" fontId="5" fillId="17" borderId="0" xfId="0" applyNumberFormat="1" applyFont="1" applyFill="1" applyAlignment="1">
      <alignment horizontal="center"/>
    </xf>
    <xf numFmtId="4" fontId="5" fillId="17" borderId="0" xfId="0" applyNumberFormat="1" applyFont="1" applyFill="1" applyAlignment="1">
      <alignment vertical="center"/>
    </xf>
    <xf numFmtId="0" fontId="9" fillId="17" borderId="0" xfId="78" applyFont="1" applyFill="1"/>
    <xf numFmtId="0" fontId="9" fillId="17" borderId="0" xfId="0" applyFont="1" applyFill="1" applyBorder="1" applyAlignment="1">
      <alignment horizontal="center" vertical="center"/>
    </xf>
    <xf numFmtId="0" fontId="9" fillId="17" borderId="0" xfId="76" applyFont="1" applyFill="1" applyAlignment="1">
      <alignment horizontal="center" vertical="center"/>
    </xf>
    <xf numFmtId="0" fontId="9" fillId="17" borderId="0" xfId="0" applyFont="1" applyFill="1" applyAlignment="1">
      <alignment horizontal="center" vertical="center"/>
    </xf>
    <xf numFmtId="0" fontId="9" fillId="17" borderId="0" xfId="0" applyFont="1" applyFill="1"/>
    <xf numFmtId="0" fontId="5" fillId="17" borderId="0" xfId="0" applyFont="1" applyFill="1" applyAlignment="1"/>
    <xf numFmtId="0" fontId="5" fillId="17" borderId="0" xfId="0" applyFont="1" applyFill="1" applyAlignment="1">
      <alignment horizontal="center"/>
    </xf>
    <xf numFmtId="3" fontId="5" fillId="17" borderId="0" xfId="0" applyNumberFormat="1" applyFont="1" applyFill="1" applyAlignment="1">
      <alignment horizontal="right"/>
    </xf>
    <xf numFmtId="10" fontId="5" fillId="17" borderId="0" xfId="0" applyNumberFormat="1" applyFont="1" applyFill="1"/>
    <xf numFmtId="0" fontId="5" fillId="0" borderId="3" xfId="0" applyFont="1" applyFill="1" applyBorder="1" applyAlignment="1">
      <alignment horizontal="center" vertical="center"/>
    </xf>
    <xf numFmtId="3" fontId="5" fillId="0" borderId="2" xfId="81" applyNumberFormat="1" applyFont="1" applyBorder="1" applyAlignment="1">
      <alignment horizontal="right"/>
    </xf>
    <xf numFmtId="10" fontId="5" fillId="0" borderId="2" xfId="0" applyNumberFormat="1" applyFont="1" applyBorder="1" applyAlignment="1">
      <alignment horizontal="left"/>
    </xf>
    <xf numFmtId="10" fontId="5" fillId="17" borderId="2" xfId="2" applyNumberFormat="1" applyFont="1" applyFill="1" applyBorder="1" applyAlignment="1">
      <alignment horizontal="center"/>
    </xf>
    <xf numFmtId="10" fontId="5" fillId="20" borderId="2" xfId="2" applyNumberFormat="1" applyFont="1" applyFill="1" applyBorder="1" applyAlignment="1">
      <alignment horizontal="center"/>
    </xf>
    <xf numFmtId="164" fontId="5" fillId="0" borderId="2" xfId="1" applyFont="1" applyBorder="1" applyAlignment="1">
      <alignment horizontal="center"/>
    </xf>
    <xf numFmtId="168" fontId="5" fillId="0" borderId="2" xfId="1" applyNumberFormat="1" applyFont="1" applyBorder="1" applyAlignment="1">
      <alignment horizontal="center"/>
    </xf>
    <xf numFmtId="10" fontId="9" fillId="0" borderId="2" xfId="2" applyNumberFormat="1" applyFont="1" applyBorder="1" applyAlignment="1">
      <alignment horizontal="center"/>
    </xf>
    <xf numFmtId="3" fontId="9" fillId="0" borderId="2" xfId="0" applyNumberFormat="1" applyFont="1" applyBorder="1" applyAlignment="1">
      <alignment horizontal="center"/>
    </xf>
    <xf numFmtId="10" fontId="9" fillId="0" borderId="2" xfId="2" applyNumberFormat="1" applyFont="1" applyFill="1" applyBorder="1" applyAlignment="1">
      <alignment horizontal="center"/>
    </xf>
    <xf numFmtId="10" fontId="9" fillId="0" borderId="2" xfId="2" applyNumberFormat="1" applyFont="1" applyBorder="1" applyAlignment="1">
      <alignment horizontal="center" vertical="center"/>
    </xf>
    <xf numFmtId="10" fontId="5" fillId="17" borderId="0" xfId="2" applyNumberFormat="1" applyFont="1" applyFill="1" applyAlignment="1">
      <alignment horizontal="center"/>
    </xf>
    <xf numFmtId="164" fontId="5" fillId="17" borderId="0" xfId="1" applyFont="1" applyFill="1"/>
    <xf numFmtId="10" fontId="9" fillId="16" borderId="3" xfId="2" applyNumberFormat="1" applyFont="1" applyFill="1" applyBorder="1" applyAlignment="1">
      <alignment horizontal="center" vertical="center"/>
    </xf>
    <xf numFmtId="0" fontId="15" fillId="16" borderId="5" xfId="0" applyFont="1" applyFill="1" applyBorder="1" applyAlignment="1">
      <alignment vertical="center"/>
    </xf>
    <xf numFmtId="10" fontId="9" fillId="0" borderId="3" xfId="2" applyNumberFormat="1" applyFont="1" applyBorder="1" applyAlignment="1">
      <alignment horizontal="center" vertical="center"/>
    </xf>
    <xf numFmtId="10" fontId="9" fillId="0" borderId="5" xfId="2" applyNumberFormat="1" applyFont="1" applyBorder="1" applyAlignment="1">
      <alignment horizontal="center" vertical="center"/>
    </xf>
    <xf numFmtId="3" fontId="9" fillId="20" borderId="3" xfId="4" applyNumberFormat="1" applyFont="1" applyFill="1" applyBorder="1" applyAlignment="1">
      <alignment horizontal="right" vertical="center" wrapText="1"/>
    </xf>
    <xf numFmtId="0" fontId="15" fillId="0" borderId="5" xfId="0" applyFont="1" applyBorder="1" applyAlignment="1">
      <alignment horizontal="right" vertical="center"/>
    </xf>
    <xf numFmtId="10" fontId="9" fillId="0" borderId="3" xfId="2" applyNumberFormat="1" applyFont="1" applyFill="1" applyBorder="1" applyAlignment="1">
      <alignment horizontal="center" vertical="center"/>
    </xf>
    <xf numFmtId="0" fontId="15" fillId="0" borderId="5" xfId="0" applyFont="1" applyBorder="1" applyAlignment="1">
      <alignment vertical="center"/>
    </xf>
    <xf numFmtId="3" fontId="9" fillId="0" borderId="3" xfId="1" applyNumberFormat="1" applyFont="1" applyBorder="1" applyAlignment="1">
      <alignment horizontal="right" vertical="center"/>
    </xf>
    <xf numFmtId="172" fontId="9" fillId="0" borderId="3" xfId="74" applyNumberFormat="1" applyFont="1" applyBorder="1" applyAlignment="1">
      <alignment horizontal="center" vertical="center"/>
    </xf>
    <xf numFmtId="172" fontId="9" fillId="0" borderId="5" xfId="74" applyNumberFormat="1" applyFont="1" applyBorder="1" applyAlignment="1">
      <alignment horizontal="center" vertical="center"/>
    </xf>
    <xf numFmtId="3" fontId="9" fillId="0" borderId="3" xfId="74" applyNumberFormat="1" applyFont="1" applyBorder="1" applyAlignment="1">
      <alignment horizontal="right" vertical="center"/>
    </xf>
    <xf numFmtId="3" fontId="9" fillId="0" borderId="5" xfId="74" applyNumberFormat="1" applyFont="1" applyBorder="1" applyAlignment="1">
      <alignment horizontal="right" vertical="center"/>
    </xf>
    <xf numFmtId="3" fontId="15" fillId="0" borderId="5" xfId="0"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xf>
    <xf numFmtId="3" fontId="9" fillId="17" borderId="3" xfId="74" applyNumberFormat="1" applyFont="1" applyFill="1" applyBorder="1" applyAlignment="1">
      <alignment horizontal="right" vertical="center"/>
    </xf>
    <xf numFmtId="3" fontId="9" fillId="17" borderId="5" xfId="74" applyNumberFormat="1" applyFont="1" applyFill="1" applyBorder="1" applyAlignment="1">
      <alignment horizontal="right" vertical="center"/>
    </xf>
    <xf numFmtId="10" fontId="9" fillId="0" borderId="3" xfId="0" applyNumberFormat="1" applyFont="1" applyBorder="1" applyAlignment="1">
      <alignment horizontal="center" vertical="center"/>
    </xf>
    <xf numFmtId="10" fontId="9" fillId="0" borderId="5" xfId="0" applyNumberFormat="1" applyFont="1" applyBorder="1" applyAlignment="1">
      <alignment horizontal="center" vertical="center"/>
    </xf>
    <xf numFmtId="10" fontId="9" fillId="0" borderId="3" xfId="74" applyNumberFormat="1" applyFont="1" applyBorder="1" applyAlignment="1">
      <alignment horizontal="right" vertical="center"/>
    </xf>
    <xf numFmtId="10" fontId="9" fillId="0" borderId="5" xfId="74" applyNumberFormat="1" applyFont="1" applyBorder="1" applyAlignment="1">
      <alignment horizontal="right" vertical="center"/>
    </xf>
    <xf numFmtId="49" fontId="9" fillId="0" borderId="3" xfId="74" applyNumberFormat="1" applyFont="1" applyBorder="1" applyAlignment="1">
      <alignment horizontal="center" vertical="center"/>
    </xf>
    <xf numFmtId="49" fontId="9" fillId="0" borderId="5" xfId="74" applyNumberFormat="1" applyFont="1" applyBorder="1" applyAlignment="1">
      <alignment horizontal="center" vertical="center"/>
    </xf>
    <xf numFmtId="10" fontId="9" fillId="0" borderId="3" xfId="0" applyNumberFormat="1" applyFont="1" applyBorder="1" applyAlignment="1">
      <alignment horizontal="right" vertical="center"/>
    </xf>
    <xf numFmtId="10" fontId="9" fillId="0" borderId="5" xfId="0" applyNumberFormat="1" applyFont="1" applyBorder="1" applyAlignment="1">
      <alignment horizontal="right" vertical="center"/>
    </xf>
    <xf numFmtId="167" fontId="9" fillId="0" borderId="3" xfId="0" applyNumberFormat="1" applyFont="1" applyBorder="1" applyAlignment="1">
      <alignment horizontal="right" vertical="center"/>
    </xf>
    <xf numFmtId="167" fontId="9" fillId="0" borderId="5" xfId="0" applyNumberFormat="1" applyFont="1" applyBorder="1" applyAlignment="1">
      <alignment horizontal="right" vertical="center"/>
    </xf>
    <xf numFmtId="0" fontId="9" fillId="17" borderId="3" xfId="0" applyFont="1" applyFill="1" applyBorder="1" applyAlignment="1">
      <alignment horizontal="center" vertical="center"/>
    </xf>
    <xf numFmtId="0" fontId="9" fillId="17" borderId="5" xfId="0" applyFont="1" applyFill="1" applyBorder="1" applyAlignment="1">
      <alignment horizontal="center" vertical="center"/>
    </xf>
    <xf numFmtId="3" fontId="9" fillId="0" borderId="3" xfId="0" applyNumberFormat="1" applyFont="1" applyBorder="1" applyAlignment="1">
      <alignment horizontal="right" vertical="center"/>
    </xf>
    <xf numFmtId="3" fontId="9" fillId="0" borderId="5" xfId="0" applyNumberFormat="1" applyFont="1" applyBorder="1" applyAlignment="1">
      <alignment horizontal="right" vertical="center"/>
    </xf>
    <xf numFmtId="173" fontId="9" fillId="0" borderId="3" xfId="0" applyNumberFormat="1" applyFont="1" applyBorder="1" applyAlignment="1">
      <alignment horizontal="right" vertical="center"/>
    </xf>
    <xf numFmtId="173" fontId="9" fillId="0" borderId="5" xfId="0" applyNumberFormat="1" applyFont="1" applyBorder="1" applyAlignment="1">
      <alignment horizontal="right" vertical="center"/>
    </xf>
    <xf numFmtId="3" fontId="9" fillId="17" borderId="3" xfId="0" applyNumberFormat="1" applyFont="1" applyFill="1" applyBorder="1" applyAlignment="1">
      <alignment horizontal="right" vertical="center"/>
    </xf>
    <xf numFmtId="3" fontId="9" fillId="17" borderId="5" xfId="0" applyNumberFormat="1" applyFont="1" applyFill="1" applyBorder="1" applyAlignment="1">
      <alignment horizontal="right" vertical="center"/>
    </xf>
    <xf numFmtId="49" fontId="9" fillId="0" borderId="3" xfId="0" applyNumberFormat="1" applyFont="1" applyBorder="1" applyAlignment="1">
      <alignment horizontal="center" vertical="center"/>
    </xf>
    <xf numFmtId="49" fontId="9" fillId="0" borderId="5" xfId="0" applyNumberFormat="1" applyFont="1" applyBorder="1" applyAlignment="1">
      <alignment horizontal="center" vertical="center"/>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6" xfId="0" applyFont="1" applyBorder="1" applyAlignment="1">
      <alignment vertical="center"/>
    </xf>
    <xf numFmtId="0" fontId="15" fillId="16" borderId="6" xfId="0" applyFont="1" applyFill="1" applyBorder="1" applyAlignment="1">
      <alignment vertical="center"/>
    </xf>
    <xf numFmtId="3" fontId="9" fillId="0" borderId="6" xfId="1" applyNumberFormat="1" applyFont="1" applyBorder="1" applyAlignment="1">
      <alignment horizontal="right" vertical="center"/>
    </xf>
    <xf numFmtId="3" fontId="9" fillId="0" borderId="5" xfId="1" applyNumberFormat="1" applyFont="1" applyBorder="1" applyAlignment="1">
      <alignment horizontal="right" vertical="center"/>
    </xf>
    <xf numFmtId="10" fontId="9" fillId="0" borderId="6" xfId="2" applyNumberFormat="1" applyFont="1" applyBorder="1" applyAlignment="1">
      <alignment horizontal="center" vertical="center"/>
    </xf>
    <xf numFmtId="0" fontId="15" fillId="0" borderId="6" xfId="0" applyFont="1" applyBorder="1" applyAlignment="1">
      <alignment horizontal="right" vertical="center"/>
    </xf>
    <xf numFmtId="166" fontId="9" fillId="0" borderId="3" xfId="1" applyNumberFormat="1" applyFont="1" applyBorder="1" applyAlignment="1">
      <alignment horizontal="center" vertical="center"/>
    </xf>
    <xf numFmtId="166" fontId="9" fillId="0" borderId="6" xfId="1" applyNumberFormat="1" applyFont="1" applyBorder="1" applyAlignment="1">
      <alignment horizontal="center" vertical="center"/>
    </xf>
    <xf numFmtId="166" fontId="9" fillId="0" borderId="5" xfId="1" applyNumberFormat="1" applyFont="1" applyBorder="1" applyAlignment="1">
      <alignment horizontal="center" vertical="center"/>
    </xf>
    <xf numFmtId="165" fontId="9" fillId="0" borderId="3" xfId="1" applyNumberFormat="1" applyFont="1" applyBorder="1" applyAlignment="1">
      <alignment horizontal="right" vertical="center" wrapText="1"/>
    </xf>
    <xf numFmtId="165" fontId="9" fillId="0" borderId="6" xfId="1" applyNumberFormat="1" applyFont="1" applyBorder="1" applyAlignment="1">
      <alignment horizontal="right" vertical="center"/>
    </xf>
    <xf numFmtId="165" fontId="9" fillId="0" borderId="5" xfId="1" applyNumberFormat="1" applyFont="1" applyBorder="1" applyAlignment="1">
      <alignment horizontal="right" vertical="center"/>
    </xf>
    <xf numFmtId="165" fontId="9" fillId="0" borderId="3" xfId="1" applyNumberFormat="1" applyFont="1" applyBorder="1" applyAlignment="1">
      <alignment horizontal="center" vertical="center"/>
    </xf>
    <xf numFmtId="165" fontId="9" fillId="0" borderId="6" xfId="1" applyNumberFormat="1" applyFont="1" applyBorder="1" applyAlignment="1">
      <alignment horizontal="center" vertical="center"/>
    </xf>
    <xf numFmtId="165" fontId="9" fillId="0" borderId="5" xfId="1" applyNumberFormat="1" applyFont="1" applyBorder="1" applyAlignment="1">
      <alignment horizontal="center" vertical="center"/>
    </xf>
    <xf numFmtId="0" fontId="9" fillId="17" borderId="6" xfId="0" applyFont="1" applyFill="1" applyBorder="1" applyAlignment="1">
      <alignment horizontal="center" vertical="center"/>
    </xf>
    <xf numFmtId="3" fontId="9" fillId="17" borderId="3" xfId="1" applyNumberFormat="1" applyFont="1" applyFill="1" applyBorder="1" applyAlignment="1">
      <alignment horizontal="right" vertical="center"/>
    </xf>
    <xf numFmtId="3" fontId="9" fillId="17" borderId="6" xfId="1" applyNumberFormat="1" applyFont="1" applyFill="1" applyBorder="1" applyAlignment="1">
      <alignment horizontal="right" vertical="center"/>
    </xf>
    <xf numFmtId="3" fontId="9" fillId="17" borderId="5" xfId="1" applyNumberFormat="1" applyFont="1" applyFill="1" applyBorder="1" applyAlignment="1">
      <alignment horizontal="right" vertical="center"/>
    </xf>
    <xf numFmtId="10" fontId="9" fillId="0" borderId="3" xfId="1" applyNumberFormat="1" applyFont="1" applyBorder="1" applyAlignment="1">
      <alignment horizontal="right" vertical="center"/>
    </xf>
    <xf numFmtId="10" fontId="9" fillId="0" borderId="6" xfId="1" applyNumberFormat="1" applyFont="1" applyBorder="1" applyAlignment="1">
      <alignment horizontal="right" vertical="center"/>
    </xf>
    <xf numFmtId="10" fontId="9" fillId="0" borderId="5" xfId="1" applyNumberFormat="1" applyFont="1" applyBorder="1" applyAlignment="1">
      <alignment horizontal="right" vertical="center"/>
    </xf>
    <xf numFmtId="49" fontId="9" fillId="0" borderId="3" xfId="1" applyNumberFormat="1" applyFont="1" applyBorder="1" applyAlignment="1">
      <alignment horizontal="center" vertical="center"/>
    </xf>
    <xf numFmtId="49" fontId="9" fillId="0" borderId="6" xfId="1" applyNumberFormat="1" applyFont="1" applyBorder="1" applyAlignment="1">
      <alignment horizontal="center" vertical="center"/>
    </xf>
    <xf numFmtId="49" fontId="9" fillId="0" borderId="5" xfId="1" applyNumberFormat="1" applyFont="1" applyBorder="1" applyAlignment="1">
      <alignment horizontal="center" vertical="center"/>
    </xf>
    <xf numFmtId="165" fontId="9" fillId="0" borderId="3" xfId="1" applyNumberFormat="1" applyFont="1" applyBorder="1" applyAlignment="1">
      <alignment horizontal="right" vertical="center"/>
    </xf>
    <xf numFmtId="10" fontId="5" fillId="0" borderId="3" xfId="0" applyNumberFormat="1"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3" fontId="5" fillId="0" borderId="3" xfId="0" applyNumberFormat="1" applyFont="1" applyFill="1" applyBorder="1" applyAlignment="1">
      <alignment horizontal="right" vertical="center"/>
    </xf>
    <xf numFmtId="0" fontId="0" fillId="0" borderId="6" xfId="0" applyFont="1" applyBorder="1" applyAlignment="1">
      <alignment horizontal="right" vertical="center"/>
    </xf>
    <xf numFmtId="0" fontId="0" fillId="0" borderId="5" xfId="0" applyFont="1" applyBorder="1" applyAlignment="1">
      <alignment horizontal="right" vertical="center"/>
    </xf>
    <xf numFmtId="3" fontId="5" fillId="0" borderId="3" xfId="4" applyNumberFormat="1" applyFont="1" applyFill="1" applyBorder="1" applyAlignment="1">
      <alignment horizontal="right" vertical="center"/>
    </xf>
    <xf numFmtId="3" fontId="5" fillId="20" borderId="3" xfId="4" applyNumberFormat="1" applyFont="1" applyFill="1" applyBorder="1" applyAlignment="1">
      <alignment horizontal="right" vertical="center" wrapText="1"/>
    </xf>
    <xf numFmtId="0" fontId="0" fillId="20" borderId="6" xfId="0" applyFont="1" applyFill="1" applyBorder="1" applyAlignment="1">
      <alignment horizontal="right" vertical="center" wrapText="1"/>
    </xf>
    <xf numFmtId="0" fontId="0" fillId="20" borderId="5" xfId="0" applyFont="1" applyFill="1" applyBorder="1" applyAlignment="1">
      <alignment horizontal="right" vertical="center" wrapText="1"/>
    </xf>
    <xf numFmtId="10" fontId="5" fillId="0" borderId="3" xfId="2" applyNumberFormat="1" applyFont="1" applyFill="1" applyBorder="1" applyAlignment="1">
      <alignment horizontal="center" vertical="center"/>
    </xf>
    <xf numFmtId="3" fontId="5" fillId="0" borderId="3" xfId="1" applyNumberFormat="1" applyFont="1" applyBorder="1" applyAlignment="1">
      <alignment horizontal="right" vertical="center"/>
    </xf>
    <xf numFmtId="10" fontId="5" fillId="0" borderId="3" xfId="0" applyNumberFormat="1" applyFont="1" applyFill="1" applyBorder="1" applyAlignment="1">
      <alignment vertical="center"/>
    </xf>
    <xf numFmtId="0" fontId="0" fillId="0" borderId="6" xfId="0" applyFont="1" applyBorder="1" applyAlignment="1">
      <alignment vertical="center"/>
    </xf>
    <xf numFmtId="0" fontId="0" fillId="0" borderId="5" xfId="0" applyFont="1" applyBorder="1" applyAlignment="1">
      <alignment vertical="center"/>
    </xf>
    <xf numFmtId="3" fontId="5" fillId="17" borderId="3" xfId="4" applyNumberFormat="1" applyFont="1" applyFill="1" applyBorder="1" applyAlignment="1">
      <alignment vertical="center"/>
    </xf>
    <xf numFmtId="0" fontId="0" fillId="17" borderId="6" xfId="0" applyFont="1" applyFill="1" applyBorder="1" applyAlignment="1">
      <alignment vertical="center"/>
    </xf>
    <xf numFmtId="0" fontId="0" fillId="17" borderId="5" xfId="0" applyFont="1" applyFill="1" applyBorder="1" applyAlignment="1">
      <alignment vertical="center"/>
    </xf>
    <xf numFmtId="3" fontId="5" fillId="0" borderId="3" xfId="1" applyNumberFormat="1" applyFont="1" applyFill="1" applyBorder="1" applyAlignment="1">
      <alignment horizontal="right" vertical="center"/>
    </xf>
    <xf numFmtId="10" fontId="5" fillId="16" borderId="3" xfId="2" applyNumberFormat="1" applyFont="1" applyFill="1" applyBorder="1" applyAlignment="1">
      <alignment horizontal="center" vertical="center"/>
    </xf>
    <xf numFmtId="0" fontId="0" fillId="16" borderId="6" xfId="0" applyFont="1" applyFill="1" applyBorder="1" applyAlignment="1">
      <alignment horizontal="center" vertical="center"/>
    </xf>
    <xf numFmtId="0" fontId="0" fillId="16" borderId="5" xfId="0" applyFont="1" applyFill="1" applyBorder="1" applyAlignment="1">
      <alignment horizontal="center" vertical="center"/>
    </xf>
    <xf numFmtId="10" fontId="5" fillId="0" borderId="3" xfId="0" applyNumberFormat="1" applyFont="1" applyFill="1" applyBorder="1" applyAlignment="1">
      <alignment horizontal="center" vertical="center"/>
    </xf>
    <xf numFmtId="10" fontId="5" fillId="0" borderId="3" xfId="0" applyNumberFormat="1" applyFont="1" applyFill="1" applyBorder="1" applyAlignment="1">
      <alignment horizontal="center"/>
    </xf>
    <xf numFmtId="0" fontId="0" fillId="0" borderId="6" xfId="0" applyFont="1" applyBorder="1" applyAlignment="1">
      <alignment horizontal="center"/>
    </xf>
    <xf numFmtId="0" fontId="0" fillId="0" borderId="5" xfId="0" applyFont="1" applyBorder="1" applyAlignment="1">
      <alignment horizontal="center"/>
    </xf>
    <xf numFmtId="10" fontId="5" fillId="0" borderId="3" xfId="0" applyNumberFormat="1" applyFont="1" applyFill="1" applyBorder="1" applyAlignment="1">
      <alignment horizontal="right" vertical="center"/>
    </xf>
    <xf numFmtId="10" fontId="5" fillId="0" borderId="3" xfId="0" applyNumberFormat="1" applyFont="1" applyFill="1" applyBorder="1" applyAlignment="1">
      <alignment horizontal="right"/>
    </xf>
    <xf numFmtId="0" fontId="0" fillId="0" borderId="6" xfId="0" applyFont="1" applyBorder="1" applyAlignment="1">
      <alignment horizontal="right"/>
    </xf>
    <xf numFmtId="0" fontId="0" fillId="0" borderId="5" xfId="0" applyFont="1" applyBorder="1" applyAlignment="1">
      <alignment horizontal="right"/>
    </xf>
    <xf numFmtId="3" fontId="5" fillId="17" borderId="3" xfId="4" applyNumberFormat="1" applyFont="1" applyFill="1" applyBorder="1" applyAlignment="1">
      <alignment horizontal="right" vertical="center"/>
    </xf>
    <xf numFmtId="0" fontId="0" fillId="17" borderId="6" xfId="0" applyFont="1" applyFill="1" applyBorder="1" applyAlignment="1">
      <alignment horizontal="right" vertical="center"/>
    </xf>
    <xf numFmtId="0" fontId="0" fillId="17" borderId="5" xfId="0" applyFont="1" applyFill="1" applyBorder="1" applyAlignment="1">
      <alignment horizontal="right" vertical="center"/>
    </xf>
    <xf numFmtId="10" fontId="5" fillId="0" borderId="3" xfId="0" applyNumberFormat="1"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3" fontId="5" fillId="20" borderId="6" xfId="4" applyNumberFormat="1" applyFont="1" applyFill="1" applyBorder="1" applyAlignment="1">
      <alignment horizontal="right" vertical="center" wrapText="1"/>
    </xf>
    <xf numFmtId="3" fontId="5" fillId="20" borderId="5" xfId="4" applyNumberFormat="1" applyFont="1" applyFill="1" applyBorder="1" applyAlignment="1">
      <alignment horizontal="right" vertical="center" wrapText="1"/>
    </xf>
    <xf numFmtId="0" fontId="0" fillId="0" borderId="6" xfId="0" applyFont="1" applyFill="1" applyBorder="1" applyAlignment="1">
      <alignment horizontal="right" vertical="center"/>
    </xf>
    <xf numFmtId="0" fontId="0" fillId="0" borderId="5" xfId="0" applyFont="1" applyFill="1" applyBorder="1" applyAlignment="1">
      <alignment horizontal="right" vertical="center"/>
    </xf>
    <xf numFmtId="10" fontId="5" fillId="0" borderId="3" xfId="0" applyNumberFormat="1" applyFont="1" applyFill="1" applyBorder="1" applyAlignment="1">
      <alignment horizontal="left" vertical="center"/>
    </xf>
    <xf numFmtId="0" fontId="0" fillId="0" borderId="6" xfId="0" applyFont="1" applyBorder="1" applyAlignment="1">
      <alignment horizontal="left" vertical="center"/>
    </xf>
    <xf numFmtId="0" fontId="0" fillId="0" borderId="5" xfId="0" applyFont="1" applyBorder="1" applyAlignment="1">
      <alignment horizontal="left" vertical="center"/>
    </xf>
    <xf numFmtId="10" fontId="5" fillId="0" borderId="3" xfId="0" applyNumberFormat="1" applyFont="1" applyBorder="1" applyAlignment="1">
      <alignment vertical="center"/>
    </xf>
    <xf numFmtId="0" fontId="0" fillId="0" borderId="6" xfId="0" applyFont="1" applyFill="1" applyBorder="1" applyAlignment="1">
      <alignment horizontal="left" vertical="center"/>
    </xf>
    <xf numFmtId="0" fontId="0" fillId="0" borderId="5" xfId="0" applyFont="1" applyFill="1" applyBorder="1" applyAlignment="1">
      <alignment horizontal="left" vertical="center"/>
    </xf>
    <xf numFmtId="0" fontId="5" fillId="0" borderId="3" xfId="0" applyFont="1" applyFill="1" applyBorder="1" applyAlignment="1">
      <alignment horizontal="center" vertical="center"/>
    </xf>
    <xf numFmtId="0" fontId="1" fillId="0" borderId="6" xfId="0" applyFont="1" applyBorder="1" applyAlignment="1">
      <alignment horizontal="center" vertical="center"/>
    </xf>
    <xf numFmtId="3" fontId="5" fillId="20" borderId="3" xfId="0" applyNumberFormat="1" applyFont="1" applyFill="1" applyBorder="1" applyAlignment="1">
      <alignment horizontal="right"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3" fontId="5" fillId="0" borderId="6"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0" borderId="5" xfId="0" applyNumberFormat="1" applyFont="1" applyFill="1" applyBorder="1" applyAlignment="1">
      <alignment horizontal="right" vertical="center"/>
    </xf>
    <xf numFmtId="0" fontId="1" fillId="0" borderId="5" xfId="0" applyFont="1" applyBorder="1" applyAlignment="1">
      <alignment horizontal="center" vertical="center"/>
    </xf>
    <xf numFmtId="167" fontId="5" fillId="0" borderId="3" xfId="0" applyNumberFormat="1" applyFont="1" applyBorder="1" applyAlignment="1">
      <alignment horizontal="center" vertical="center"/>
    </xf>
    <xf numFmtId="3" fontId="5" fillId="0" borderId="3"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5" xfId="0" applyNumberFormat="1" applyFont="1" applyBorder="1" applyAlignment="1">
      <alignment horizontal="right" vertical="center"/>
    </xf>
    <xf numFmtId="0" fontId="1" fillId="16" borderId="6" xfId="0" applyFont="1" applyFill="1" applyBorder="1" applyAlignment="1">
      <alignment horizontal="center" vertical="center"/>
    </xf>
    <xf numFmtId="0" fontId="1" fillId="16" borderId="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167" fontId="5" fillId="0" borderId="3" xfId="0" applyNumberFormat="1" applyFont="1" applyFill="1" applyBorder="1" applyAlignment="1">
      <alignment horizontal="center" vertical="center" wrapText="1"/>
    </xf>
    <xf numFmtId="167" fontId="5" fillId="0" borderId="6" xfId="0" applyNumberFormat="1" applyFont="1" applyBorder="1" applyAlignment="1">
      <alignment horizontal="center" vertical="center" wrapText="1"/>
    </xf>
    <xf numFmtId="167" fontId="5" fillId="0" borderId="5" xfId="0" applyNumberFormat="1" applyFont="1" applyBorder="1" applyAlignment="1">
      <alignment horizontal="center" vertical="center" wrapText="1"/>
    </xf>
    <xf numFmtId="10" fontId="5" fillId="0" borderId="6" xfId="0" applyNumberFormat="1" applyFont="1" applyFill="1" applyBorder="1" applyAlignment="1">
      <alignment horizontal="center" vertical="center" wrapText="1"/>
    </xf>
    <xf numFmtId="10" fontId="5" fillId="0" borderId="5" xfId="0" applyNumberFormat="1" applyFont="1" applyFill="1" applyBorder="1" applyAlignment="1">
      <alignment horizontal="center" vertical="center" wrapText="1"/>
    </xf>
    <xf numFmtId="10" fontId="5" fillId="0" borderId="3" xfId="2" applyNumberFormat="1" applyFont="1" applyBorder="1" applyAlignment="1">
      <alignment horizontal="center" vertical="center"/>
    </xf>
    <xf numFmtId="0" fontId="5" fillId="0" borderId="5" xfId="0" applyFont="1" applyBorder="1" applyAlignment="1">
      <alignment horizontal="center" vertical="center"/>
    </xf>
    <xf numFmtId="0" fontId="5" fillId="0" borderId="6" xfId="0" applyFont="1" applyFill="1" applyBorder="1" applyAlignment="1">
      <alignment horizontal="center" vertical="center"/>
    </xf>
    <xf numFmtId="3" fontId="5" fillId="0" borderId="6" xfId="0" applyNumberFormat="1" applyFont="1" applyFill="1" applyBorder="1" applyAlignment="1">
      <alignment horizontal="right" vertical="center"/>
    </xf>
    <xf numFmtId="0" fontId="1" fillId="0" borderId="5" xfId="0" applyFont="1" applyBorder="1" applyAlignment="1">
      <alignment horizontal="right" vertical="center"/>
    </xf>
    <xf numFmtId="10" fontId="5" fillId="0" borderId="2" xfId="0" applyNumberFormat="1" applyFont="1" applyFill="1" applyBorder="1" applyAlignment="1">
      <alignment horizontal="center" vertical="center" wrapText="1"/>
    </xf>
    <xf numFmtId="10" fontId="5" fillId="17" borderId="3" xfId="0" applyNumberFormat="1" applyFont="1" applyFill="1" applyBorder="1" applyAlignment="1">
      <alignment horizontal="center" vertical="center" wrapText="1"/>
    </xf>
    <xf numFmtId="0" fontId="5" fillId="17" borderId="5" xfId="0" applyFont="1" applyFill="1" applyBorder="1" applyAlignment="1">
      <alignment horizontal="center" vertical="center" wrapText="1"/>
    </xf>
    <xf numFmtId="167" fontId="5" fillId="17" borderId="3" xfId="0" applyNumberFormat="1" applyFont="1" applyFill="1" applyBorder="1" applyAlignment="1">
      <alignment horizontal="center" vertical="center" wrapText="1"/>
    </xf>
    <xf numFmtId="167" fontId="5" fillId="17" borderId="5" xfId="0" applyNumberFormat="1" applyFont="1" applyFill="1" applyBorder="1" applyAlignment="1">
      <alignment horizontal="center" vertical="center" wrapText="1"/>
    </xf>
    <xf numFmtId="10" fontId="5" fillId="0" borderId="5" xfId="2" applyNumberFormat="1" applyFont="1" applyFill="1" applyBorder="1" applyAlignment="1">
      <alignment horizontal="center" vertical="center"/>
    </xf>
    <xf numFmtId="167" fontId="5" fillId="0" borderId="6"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67" fontId="5" fillId="17" borderId="6" xfId="0" applyNumberFormat="1" applyFont="1" applyFill="1" applyBorder="1" applyAlignment="1">
      <alignment horizontal="center" vertical="center" wrapText="1"/>
    </xf>
    <xf numFmtId="10" fontId="5" fillId="0" borderId="6" xfId="2" applyNumberFormat="1" applyFont="1" applyFill="1" applyBorder="1" applyAlignment="1">
      <alignment horizontal="center" vertical="center"/>
    </xf>
    <xf numFmtId="3" fontId="5" fillId="0" borderId="6" xfId="0" applyNumberFormat="1" applyFont="1" applyBorder="1" applyAlignment="1">
      <alignment horizontal="right"/>
    </xf>
    <xf numFmtId="3" fontId="5" fillId="0" borderId="5" xfId="0" applyNumberFormat="1" applyFont="1" applyBorder="1" applyAlignment="1">
      <alignment horizontal="right"/>
    </xf>
    <xf numFmtId="0" fontId="5" fillId="0" borderId="6" xfId="0" applyFont="1" applyBorder="1" applyAlignment="1">
      <alignment horizontal="right"/>
    </xf>
    <xf numFmtId="0" fontId="5" fillId="0" borderId="5" xfId="0" applyFont="1" applyBorder="1" applyAlignment="1">
      <alignment horizontal="right"/>
    </xf>
    <xf numFmtId="165" fontId="5" fillId="17" borderId="3" xfId="0" applyNumberFormat="1" applyFont="1" applyFill="1" applyBorder="1" applyAlignment="1">
      <alignment horizontal="center" vertical="center" wrapText="1"/>
    </xf>
    <xf numFmtId="165" fontId="5" fillId="0" borderId="6"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0" fontId="5" fillId="0" borderId="6" xfId="0" applyFont="1" applyBorder="1" applyAlignment="1">
      <alignment horizontal="center" vertical="center"/>
    </xf>
    <xf numFmtId="3" fontId="5" fillId="0" borderId="6" xfId="0" applyNumberFormat="1" applyFont="1" applyFill="1" applyBorder="1" applyAlignment="1">
      <alignment horizontal="right"/>
    </xf>
    <xf numFmtId="3" fontId="5" fillId="0" borderId="5" xfId="0" applyNumberFormat="1" applyFont="1" applyFill="1" applyBorder="1" applyAlignment="1">
      <alignment horizontal="right"/>
    </xf>
    <xf numFmtId="10" fontId="5" fillId="17" borderId="2" xfId="0" applyNumberFormat="1" applyFont="1" applyFill="1" applyBorder="1" applyAlignment="1">
      <alignment horizontal="center" vertical="center" wrapText="1"/>
    </xf>
    <xf numFmtId="167" fontId="5" fillId="17" borderId="2" xfId="0" applyNumberFormat="1" applyFont="1" applyFill="1" applyBorder="1" applyAlignment="1">
      <alignment horizontal="center" vertical="center" wrapText="1"/>
    </xf>
    <xf numFmtId="167" fontId="5" fillId="0" borderId="2"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10" fontId="5" fillId="17" borderId="3" xfId="2" applyNumberFormat="1" applyFont="1" applyFill="1" applyBorder="1" applyAlignment="1">
      <alignment horizontal="center" vertical="center"/>
    </xf>
    <xf numFmtId="0" fontId="1" fillId="17" borderId="5" xfId="0" applyFont="1" applyFill="1" applyBorder="1" applyAlignment="1">
      <alignment horizontal="center" vertical="center"/>
    </xf>
    <xf numFmtId="3" fontId="5" fillId="17" borderId="3" xfId="0" applyNumberFormat="1" applyFont="1" applyFill="1" applyBorder="1" applyAlignment="1">
      <alignment horizontal="center" vertical="center"/>
    </xf>
    <xf numFmtId="3" fontId="5" fillId="17" borderId="5" xfId="0" applyNumberFormat="1" applyFont="1" applyFill="1" applyBorder="1" applyAlignment="1">
      <alignment horizontal="center" vertical="center"/>
    </xf>
    <xf numFmtId="3" fontId="5" fillId="17" borderId="3" xfId="0" applyNumberFormat="1" applyFont="1" applyFill="1" applyBorder="1" applyAlignment="1">
      <alignment horizontal="right" vertical="center"/>
    </xf>
    <xf numFmtId="3" fontId="5" fillId="17" borderId="5" xfId="0" applyNumberFormat="1" applyFont="1" applyFill="1" applyBorder="1" applyAlignment="1">
      <alignment horizontal="right" vertical="center"/>
    </xf>
    <xf numFmtId="0" fontId="5" fillId="17" borderId="6" xfId="0" applyFont="1" applyFill="1" applyBorder="1" applyAlignment="1">
      <alignment horizontal="center" vertical="center" wrapText="1"/>
    </xf>
    <xf numFmtId="3" fontId="5" fillId="17" borderId="6" xfId="0" applyNumberFormat="1" applyFont="1" applyFill="1" applyBorder="1" applyAlignment="1">
      <alignment horizontal="right"/>
    </xf>
    <xf numFmtId="3" fontId="5" fillId="17" borderId="5" xfId="0" applyNumberFormat="1" applyFont="1" applyFill="1" applyBorder="1" applyAlignment="1">
      <alignment horizontal="right"/>
    </xf>
  </cellXfs>
  <cellStyles count="82">
    <cellStyle name="=D:\WINNT\SYSTEM32\COMMAND.COM" xfId="78"/>
    <cellStyle name="20% - 1. jelölőszín 2 2" xfId="5"/>
    <cellStyle name="20% - 1. jelölőszín 2 3" xfId="6"/>
    <cellStyle name="20% - 1. jelölőszín 2 4" xfId="7"/>
    <cellStyle name="20% - 1. jelölőszín 2 5" xfId="8"/>
    <cellStyle name="20% - 1. jelölőszín 2 6" xfId="9"/>
    <cellStyle name="20% - 2. jelölőszín 2 2" xfId="10"/>
    <cellStyle name="20% - 2. jelölőszín 2 3" xfId="11"/>
    <cellStyle name="20% - 2. jelölőszín 2 4" xfId="12"/>
    <cellStyle name="20% - 2. jelölőszín 2 5" xfId="13"/>
    <cellStyle name="20% - 2. jelölőszín 2 6" xfId="14"/>
    <cellStyle name="20% - 3. jelölőszín 2 2" xfId="15"/>
    <cellStyle name="20% - 3. jelölőszín 2 3" xfId="16"/>
    <cellStyle name="20% - 3. jelölőszín 2 4" xfId="17"/>
    <cellStyle name="20% - 3. jelölőszín 2 5" xfId="18"/>
    <cellStyle name="20% - 3. jelölőszín 2 6" xfId="19"/>
    <cellStyle name="20% - 4. jelölőszín 2 2" xfId="20"/>
    <cellStyle name="20% - 4. jelölőszín 2 3" xfId="21"/>
    <cellStyle name="20% - 4. jelölőszín 2 4" xfId="22"/>
    <cellStyle name="20% - 4. jelölőszín 2 5" xfId="23"/>
    <cellStyle name="20% - 4. jelölőszín 2 6" xfId="24"/>
    <cellStyle name="20% - 5. jelölőszín 2 2" xfId="25"/>
    <cellStyle name="20% - 5. jelölőszín 2 3" xfId="26"/>
    <cellStyle name="20% - 5. jelölőszín 2 4" xfId="27"/>
    <cellStyle name="20% - 5. jelölőszín 2 5" xfId="28"/>
    <cellStyle name="20% - 5. jelölőszín 2 6" xfId="29"/>
    <cellStyle name="20% - 6. jelölőszín 2 2" xfId="30"/>
    <cellStyle name="20% - 6. jelölőszín 2 3" xfId="31"/>
    <cellStyle name="20% - 6. jelölőszín 2 4" xfId="32"/>
    <cellStyle name="20% - 6. jelölőszín 2 5" xfId="33"/>
    <cellStyle name="20% - 6. jelölőszín 2 6" xfId="34"/>
    <cellStyle name="40% - 1. jelölőszín 2 2" xfId="35"/>
    <cellStyle name="40% - 1. jelölőszín 2 3" xfId="36"/>
    <cellStyle name="40% - 1. jelölőszín 2 4" xfId="37"/>
    <cellStyle name="40% - 1. jelölőszín 2 5" xfId="38"/>
    <cellStyle name="40% - 1. jelölőszín 2 6" xfId="39"/>
    <cellStyle name="40% - 2. jelölőszín 2 2" xfId="40"/>
    <cellStyle name="40% - 2. jelölőszín 2 3" xfId="41"/>
    <cellStyle name="40% - 2. jelölőszín 2 4" xfId="42"/>
    <cellStyle name="40% - 2. jelölőszín 2 5" xfId="43"/>
    <cellStyle name="40% - 2. jelölőszín 2 6" xfId="44"/>
    <cellStyle name="40% - 3. jelölőszín 2 2" xfId="45"/>
    <cellStyle name="40% - 3. jelölőszín 2 3" xfId="46"/>
    <cellStyle name="40% - 3. jelölőszín 2 4" xfId="47"/>
    <cellStyle name="40% - 3. jelölőszín 2 5" xfId="48"/>
    <cellStyle name="40% - 3. jelölőszín 2 6" xfId="49"/>
    <cellStyle name="40% - 4. jelölőszín 2 2" xfId="50"/>
    <cellStyle name="40% - 4. jelölőszín 2 3" xfId="51"/>
    <cellStyle name="40% - 4. jelölőszín 2 4" xfId="52"/>
    <cellStyle name="40% - 4. jelölőszín 2 5" xfId="53"/>
    <cellStyle name="40% - 4. jelölőszín 2 6" xfId="54"/>
    <cellStyle name="40% - 5. jelölőszín 2 2" xfId="55"/>
    <cellStyle name="40% - 5. jelölőszín 2 3" xfId="56"/>
    <cellStyle name="40% - 5. jelölőszín 2 4" xfId="57"/>
    <cellStyle name="40% - 5. jelölőszín 2 5" xfId="58"/>
    <cellStyle name="40% - 5. jelölőszín 2 6" xfId="59"/>
    <cellStyle name="40% - 6. jelölőszín 2 2" xfId="60"/>
    <cellStyle name="40% - 6. jelölőszín 2 3" xfId="61"/>
    <cellStyle name="40% - 6. jelölőszín 2 4" xfId="62"/>
    <cellStyle name="40% - 6. jelölőszín 2 5" xfId="63"/>
    <cellStyle name="40% - 6. jelölőszín 2 6" xfId="64"/>
    <cellStyle name="Ezres" xfId="1" builtinId="3"/>
    <cellStyle name="Ezres 2" xfId="81"/>
    <cellStyle name="Jegyzet 2 2" xfId="65"/>
    <cellStyle name="Jegyzet 2 3" xfId="66"/>
    <cellStyle name="Jegyzet 2 4" xfId="67"/>
    <cellStyle name="Jegyzet 2 5" xfId="68"/>
    <cellStyle name="Jegyzet 2 6" xfId="69"/>
    <cellStyle name="Jó" xfId="75" builtinId="26"/>
    <cellStyle name="Normál" xfId="0" builtinId="0"/>
    <cellStyle name="Normál 2" xfId="3"/>
    <cellStyle name="Normál 2 2" xfId="70"/>
    <cellStyle name="Normál 3" xfId="73"/>
    <cellStyle name="Normál 4" xfId="4"/>
    <cellStyle name="Normál 5" xfId="77"/>
    <cellStyle name="Normál_M50C_egyeztetett_50EO vált" xfId="71"/>
    <cellStyle name="Normál_Munkafüzet1" xfId="79"/>
    <cellStyle name="Normál_TER2013" xfId="80"/>
    <cellStyle name="Normál_új 50C tábla" xfId="72"/>
    <cellStyle name="Pénznem" xfId="74" builtinId="4"/>
    <cellStyle name="Rossz" xfId="76" builtinId="27"/>
    <cellStyle name="Százalék"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82"/>
  <sheetViews>
    <sheetView tabSelected="1" zoomScale="90" zoomScaleNormal="90" workbookViewId="0">
      <pane xSplit="1" ySplit="1" topLeftCell="B236" activePane="bottomRight" state="frozen"/>
      <selection pane="topRight" activeCell="B1" sqref="B1"/>
      <selection pane="bottomLeft" activeCell="A4" sqref="A4"/>
      <selection pane="bottomRight" activeCell="O1" sqref="O1"/>
    </sheetView>
  </sheetViews>
  <sheetFormatPr defaultRowHeight="13.5" customHeight="1" x14ac:dyDescent="0.2"/>
  <cols>
    <col min="1" max="1" width="46.5703125" style="230" customWidth="1"/>
    <col min="2" max="2" width="15.5703125" style="231" customWidth="1"/>
    <col min="3" max="3" width="44.5703125" style="231" customWidth="1"/>
    <col min="4" max="4" width="10.85546875" style="231" customWidth="1"/>
    <col min="5" max="5" width="11.7109375" style="231" customWidth="1"/>
    <col min="6" max="6" width="16.140625" style="231" customWidth="1"/>
    <col min="7" max="7" width="28.42578125" style="231" customWidth="1"/>
    <col min="8" max="8" width="15.28515625" style="231" customWidth="1"/>
    <col min="9" max="9" width="10.42578125" style="231" customWidth="1"/>
    <col min="10" max="10" width="19.85546875" style="232" customWidth="1"/>
    <col min="11" max="11" width="21.7109375" style="100" customWidth="1"/>
    <col min="12" max="12" width="17.7109375" style="100" customWidth="1"/>
    <col min="13" max="14" width="13.5703125" style="100" customWidth="1"/>
    <col min="15" max="16" width="23.5703125" style="223" customWidth="1"/>
    <col min="17" max="17" width="24.5703125" style="232" customWidth="1"/>
    <col min="18" max="18" width="25.140625" style="232" customWidth="1"/>
    <col min="19" max="19" width="23.5703125" style="232" customWidth="1"/>
    <col min="20" max="20" width="18.140625" style="232" customWidth="1"/>
    <col min="21" max="21" width="23.5703125" style="232" customWidth="1"/>
    <col min="22" max="22" width="14.85546875" style="233" customWidth="1"/>
    <col min="23" max="23" width="14.28515625" style="100" customWidth="1"/>
    <col min="24" max="24" width="20.7109375" style="100" customWidth="1"/>
    <col min="25" max="25" width="21.140625" style="232" customWidth="1"/>
    <col min="26" max="26" width="27" style="231" customWidth="1"/>
    <col min="27" max="27" width="23.28515625" style="100" customWidth="1"/>
    <col min="28" max="28" width="15.42578125" style="100" customWidth="1"/>
    <col min="29" max="29" width="16" style="100" customWidth="1"/>
    <col min="30" max="30" width="14.7109375" style="100" customWidth="1"/>
    <col min="31" max="31" width="12.140625" style="100" customWidth="1"/>
    <col min="32" max="32" width="15.140625" style="100" customWidth="1"/>
    <col min="33" max="33" width="9" style="100" customWidth="1"/>
    <col min="34" max="16384" width="9.140625" style="100"/>
  </cols>
  <sheetData>
    <row r="1" spans="1:34" ht="78.75" customHeight="1" x14ac:dyDescent="0.2">
      <c r="A1" s="119" t="s">
        <v>0</v>
      </c>
      <c r="B1" s="114" t="s">
        <v>1</v>
      </c>
      <c r="C1" s="114" t="s">
        <v>2</v>
      </c>
      <c r="D1" s="114" t="s">
        <v>3</v>
      </c>
      <c r="E1" s="114" t="s">
        <v>4</v>
      </c>
      <c r="F1" s="114" t="s">
        <v>5</v>
      </c>
      <c r="G1" s="114" t="s">
        <v>6</v>
      </c>
      <c r="H1" s="114" t="s">
        <v>7</v>
      </c>
      <c r="I1" s="115" t="s">
        <v>8</v>
      </c>
      <c r="J1" s="116" t="s">
        <v>9</v>
      </c>
      <c r="K1" s="114" t="s">
        <v>10</v>
      </c>
      <c r="L1" s="114" t="s">
        <v>11</v>
      </c>
      <c r="M1" s="114" t="s">
        <v>12</v>
      </c>
      <c r="N1" s="114" t="s">
        <v>13</v>
      </c>
      <c r="O1" s="114" t="s">
        <v>14</v>
      </c>
      <c r="P1" s="114" t="s">
        <v>15</v>
      </c>
      <c r="Q1" s="99" t="s">
        <v>16</v>
      </c>
      <c r="R1" s="99" t="s">
        <v>17</v>
      </c>
      <c r="S1" s="99" t="s">
        <v>18</v>
      </c>
      <c r="T1" s="99" t="s">
        <v>19</v>
      </c>
      <c r="U1" s="99" t="s">
        <v>20</v>
      </c>
      <c r="V1" s="99" t="s">
        <v>1288</v>
      </c>
      <c r="W1" s="98" t="s">
        <v>1314</v>
      </c>
      <c r="X1" s="117" t="s">
        <v>21</v>
      </c>
      <c r="Y1" s="99" t="s">
        <v>22</v>
      </c>
      <c r="Z1" s="117" t="s">
        <v>23</v>
      </c>
      <c r="AA1" s="98" t="s">
        <v>1289</v>
      </c>
      <c r="AB1" s="98" t="s">
        <v>1290</v>
      </c>
      <c r="AC1" s="98" t="s">
        <v>1291</v>
      </c>
      <c r="AD1" s="98" t="s">
        <v>1292</v>
      </c>
      <c r="AE1" s="98" t="s">
        <v>1293</v>
      </c>
      <c r="AF1" s="97" t="s">
        <v>1294</v>
      </c>
    </row>
    <row r="2" spans="1:34" ht="15" customHeight="1" x14ac:dyDescent="0.2">
      <c r="A2" s="1" t="s">
        <v>24</v>
      </c>
      <c r="B2" s="2" t="s">
        <v>25</v>
      </c>
      <c r="C2" s="3" t="s">
        <v>26</v>
      </c>
      <c r="D2" s="2" t="s">
        <v>27</v>
      </c>
      <c r="E2" s="2" t="s">
        <v>28</v>
      </c>
      <c r="F2" s="2" t="s">
        <v>29</v>
      </c>
      <c r="G2" s="2" t="s">
        <v>30</v>
      </c>
      <c r="H2" s="2" t="s">
        <v>31</v>
      </c>
      <c r="I2" s="2" t="s">
        <v>32</v>
      </c>
      <c r="J2" s="4">
        <v>4559328270.1314745</v>
      </c>
      <c r="K2" s="5">
        <v>8.9999999999999993E-3</v>
      </c>
      <c r="L2" s="6" t="s">
        <v>33</v>
      </c>
      <c r="M2" s="6" t="s">
        <v>33</v>
      </c>
      <c r="N2" s="6">
        <v>5.0000000000000001E-4</v>
      </c>
      <c r="O2" s="6">
        <v>5.4999999999999992E-4</v>
      </c>
      <c r="P2" s="6"/>
      <c r="Q2" s="102">
        <v>55843463.130000003</v>
      </c>
      <c r="R2" s="102">
        <v>40982251</v>
      </c>
      <c r="S2" s="4"/>
      <c r="T2" s="4"/>
      <c r="U2" s="102">
        <v>5067417</v>
      </c>
      <c r="V2" s="102">
        <v>3772555</v>
      </c>
      <c r="W2" s="102">
        <v>143677.13</v>
      </c>
      <c r="X2" s="2"/>
      <c r="Y2" s="4"/>
      <c r="Z2" s="2"/>
      <c r="AA2" s="118">
        <f t="shared" ref="AA2:AA26" si="0">+R2+T2+U2+V2</f>
        <v>49822223</v>
      </c>
      <c r="AB2" s="19">
        <f t="shared" ref="AB2:AB26" si="1">+R2/AA2</f>
        <v>0.82256969946925085</v>
      </c>
      <c r="AC2" s="19">
        <f t="shared" ref="AC2:AC26" si="2">+U2/AA2</f>
        <v>0.10170997388053118</v>
      </c>
      <c r="AD2" s="19">
        <f t="shared" ref="AD2:AD25" si="3">+R2/J2</f>
        <v>8.9886598577422067E-3</v>
      </c>
      <c r="AE2" s="19">
        <f t="shared" ref="AE2:AE25" si="4">+U2/J2</f>
        <v>1.111439383120767E-3</v>
      </c>
      <c r="AF2" s="221">
        <f t="shared" ref="AF2:AF25" si="5">+AA2/J2+Z2</f>
        <v>1.0927535822851227E-2</v>
      </c>
      <c r="AH2" s="231"/>
    </row>
    <row r="3" spans="1:34" ht="13.5" customHeight="1" x14ac:dyDescent="0.2">
      <c r="A3" s="1" t="s">
        <v>34</v>
      </c>
      <c r="B3" s="2" t="s">
        <v>35</v>
      </c>
      <c r="C3" s="3" t="s">
        <v>26</v>
      </c>
      <c r="D3" s="2" t="s">
        <v>27</v>
      </c>
      <c r="E3" s="2" t="s">
        <v>28</v>
      </c>
      <c r="F3" s="2" t="s">
        <v>29</v>
      </c>
      <c r="G3" s="2" t="s">
        <v>30</v>
      </c>
      <c r="H3" s="2" t="s">
        <v>31</v>
      </c>
      <c r="I3" s="2" t="s">
        <v>32</v>
      </c>
      <c r="J3" s="4">
        <v>1173857311.6772909</v>
      </c>
      <c r="K3" s="5">
        <v>5.0000000000000001E-3</v>
      </c>
      <c r="L3" s="6" t="s">
        <v>33</v>
      </c>
      <c r="M3" s="6" t="s">
        <v>33</v>
      </c>
      <c r="N3" s="6">
        <v>5.0000000000000001E-4</v>
      </c>
      <c r="O3" s="6">
        <v>5.4999999999999992E-4</v>
      </c>
      <c r="P3" s="6"/>
      <c r="Q3" s="102"/>
      <c r="R3" s="102">
        <v>5877563</v>
      </c>
      <c r="S3" s="4"/>
      <c r="T3" s="4"/>
      <c r="U3" s="4"/>
      <c r="V3" s="2"/>
      <c r="W3" s="102">
        <v>0</v>
      </c>
      <c r="X3" s="2"/>
      <c r="Y3" s="4"/>
      <c r="Z3" s="2"/>
      <c r="AA3" s="118">
        <f t="shared" si="0"/>
        <v>5877563</v>
      </c>
      <c r="AB3" s="19">
        <f t="shared" si="1"/>
        <v>1</v>
      </c>
      <c r="AC3" s="19">
        <f t="shared" si="2"/>
        <v>0</v>
      </c>
      <c r="AD3" s="19">
        <f t="shared" si="3"/>
        <v>5.007050636845904E-3</v>
      </c>
      <c r="AE3" s="19">
        <f t="shared" si="4"/>
        <v>0</v>
      </c>
      <c r="AF3" s="221">
        <f t="shared" si="5"/>
        <v>5.007050636845904E-3</v>
      </c>
      <c r="AH3" s="231"/>
    </row>
    <row r="4" spans="1:34" ht="13.5" customHeight="1" x14ac:dyDescent="0.2">
      <c r="A4" s="1" t="s">
        <v>36</v>
      </c>
      <c r="B4" s="2" t="s">
        <v>37</v>
      </c>
      <c r="C4" s="3" t="s">
        <v>26</v>
      </c>
      <c r="D4" s="2" t="s">
        <v>27</v>
      </c>
      <c r="E4" s="2" t="s">
        <v>28</v>
      </c>
      <c r="F4" s="2" t="s">
        <v>29</v>
      </c>
      <c r="G4" s="2" t="s">
        <v>38</v>
      </c>
      <c r="H4" s="2" t="s">
        <v>31</v>
      </c>
      <c r="I4" s="2" t="s">
        <v>32</v>
      </c>
      <c r="J4" s="4">
        <v>8160591512.1115541</v>
      </c>
      <c r="K4" s="5">
        <v>1.0999999999999999E-2</v>
      </c>
      <c r="L4" s="6" t="s">
        <v>33</v>
      </c>
      <c r="M4" s="6" t="s">
        <v>33</v>
      </c>
      <c r="N4" s="6">
        <v>5.0000000000000001E-4</v>
      </c>
      <c r="O4" s="6">
        <v>5.4999999999999992E-4</v>
      </c>
      <c r="P4" s="6"/>
      <c r="Q4" s="102">
        <v>101906280.64</v>
      </c>
      <c r="R4" s="102">
        <v>89767430.35750179</v>
      </c>
      <c r="S4" s="4"/>
      <c r="T4" s="4"/>
      <c r="U4" s="4">
        <v>7904879</v>
      </c>
      <c r="V4" s="102">
        <v>4101884</v>
      </c>
      <c r="W4" s="102">
        <v>128255.64</v>
      </c>
      <c r="X4" s="2"/>
      <c r="Y4" s="4"/>
      <c r="Z4" s="2"/>
      <c r="AA4" s="118">
        <f t="shared" si="0"/>
        <v>101774193.35750179</v>
      </c>
      <c r="AB4" s="19">
        <f t="shared" si="1"/>
        <v>0.88202546633974399</v>
      </c>
      <c r="AC4" s="19">
        <f t="shared" si="2"/>
        <v>7.7670760526026117E-2</v>
      </c>
      <c r="AD4" s="19">
        <f t="shared" si="3"/>
        <v>1.1000113193298957E-2</v>
      </c>
      <c r="AE4" s="19">
        <f t="shared" si="4"/>
        <v>9.6866495379262175E-4</v>
      </c>
      <c r="AF4" s="221">
        <f t="shared" si="5"/>
        <v>1.2471423573457079E-2</v>
      </c>
      <c r="AH4" s="231"/>
    </row>
    <row r="5" spans="1:34" ht="13.5" customHeight="1" x14ac:dyDescent="0.2">
      <c r="A5" s="1" t="s">
        <v>39</v>
      </c>
      <c r="B5" s="2" t="s">
        <v>40</v>
      </c>
      <c r="C5" s="3" t="s">
        <v>26</v>
      </c>
      <c r="D5" s="2" t="s">
        <v>27</v>
      </c>
      <c r="E5" s="2" t="s">
        <v>28</v>
      </c>
      <c r="F5" s="2" t="s">
        <v>29</v>
      </c>
      <c r="G5" s="2" t="s">
        <v>38</v>
      </c>
      <c r="H5" s="2" t="s">
        <v>31</v>
      </c>
      <c r="I5" s="2" t="s">
        <v>32</v>
      </c>
      <c r="J5" s="4">
        <v>631217.40239043825</v>
      </c>
      <c r="K5" s="5">
        <v>6.0000000000000001E-3</v>
      </c>
      <c r="L5" s="6" t="s">
        <v>33</v>
      </c>
      <c r="M5" s="6" t="s">
        <v>33</v>
      </c>
      <c r="N5" s="6">
        <v>5.0000000000000001E-4</v>
      </c>
      <c r="O5" s="6">
        <v>5.4999999999999992E-4</v>
      </c>
      <c r="P5" s="6"/>
      <c r="Q5" s="102"/>
      <c r="R5" s="102">
        <v>3831.6197675220355</v>
      </c>
      <c r="S5" s="4"/>
      <c r="T5" s="4"/>
      <c r="U5" s="4"/>
      <c r="V5" s="2"/>
      <c r="W5" s="102">
        <v>0</v>
      </c>
      <c r="X5" s="2"/>
      <c r="Y5" s="4"/>
      <c r="Z5" s="2"/>
      <c r="AA5" s="118">
        <f t="shared" si="0"/>
        <v>3831.6197675220355</v>
      </c>
      <c r="AB5" s="19">
        <f t="shared" si="1"/>
        <v>1</v>
      </c>
      <c r="AC5" s="19">
        <f t="shared" si="2"/>
        <v>0</v>
      </c>
      <c r="AD5" s="19">
        <f t="shared" si="3"/>
        <v>6.070206165120896E-3</v>
      </c>
      <c r="AE5" s="19">
        <f t="shared" si="4"/>
        <v>0</v>
      </c>
      <c r="AF5" s="221">
        <f t="shared" si="5"/>
        <v>6.070206165120896E-3</v>
      </c>
      <c r="AH5" s="231"/>
    </row>
    <row r="6" spans="1:34" ht="13.5" customHeight="1" x14ac:dyDescent="0.2">
      <c r="A6" s="1" t="s">
        <v>41</v>
      </c>
      <c r="B6" s="2" t="s">
        <v>42</v>
      </c>
      <c r="C6" s="3" t="s">
        <v>26</v>
      </c>
      <c r="D6" s="2" t="s">
        <v>27</v>
      </c>
      <c r="E6" s="2" t="s">
        <v>28</v>
      </c>
      <c r="F6" s="2" t="s">
        <v>43</v>
      </c>
      <c r="G6" s="2" t="s">
        <v>44</v>
      </c>
      <c r="H6" s="2" t="s">
        <v>31</v>
      </c>
      <c r="I6" s="2" t="s">
        <v>32</v>
      </c>
      <c r="J6" s="4">
        <v>50282981.32581681</v>
      </c>
      <c r="K6" s="5">
        <v>1.8E-3</v>
      </c>
      <c r="L6" s="6" t="s">
        <v>33</v>
      </c>
      <c r="M6" s="6" t="s">
        <v>33</v>
      </c>
      <c r="N6" s="6">
        <v>8.0000000000000004E-4</v>
      </c>
      <c r="O6" s="6">
        <v>2.5000000000000001E-4</v>
      </c>
      <c r="P6" s="6"/>
      <c r="Q6" s="102">
        <v>988113.03</v>
      </c>
      <c r="R6" s="102">
        <v>0</v>
      </c>
      <c r="S6" s="4"/>
      <c r="T6" s="4"/>
      <c r="U6" s="4">
        <v>40275</v>
      </c>
      <c r="V6" s="102">
        <v>916500</v>
      </c>
      <c r="W6" s="102">
        <v>31338.03</v>
      </c>
      <c r="X6" s="2"/>
      <c r="Y6" s="4"/>
      <c r="Z6" s="2"/>
      <c r="AA6" s="118">
        <f t="shared" si="0"/>
        <v>956775</v>
      </c>
      <c r="AB6" s="19">
        <f t="shared" si="1"/>
        <v>0</v>
      </c>
      <c r="AC6" s="19">
        <f t="shared" si="2"/>
        <v>4.2094536332993648E-2</v>
      </c>
      <c r="AD6" s="19">
        <f t="shared" si="3"/>
        <v>0</v>
      </c>
      <c r="AE6" s="19">
        <f t="shared" si="4"/>
        <v>8.0096682690772737E-4</v>
      </c>
      <c r="AF6" s="221">
        <f t="shared" si="5"/>
        <v>1.9027809703653403E-2</v>
      </c>
      <c r="AH6" s="231"/>
    </row>
    <row r="7" spans="1:34" ht="13.5" customHeight="1" x14ac:dyDescent="0.2">
      <c r="A7" s="1" t="s">
        <v>47</v>
      </c>
      <c r="B7" s="2" t="s">
        <v>48</v>
      </c>
      <c r="C7" s="3" t="s">
        <v>26</v>
      </c>
      <c r="D7" s="2" t="s">
        <v>27</v>
      </c>
      <c r="E7" s="2" t="s">
        <v>28</v>
      </c>
      <c r="F7" s="2" t="s">
        <v>43</v>
      </c>
      <c r="G7" s="2" t="s">
        <v>49</v>
      </c>
      <c r="H7" s="2" t="s">
        <v>50</v>
      </c>
      <c r="I7" s="2" t="s">
        <v>32</v>
      </c>
      <c r="J7" s="4">
        <v>1324087015.9163346</v>
      </c>
      <c r="K7" s="5">
        <v>1.7500000000000002E-2</v>
      </c>
      <c r="L7" s="6" t="s">
        <v>33</v>
      </c>
      <c r="M7" s="6" t="s">
        <v>33</v>
      </c>
      <c r="N7" s="6">
        <v>5.0000000000000001E-4</v>
      </c>
      <c r="O7" s="6">
        <v>5.4999999999999992E-4</v>
      </c>
      <c r="P7" s="6"/>
      <c r="Q7" s="102">
        <v>33090828</v>
      </c>
      <c r="R7" s="102">
        <v>23136414.458016001</v>
      </c>
      <c r="S7" s="4"/>
      <c r="T7" s="4"/>
      <c r="U7" s="4">
        <v>1410292</v>
      </c>
      <c r="V7" s="102">
        <v>2777406.2267209962</v>
      </c>
      <c r="W7" s="102">
        <v>684379.69</v>
      </c>
      <c r="X7" s="2"/>
      <c r="Y7" s="4"/>
      <c r="Z7" s="6">
        <v>2E-3</v>
      </c>
      <c r="AA7" s="118">
        <f t="shared" si="0"/>
        <v>27324112.684736997</v>
      </c>
      <c r="AB7" s="19">
        <f t="shared" si="1"/>
        <v>0.84673982738110265</v>
      </c>
      <c r="AC7" s="19">
        <f t="shared" si="2"/>
        <v>5.1613460106529875E-2</v>
      </c>
      <c r="AD7" s="19">
        <f t="shared" si="3"/>
        <v>1.7473484884227522E-2</v>
      </c>
      <c r="AE7" s="19">
        <f t="shared" si="4"/>
        <v>1.0651052257498403E-3</v>
      </c>
      <c r="AF7" s="221">
        <f t="shared" si="5"/>
        <v>2.2636191093398296E-2</v>
      </c>
      <c r="AH7" s="231"/>
    </row>
    <row r="8" spans="1:34" ht="13.5" customHeight="1" x14ac:dyDescent="0.2">
      <c r="A8" s="1" t="s">
        <v>51</v>
      </c>
      <c r="B8" s="2" t="s">
        <v>52</v>
      </c>
      <c r="C8" s="3" t="s">
        <v>26</v>
      </c>
      <c r="D8" s="2" t="s">
        <v>27</v>
      </c>
      <c r="E8" s="2" t="s">
        <v>28</v>
      </c>
      <c r="F8" s="2" t="s">
        <v>43</v>
      </c>
      <c r="G8" s="2" t="s">
        <v>49</v>
      </c>
      <c r="H8" s="2" t="s">
        <v>50</v>
      </c>
      <c r="I8" s="2" t="s">
        <v>32</v>
      </c>
      <c r="J8" s="4">
        <v>511464297.56573707</v>
      </c>
      <c r="K8" s="5">
        <v>0.01</v>
      </c>
      <c r="L8" s="6" t="s">
        <v>33</v>
      </c>
      <c r="M8" s="6" t="s">
        <v>33</v>
      </c>
      <c r="N8" s="6">
        <v>5.0000000000000001E-4</v>
      </c>
      <c r="O8" s="6">
        <v>5.4999999999999992E-4</v>
      </c>
      <c r="P8" s="6"/>
      <c r="Q8" s="102"/>
      <c r="R8" s="102">
        <v>5082335.6252629999</v>
      </c>
      <c r="S8" s="4"/>
      <c r="T8" s="4"/>
      <c r="U8" s="4"/>
      <c r="V8" s="2"/>
      <c r="W8" s="102">
        <v>0</v>
      </c>
      <c r="X8" s="2"/>
      <c r="Y8" s="4"/>
      <c r="Z8" s="6">
        <v>2E-3</v>
      </c>
      <c r="AA8" s="118">
        <f t="shared" si="0"/>
        <v>5082335.6252629999</v>
      </c>
      <c r="AB8" s="19">
        <f t="shared" si="1"/>
        <v>1</v>
      </c>
      <c r="AC8" s="19">
        <f t="shared" si="2"/>
        <v>0</v>
      </c>
      <c r="AD8" s="19">
        <f t="shared" si="3"/>
        <v>9.9368336156636268E-3</v>
      </c>
      <c r="AE8" s="19">
        <f t="shared" si="4"/>
        <v>0</v>
      </c>
      <c r="AF8" s="221">
        <f t="shared" si="5"/>
        <v>1.1936833615663627E-2</v>
      </c>
      <c r="AH8" s="231"/>
    </row>
    <row r="9" spans="1:34" ht="13.5" customHeight="1" x14ac:dyDescent="0.2">
      <c r="A9" s="1" t="s">
        <v>53</v>
      </c>
      <c r="B9" s="2" t="s">
        <v>54</v>
      </c>
      <c r="C9" s="3" t="s">
        <v>26</v>
      </c>
      <c r="D9" s="2" t="s">
        <v>27</v>
      </c>
      <c r="E9" s="2" t="s">
        <v>28</v>
      </c>
      <c r="F9" s="2" t="s">
        <v>43</v>
      </c>
      <c r="G9" s="2" t="s">
        <v>44</v>
      </c>
      <c r="H9" s="2" t="s">
        <v>50</v>
      </c>
      <c r="I9" s="2" t="s">
        <v>32</v>
      </c>
      <c r="J9" s="4">
        <v>2991291512.8380389</v>
      </c>
      <c r="K9" s="5">
        <v>8.5000000000000006E-3</v>
      </c>
      <c r="L9" s="6" t="s">
        <v>33</v>
      </c>
      <c r="M9" s="6" t="s">
        <v>33</v>
      </c>
      <c r="N9" s="6">
        <v>1E-3</v>
      </c>
      <c r="O9" s="6">
        <v>2.5000000000000001E-4</v>
      </c>
      <c r="P9" s="6"/>
      <c r="Q9" s="102">
        <v>30364840</v>
      </c>
      <c r="R9" s="102">
        <v>25465563</v>
      </c>
      <c r="S9" s="4"/>
      <c r="T9" s="4"/>
      <c r="U9" s="4">
        <v>2995897</v>
      </c>
      <c r="V9" s="102">
        <v>1754498.379999999</v>
      </c>
      <c r="W9" s="102">
        <v>148881.62</v>
      </c>
      <c r="X9" s="2"/>
      <c r="Y9" s="4"/>
      <c r="Z9" s="6"/>
      <c r="AA9" s="118">
        <f t="shared" si="0"/>
        <v>30215958.379999999</v>
      </c>
      <c r="AB9" s="19">
        <f t="shared" si="1"/>
        <v>0.84278521567119002</v>
      </c>
      <c r="AC9" s="19">
        <f t="shared" si="2"/>
        <v>9.9149494526143842E-2</v>
      </c>
      <c r="AD9" s="19">
        <f t="shared" si="3"/>
        <v>8.5132334614352288E-3</v>
      </c>
      <c r="AE9" s="19">
        <f t="shared" si="4"/>
        <v>1.0015396316748787E-3</v>
      </c>
      <c r="AF9" s="221">
        <f t="shared" si="5"/>
        <v>1.0101308498459281E-2</v>
      </c>
      <c r="AH9" s="231"/>
    </row>
    <row r="10" spans="1:34" ht="13.5" customHeight="1" x14ac:dyDescent="0.2">
      <c r="A10" s="1" t="s">
        <v>55</v>
      </c>
      <c r="B10" s="2" t="s">
        <v>56</v>
      </c>
      <c r="C10" s="3" t="s">
        <v>26</v>
      </c>
      <c r="D10" s="2" t="s">
        <v>27</v>
      </c>
      <c r="E10" s="2" t="s">
        <v>28</v>
      </c>
      <c r="F10" s="2" t="s">
        <v>43</v>
      </c>
      <c r="G10" s="2" t="s">
        <v>44</v>
      </c>
      <c r="H10" s="2" t="s">
        <v>50</v>
      </c>
      <c r="I10" s="2" t="s">
        <v>57</v>
      </c>
      <c r="J10" s="4">
        <v>1926409.6812749004</v>
      </c>
      <c r="K10" s="5">
        <v>0.01</v>
      </c>
      <c r="L10" s="6" t="s">
        <v>33</v>
      </c>
      <c r="M10" s="6" t="s">
        <v>33</v>
      </c>
      <c r="N10" s="6">
        <v>8.0000000000000004E-4</v>
      </c>
      <c r="O10" s="6">
        <v>2.5000000000000001E-4</v>
      </c>
      <c r="P10" s="6"/>
      <c r="Q10" s="102">
        <v>26193.53</v>
      </c>
      <c r="R10" s="102">
        <v>19282.98</v>
      </c>
      <c r="S10" s="4"/>
      <c r="T10" s="4"/>
      <c r="U10" s="4">
        <v>2076.7800000000002</v>
      </c>
      <c r="V10" s="102">
        <v>3909.0299999999984</v>
      </c>
      <c r="W10" s="102">
        <v>518.15</v>
      </c>
      <c r="X10" s="2"/>
      <c r="Y10" s="4"/>
      <c r="Z10" s="6"/>
      <c r="AA10" s="118">
        <f>+R10+T10+U10+V10</f>
        <v>25268.789999999997</v>
      </c>
      <c r="AB10" s="19">
        <f t="shared" si="1"/>
        <v>0.76311449816156618</v>
      </c>
      <c r="AC10" s="19">
        <f t="shared" si="2"/>
        <v>8.2187552312556339E-2</v>
      </c>
      <c r="AD10" s="19">
        <f t="shared" si="3"/>
        <v>1.000980226970127E-2</v>
      </c>
      <c r="AE10" s="19">
        <f t="shared" si="4"/>
        <v>1.0780572897793913E-3</v>
      </c>
      <c r="AF10" s="221">
        <f t="shared" si="5"/>
        <v>1.3117038522811554E-2</v>
      </c>
      <c r="AH10" s="231"/>
    </row>
    <row r="11" spans="1:34" ht="13.5" customHeight="1" x14ac:dyDescent="0.2">
      <c r="A11" s="1" t="s">
        <v>58</v>
      </c>
      <c r="B11" s="2" t="s">
        <v>59</v>
      </c>
      <c r="C11" s="3" t="s">
        <v>26</v>
      </c>
      <c r="D11" s="2" t="s">
        <v>27</v>
      </c>
      <c r="E11" s="2" t="s">
        <v>28</v>
      </c>
      <c r="F11" s="2" t="s">
        <v>43</v>
      </c>
      <c r="G11" s="2" t="s">
        <v>44</v>
      </c>
      <c r="H11" s="2" t="s">
        <v>50</v>
      </c>
      <c r="I11" s="2" t="s">
        <v>57</v>
      </c>
      <c r="J11" s="4">
        <v>406212.66932270915</v>
      </c>
      <c r="K11" s="5">
        <v>1E-3</v>
      </c>
      <c r="L11" s="6" t="s">
        <v>33</v>
      </c>
      <c r="M11" s="6" t="s">
        <v>33</v>
      </c>
      <c r="N11" s="6">
        <v>8.0000000000000004E-4</v>
      </c>
      <c r="O11" s="6">
        <v>2.5000000000000001E-4</v>
      </c>
      <c r="P11" s="6"/>
      <c r="Q11" s="102"/>
      <c r="R11" s="102">
        <v>406.59</v>
      </c>
      <c r="S11" s="4"/>
      <c r="T11" s="4"/>
      <c r="U11" s="4"/>
      <c r="V11" s="2"/>
      <c r="W11" s="102">
        <v>0</v>
      </c>
      <c r="X11" s="2"/>
      <c r="Y11" s="4"/>
      <c r="Z11" s="6"/>
      <c r="AA11" s="118">
        <f t="shared" si="0"/>
        <v>406.59</v>
      </c>
      <c r="AB11" s="19">
        <f t="shared" si="1"/>
        <v>1</v>
      </c>
      <c r="AC11" s="19">
        <f t="shared" si="2"/>
        <v>0</v>
      </c>
      <c r="AD11" s="19">
        <f t="shared" si="3"/>
        <v>1.0009288993322635E-3</v>
      </c>
      <c r="AE11" s="19">
        <f t="shared" si="4"/>
        <v>0</v>
      </c>
      <c r="AF11" s="221">
        <f t="shared" si="5"/>
        <v>1.0009288993322635E-3</v>
      </c>
      <c r="AH11" s="231"/>
    </row>
    <row r="12" spans="1:34" ht="13.5" customHeight="1" x14ac:dyDescent="0.2">
      <c r="A12" s="1" t="s">
        <v>60</v>
      </c>
      <c r="B12" s="2" t="s">
        <v>61</v>
      </c>
      <c r="C12" s="3" t="s">
        <v>26</v>
      </c>
      <c r="D12" s="2" t="s">
        <v>27</v>
      </c>
      <c r="E12" s="2" t="s">
        <v>28</v>
      </c>
      <c r="F12" s="2" t="s">
        <v>43</v>
      </c>
      <c r="G12" s="2" t="s">
        <v>46</v>
      </c>
      <c r="H12" s="2" t="s">
        <v>50</v>
      </c>
      <c r="I12" s="2" t="s">
        <v>32</v>
      </c>
      <c r="J12" s="4">
        <v>1035556792.0358566</v>
      </c>
      <c r="K12" s="5">
        <v>1.9199999999999998E-2</v>
      </c>
      <c r="L12" s="6" t="s">
        <v>33</v>
      </c>
      <c r="M12" s="6" t="s">
        <v>33</v>
      </c>
      <c r="N12" s="6">
        <v>5.0000000000000001E-4</v>
      </c>
      <c r="O12" s="6">
        <v>5.4999999999999992E-4</v>
      </c>
      <c r="P12" s="6"/>
      <c r="Q12" s="102">
        <v>22152138</v>
      </c>
      <c r="R12" s="102">
        <v>19924541</v>
      </c>
      <c r="S12" s="4"/>
      <c r="T12" s="4"/>
      <c r="U12" s="4">
        <v>479688</v>
      </c>
      <c r="V12" s="102">
        <v>1648256</v>
      </c>
      <c r="W12" s="102">
        <v>99653</v>
      </c>
      <c r="X12" s="2"/>
      <c r="Y12" s="4"/>
      <c r="Z12" s="6">
        <v>3.0000000000000001E-3</v>
      </c>
      <c r="AA12" s="118">
        <f t="shared" si="0"/>
        <v>22052485</v>
      </c>
      <c r="AB12" s="19">
        <f t="shared" si="1"/>
        <v>0.90350547795407188</v>
      </c>
      <c r="AC12" s="19">
        <f t="shared" si="2"/>
        <v>2.1752106395265657E-2</v>
      </c>
      <c r="AD12" s="19">
        <f t="shared" si="3"/>
        <v>1.9240413614427923E-2</v>
      </c>
      <c r="AE12" s="19">
        <f t="shared" si="4"/>
        <v>4.6321747265734759E-4</v>
      </c>
      <c r="AF12" s="221">
        <f t="shared" si="5"/>
        <v>2.429529270591315E-2</v>
      </c>
      <c r="AH12" s="231"/>
    </row>
    <row r="13" spans="1:34" ht="13.5" customHeight="1" x14ac:dyDescent="0.2">
      <c r="A13" s="1" t="s">
        <v>62</v>
      </c>
      <c r="B13" s="2" t="s">
        <v>63</v>
      </c>
      <c r="C13" s="3" t="s">
        <v>26</v>
      </c>
      <c r="D13" s="2" t="s">
        <v>27</v>
      </c>
      <c r="E13" s="2" t="s">
        <v>28</v>
      </c>
      <c r="F13" s="2" t="s">
        <v>43</v>
      </c>
      <c r="G13" s="2" t="s">
        <v>38</v>
      </c>
      <c r="H13" s="2" t="s">
        <v>50</v>
      </c>
      <c r="I13" s="2" t="s">
        <v>32</v>
      </c>
      <c r="J13" s="4">
        <v>10239120565.08765</v>
      </c>
      <c r="K13" s="5">
        <v>1.4999999999999999E-2</v>
      </c>
      <c r="L13" s="6" t="s">
        <v>33</v>
      </c>
      <c r="M13" s="6" t="s">
        <v>33</v>
      </c>
      <c r="N13" s="6">
        <v>5.0000000000000001E-4</v>
      </c>
      <c r="O13" s="6">
        <v>5.4999999999999992E-4</v>
      </c>
      <c r="P13" s="6"/>
      <c r="Q13" s="102">
        <v>164307496</v>
      </c>
      <c r="R13" s="102">
        <v>153535009</v>
      </c>
      <c r="S13" s="4"/>
      <c r="T13" s="4"/>
      <c r="U13" s="4">
        <v>4657220</v>
      </c>
      <c r="V13" s="102">
        <v>5602383.5500000119</v>
      </c>
      <c r="W13" s="102">
        <v>512883.45</v>
      </c>
      <c r="X13" s="2"/>
      <c r="Y13" s="4"/>
      <c r="Z13" s="6">
        <v>2.3999999999999998E-3</v>
      </c>
      <c r="AA13" s="118">
        <f t="shared" si="0"/>
        <v>163794612.55000001</v>
      </c>
      <c r="AB13" s="19">
        <f t="shared" si="1"/>
        <v>0.9373629975352934</v>
      </c>
      <c r="AC13" s="19">
        <f t="shared" si="2"/>
        <v>2.8433291715124848E-2</v>
      </c>
      <c r="AD13" s="19">
        <f t="shared" si="3"/>
        <v>1.499494102291447E-2</v>
      </c>
      <c r="AE13" s="19">
        <f t="shared" si="4"/>
        <v>4.548457038273123E-4</v>
      </c>
      <c r="AF13" s="221">
        <f t="shared" si="5"/>
        <v>1.8396941486214239E-2</v>
      </c>
      <c r="AH13" s="231"/>
    </row>
    <row r="14" spans="1:34" ht="13.5" customHeight="1" x14ac:dyDescent="0.2">
      <c r="A14" s="1" t="s">
        <v>64</v>
      </c>
      <c r="B14" s="2" t="s">
        <v>65</v>
      </c>
      <c r="C14" s="3" t="s">
        <v>26</v>
      </c>
      <c r="D14" s="2" t="s">
        <v>27</v>
      </c>
      <c r="E14" s="2" t="s">
        <v>28</v>
      </c>
      <c r="F14" s="2" t="s">
        <v>43</v>
      </c>
      <c r="G14" s="2" t="s">
        <v>38</v>
      </c>
      <c r="H14" s="2" t="s">
        <v>50</v>
      </c>
      <c r="I14" s="2" t="s">
        <v>32</v>
      </c>
      <c r="J14" s="4">
        <v>1366781661.8804781</v>
      </c>
      <c r="K14" s="5">
        <v>1.7500000000000002E-2</v>
      </c>
      <c r="L14" s="6" t="s">
        <v>33</v>
      </c>
      <c r="M14" s="6" t="s">
        <v>33</v>
      </c>
      <c r="N14" s="6">
        <v>5.0000000000000001E-4</v>
      </c>
      <c r="O14" s="6">
        <v>5.4999999999999992E-4</v>
      </c>
      <c r="P14" s="6"/>
      <c r="Q14" s="102">
        <v>28033098</v>
      </c>
      <c r="R14" s="102">
        <v>24035036</v>
      </c>
      <c r="S14" s="4"/>
      <c r="T14" s="4"/>
      <c r="U14" s="4">
        <v>626932</v>
      </c>
      <c r="V14" s="102">
        <v>2929551.5300000012</v>
      </c>
      <c r="W14" s="102">
        <v>441578.47</v>
      </c>
      <c r="X14" s="2"/>
      <c r="Y14" s="4"/>
      <c r="Z14" s="6">
        <v>1.8E-3</v>
      </c>
      <c r="AA14" s="118">
        <f t="shared" si="0"/>
        <v>27591519.530000001</v>
      </c>
      <c r="AB14" s="19">
        <f t="shared" si="1"/>
        <v>0.87110229553928442</v>
      </c>
      <c r="AC14" s="19">
        <f t="shared" si="2"/>
        <v>2.2721909147422732E-2</v>
      </c>
      <c r="AD14" s="19">
        <f t="shared" si="3"/>
        <v>1.7585132044376089E-2</v>
      </c>
      <c r="AE14" s="19">
        <f t="shared" si="4"/>
        <v>4.586921360485913E-4</v>
      </c>
      <c r="AF14" s="221">
        <f t="shared" si="5"/>
        <v>2.1987218119416656E-2</v>
      </c>
      <c r="AH14" s="231"/>
    </row>
    <row r="15" spans="1:34" ht="13.5" customHeight="1" x14ac:dyDescent="0.2">
      <c r="A15" s="54" t="s">
        <v>66</v>
      </c>
      <c r="B15" s="55" t="s">
        <v>67</v>
      </c>
      <c r="C15" s="3" t="s">
        <v>68</v>
      </c>
      <c r="D15" s="2" t="s">
        <v>27</v>
      </c>
      <c r="E15" s="2" t="s">
        <v>28</v>
      </c>
      <c r="F15" s="2" t="s">
        <v>29</v>
      </c>
      <c r="G15" s="55" t="s">
        <v>69</v>
      </c>
      <c r="H15" s="55" t="s">
        <v>50</v>
      </c>
      <c r="I15" s="55" t="s">
        <v>32</v>
      </c>
      <c r="J15" s="61">
        <v>188774607</v>
      </c>
      <c r="K15" s="59" t="s">
        <v>71</v>
      </c>
      <c r="L15" s="9" t="s">
        <v>72</v>
      </c>
      <c r="M15" s="10" t="s">
        <v>73</v>
      </c>
      <c r="N15" s="9" t="s">
        <v>74</v>
      </c>
      <c r="O15" s="59">
        <v>5.2500000000000003E-3</v>
      </c>
      <c r="P15" s="59"/>
      <c r="Q15" s="61">
        <v>9449364</v>
      </c>
      <c r="R15" s="61">
        <v>6972899</v>
      </c>
      <c r="S15" s="61"/>
      <c r="T15" s="61">
        <v>940164</v>
      </c>
      <c r="U15" s="61">
        <v>376075</v>
      </c>
      <c r="V15" s="102">
        <v>404221</v>
      </c>
      <c r="W15" s="102">
        <v>756005</v>
      </c>
      <c r="X15" s="8"/>
      <c r="Y15" s="61"/>
      <c r="Z15" s="55"/>
      <c r="AA15" s="118">
        <f t="shared" si="0"/>
        <v>8693359</v>
      </c>
      <c r="AB15" s="19">
        <f t="shared" si="1"/>
        <v>0.80209490945904804</v>
      </c>
      <c r="AC15" s="19">
        <f t="shared" si="2"/>
        <v>4.3260033319686898E-2</v>
      </c>
      <c r="AD15" s="19">
        <f t="shared" si="3"/>
        <v>3.6937695756929852E-2</v>
      </c>
      <c r="AE15" s="19">
        <f t="shared" si="4"/>
        <v>1.9921906127978325E-3</v>
      </c>
      <c r="AF15" s="221">
        <f t="shared" si="5"/>
        <v>4.6051527470535272E-2</v>
      </c>
      <c r="AH15" s="231"/>
    </row>
    <row r="16" spans="1:34" ht="13.5" customHeight="1" x14ac:dyDescent="0.2">
      <c r="A16" s="54" t="s">
        <v>75</v>
      </c>
      <c r="B16" s="55" t="s">
        <v>76</v>
      </c>
      <c r="C16" s="3" t="s">
        <v>68</v>
      </c>
      <c r="D16" s="2" t="s">
        <v>27</v>
      </c>
      <c r="E16" s="2" t="s">
        <v>28</v>
      </c>
      <c r="F16" s="2" t="s">
        <v>29</v>
      </c>
      <c r="G16" s="55" t="s">
        <v>69</v>
      </c>
      <c r="H16" s="55" t="s">
        <v>50</v>
      </c>
      <c r="I16" s="55" t="s">
        <v>32</v>
      </c>
      <c r="J16" s="61">
        <v>4661769694</v>
      </c>
      <c r="K16" s="21">
        <v>1.2500000000000001E-2</v>
      </c>
      <c r="L16" s="7" t="s">
        <v>1310</v>
      </c>
      <c r="M16" s="10" t="s">
        <v>73</v>
      </c>
      <c r="N16" s="11" t="s">
        <v>77</v>
      </c>
      <c r="O16" s="59">
        <v>2.7499999999999998E-3</v>
      </c>
      <c r="P16" s="59"/>
      <c r="Q16" s="61">
        <v>72133677</v>
      </c>
      <c r="R16" s="61">
        <v>48264426</v>
      </c>
      <c r="S16" s="61"/>
      <c r="T16" s="61">
        <v>11045892</v>
      </c>
      <c r="U16" s="61">
        <v>8836686</v>
      </c>
      <c r="V16" s="102">
        <v>1900171</v>
      </c>
      <c r="W16" s="102">
        <v>2086502</v>
      </c>
      <c r="X16" s="8"/>
      <c r="Y16" s="61"/>
      <c r="Z16" s="55"/>
      <c r="AA16" s="118">
        <f t="shared" si="0"/>
        <v>70047175</v>
      </c>
      <c r="AB16" s="19">
        <f t="shared" si="1"/>
        <v>0.68902744471850574</v>
      </c>
      <c r="AC16" s="19">
        <f t="shared" si="2"/>
        <v>0.12615335307954961</v>
      </c>
      <c r="AD16" s="19">
        <f t="shared" si="3"/>
        <v>1.0353241186950838E-2</v>
      </c>
      <c r="AE16" s="19">
        <f t="shared" si="4"/>
        <v>1.8955646846675819E-3</v>
      </c>
      <c r="AF16" s="221">
        <f t="shared" si="5"/>
        <v>1.5025876351239587E-2</v>
      </c>
      <c r="AH16" s="231"/>
    </row>
    <row r="17" spans="1:34" ht="13.5" customHeight="1" x14ac:dyDescent="0.2">
      <c r="A17" s="54" t="s">
        <v>78</v>
      </c>
      <c r="B17" s="55" t="s">
        <v>79</v>
      </c>
      <c r="C17" s="3" t="s">
        <v>68</v>
      </c>
      <c r="D17" s="2" t="s">
        <v>27</v>
      </c>
      <c r="E17" s="2" t="s">
        <v>28</v>
      </c>
      <c r="F17" s="2" t="s">
        <v>29</v>
      </c>
      <c r="G17" s="55" t="s">
        <v>80</v>
      </c>
      <c r="H17" s="55" t="s">
        <v>50</v>
      </c>
      <c r="I17" s="55" t="s">
        <v>32</v>
      </c>
      <c r="J17" s="61">
        <v>44581755</v>
      </c>
      <c r="K17" s="59" t="s">
        <v>81</v>
      </c>
      <c r="L17" s="9" t="s">
        <v>72</v>
      </c>
      <c r="M17" s="10" t="s">
        <v>73</v>
      </c>
      <c r="N17" s="9" t="s">
        <v>82</v>
      </c>
      <c r="O17" s="59">
        <v>2.0250000000000001E-2</v>
      </c>
      <c r="P17" s="59"/>
      <c r="Q17" s="61">
        <v>2247291</v>
      </c>
      <c r="R17" s="61"/>
      <c r="S17" s="61"/>
      <c r="T17" s="61">
        <v>828535</v>
      </c>
      <c r="U17" s="61">
        <v>528491</v>
      </c>
      <c r="V17" s="102">
        <v>527200</v>
      </c>
      <c r="W17" s="102">
        <v>363065</v>
      </c>
      <c r="X17" s="8"/>
      <c r="Y17" s="61"/>
      <c r="Z17" s="55"/>
      <c r="AA17" s="118">
        <f t="shared" si="0"/>
        <v>1884226</v>
      </c>
      <c r="AB17" s="19">
        <f t="shared" si="1"/>
        <v>0</v>
      </c>
      <c r="AC17" s="19">
        <f t="shared" si="2"/>
        <v>0.28048174688174349</v>
      </c>
      <c r="AD17" s="19">
        <f t="shared" si="3"/>
        <v>0</v>
      </c>
      <c r="AE17" s="19">
        <f t="shared" si="4"/>
        <v>1.1854423407064168E-2</v>
      </c>
      <c r="AF17" s="221">
        <f t="shared" si="5"/>
        <v>4.2264509326741397E-2</v>
      </c>
      <c r="AH17" s="231"/>
    </row>
    <row r="18" spans="1:34" ht="13.5" customHeight="1" x14ac:dyDescent="0.2">
      <c r="A18" s="54" t="s">
        <v>83</v>
      </c>
      <c r="B18" s="55" t="s">
        <v>84</v>
      </c>
      <c r="C18" s="3" t="s">
        <v>68</v>
      </c>
      <c r="D18" s="2" t="s">
        <v>27</v>
      </c>
      <c r="E18" s="2" t="s">
        <v>28</v>
      </c>
      <c r="F18" s="2" t="s">
        <v>29</v>
      </c>
      <c r="G18" s="55" t="s">
        <v>80</v>
      </c>
      <c r="H18" s="55" t="s">
        <v>50</v>
      </c>
      <c r="I18" s="55" t="s">
        <v>32</v>
      </c>
      <c r="J18" s="61">
        <v>42834892</v>
      </c>
      <c r="K18" s="59" t="s">
        <v>85</v>
      </c>
      <c r="L18" s="9" t="s">
        <v>86</v>
      </c>
      <c r="M18" s="10" t="s">
        <v>73</v>
      </c>
      <c r="N18" s="9" t="s">
        <v>87</v>
      </c>
      <c r="O18" s="59">
        <v>1.025E-2</v>
      </c>
      <c r="P18" s="59"/>
      <c r="Q18" s="61">
        <v>2970616</v>
      </c>
      <c r="R18" s="61"/>
      <c r="S18" s="61"/>
      <c r="T18" s="61">
        <v>428145</v>
      </c>
      <c r="U18" s="61">
        <v>85625</v>
      </c>
      <c r="V18" s="102">
        <v>2259421</v>
      </c>
      <c r="W18" s="102">
        <v>197425</v>
      </c>
      <c r="X18" s="8"/>
      <c r="Y18" s="61"/>
      <c r="Z18" s="55"/>
      <c r="AA18" s="118">
        <f t="shared" si="0"/>
        <v>2773191</v>
      </c>
      <c r="AB18" s="19">
        <f t="shared" si="1"/>
        <v>0</v>
      </c>
      <c r="AC18" s="19">
        <f t="shared" si="2"/>
        <v>3.0875983659257512E-2</v>
      </c>
      <c r="AD18" s="19">
        <f t="shared" si="3"/>
        <v>0</v>
      </c>
      <c r="AE18" s="19">
        <f t="shared" si="4"/>
        <v>1.9989544971888806E-3</v>
      </c>
      <c r="AF18" s="221">
        <f t="shared" si="5"/>
        <v>6.4741402873153039E-2</v>
      </c>
      <c r="AH18" s="231"/>
    </row>
    <row r="19" spans="1:34" ht="13.5" customHeight="1" x14ac:dyDescent="0.2">
      <c r="A19" s="54" t="s">
        <v>88</v>
      </c>
      <c r="B19" s="55" t="s">
        <v>89</v>
      </c>
      <c r="C19" s="3" t="s">
        <v>68</v>
      </c>
      <c r="D19" s="2" t="s">
        <v>27</v>
      </c>
      <c r="E19" s="2" t="s">
        <v>28</v>
      </c>
      <c r="F19" s="55" t="s">
        <v>723</v>
      </c>
      <c r="G19" s="55" t="s">
        <v>185</v>
      </c>
      <c r="H19" s="55" t="s">
        <v>50</v>
      </c>
      <c r="I19" s="55" t="s">
        <v>32</v>
      </c>
      <c r="J19" s="61">
        <v>129045907</v>
      </c>
      <c r="K19" s="59" t="s">
        <v>71</v>
      </c>
      <c r="L19" s="7" t="s">
        <v>90</v>
      </c>
      <c r="M19" s="10" t="s">
        <v>73</v>
      </c>
      <c r="N19" s="9" t="s">
        <v>91</v>
      </c>
      <c r="O19" s="59">
        <v>5.2500000000000003E-3</v>
      </c>
      <c r="P19" s="59"/>
      <c r="Q19" s="61">
        <v>9464129</v>
      </c>
      <c r="R19" s="61">
        <v>6937645</v>
      </c>
      <c r="S19" s="61"/>
      <c r="T19" s="61">
        <v>636196</v>
      </c>
      <c r="U19" s="61">
        <v>578641</v>
      </c>
      <c r="V19" s="102">
        <v>469071</v>
      </c>
      <c r="W19" s="102">
        <v>842576</v>
      </c>
      <c r="X19" s="8"/>
      <c r="Y19" s="61"/>
      <c r="Z19" s="55"/>
      <c r="AA19" s="118">
        <f t="shared" si="0"/>
        <v>8621553</v>
      </c>
      <c r="AB19" s="19">
        <f t="shared" si="1"/>
        <v>0.80468623228320935</v>
      </c>
      <c r="AC19" s="19">
        <f t="shared" si="2"/>
        <v>6.7115634503435745E-2</v>
      </c>
      <c r="AD19" s="19">
        <f t="shared" si="3"/>
        <v>5.3761061945188232E-2</v>
      </c>
      <c r="AE19" s="19">
        <f t="shared" si="4"/>
        <v>4.483993436537278E-3</v>
      </c>
      <c r="AF19" s="221">
        <f t="shared" si="5"/>
        <v>6.680996864162457E-2</v>
      </c>
      <c r="AH19" s="231"/>
    </row>
    <row r="20" spans="1:34" ht="13.5" customHeight="1" x14ac:dyDescent="0.2">
      <c r="A20" s="54" t="s">
        <v>92</v>
      </c>
      <c r="B20" s="55" t="s">
        <v>93</v>
      </c>
      <c r="C20" s="3" t="s">
        <v>68</v>
      </c>
      <c r="D20" s="2" t="s">
        <v>27</v>
      </c>
      <c r="E20" s="2" t="s">
        <v>28</v>
      </c>
      <c r="F20" s="55" t="s">
        <v>723</v>
      </c>
      <c r="G20" s="55" t="s">
        <v>185</v>
      </c>
      <c r="H20" s="55" t="s">
        <v>50</v>
      </c>
      <c r="I20" s="55" t="s">
        <v>32</v>
      </c>
      <c r="J20" s="61">
        <v>25523564</v>
      </c>
      <c r="K20" s="59" t="s">
        <v>94</v>
      </c>
      <c r="L20" s="7" t="s">
        <v>1311</v>
      </c>
      <c r="M20" s="10" t="s">
        <v>73</v>
      </c>
      <c r="N20" s="9" t="s">
        <v>95</v>
      </c>
      <c r="O20" s="59">
        <v>2.2499999999999998E-3</v>
      </c>
      <c r="P20" s="59"/>
      <c r="Q20" s="61">
        <v>1147370</v>
      </c>
      <c r="R20" s="61"/>
      <c r="S20" s="61"/>
      <c r="T20" s="61">
        <v>51831</v>
      </c>
      <c r="U20" s="61">
        <v>600000</v>
      </c>
      <c r="V20" s="102">
        <v>338716</v>
      </c>
      <c r="W20" s="102">
        <v>156823</v>
      </c>
      <c r="X20" s="8"/>
      <c r="Y20" s="61"/>
      <c r="Z20" s="55"/>
      <c r="AA20" s="118">
        <f t="shared" si="0"/>
        <v>990547</v>
      </c>
      <c r="AB20" s="19">
        <f t="shared" si="1"/>
        <v>0</v>
      </c>
      <c r="AC20" s="19">
        <f t="shared" si="2"/>
        <v>0.60572592718972451</v>
      </c>
      <c r="AD20" s="19">
        <f t="shared" si="3"/>
        <v>0</v>
      </c>
      <c r="AE20" s="19">
        <f t="shared" si="4"/>
        <v>2.3507688816499138E-2</v>
      </c>
      <c r="AF20" s="221">
        <f t="shared" si="5"/>
        <v>3.880911772352795E-2</v>
      </c>
      <c r="AH20" s="231"/>
    </row>
    <row r="21" spans="1:34" ht="13.5" customHeight="1" x14ac:dyDescent="0.2">
      <c r="A21" s="54" t="s">
        <v>96</v>
      </c>
      <c r="B21" s="55" t="s">
        <v>97</v>
      </c>
      <c r="C21" s="3" t="s">
        <v>68</v>
      </c>
      <c r="D21" s="2" t="s">
        <v>27</v>
      </c>
      <c r="E21" s="2" t="s">
        <v>28</v>
      </c>
      <c r="F21" s="55" t="s">
        <v>723</v>
      </c>
      <c r="G21" s="55" t="s">
        <v>185</v>
      </c>
      <c r="H21" s="55" t="s">
        <v>50</v>
      </c>
      <c r="I21" s="55" t="s">
        <v>57</v>
      </c>
      <c r="J21" s="61">
        <v>371926.58</v>
      </c>
      <c r="K21" s="59">
        <v>1.4999999999999999E-2</v>
      </c>
      <c r="L21" s="7" t="s">
        <v>1312</v>
      </c>
      <c r="M21" s="10" t="s">
        <v>73</v>
      </c>
      <c r="N21" s="9" t="s">
        <v>98</v>
      </c>
      <c r="O21" s="59">
        <v>1.025E-2</v>
      </c>
      <c r="P21" s="59"/>
      <c r="Q21" s="61">
        <v>39676.120000000003</v>
      </c>
      <c r="R21" s="61">
        <v>6631.82</v>
      </c>
      <c r="S21" s="61"/>
      <c r="T21" s="61">
        <v>2833.87</v>
      </c>
      <c r="U21" s="61">
        <v>1137.49</v>
      </c>
      <c r="V21" s="102">
        <v>3561.46</v>
      </c>
      <c r="W21" s="102">
        <v>25511.480000000003</v>
      </c>
      <c r="X21" s="12"/>
      <c r="Y21" s="61"/>
      <c r="Z21" s="55"/>
      <c r="AA21" s="118">
        <f t="shared" si="0"/>
        <v>14164.64</v>
      </c>
      <c r="AB21" s="19">
        <f t="shared" si="1"/>
        <v>0.46819545007850533</v>
      </c>
      <c r="AC21" s="19">
        <f t="shared" si="2"/>
        <v>8.0304900089236297E-2</v>
      </c>
      <c r="AD21" s="19">
        <f t="shared" si="3"/>
        <v>1.7830992342628482E-2</v>
      </c>
      <c r="AE21" s="19">
        <f t="shared" si="4"/>
        <v>3.0583724346885882E-3</v>
      </c>
      <c r="AF21" s="221">
        <f t="shared" si="5"/>
        <v>3.8084505818325752E-2</v>
      </c>
      <c r="AH21" s="231"/>
    </row>
    <row r="22" spans="1:34" ht="13.5" customHeight="1" x14ac:dyDescent="0.2">
      <c r="A22" s="54" t="s">
        <v>99</v>
      </c>
      <c r="B22" s="55" t="s">
        <v>100</v>
      </c>
      <c r="C22" s="3" t="s">
        <v>68</v>
      </c>
      <c r="D22" s="2" t="s">
        <v>27</v>
      </c>
      <c r="E22" s="2" t="s">
        <v>28</v>
      </c>
      <c r="F22" s="2" t="s">
        <v>29</v>
      </c>
      <c r="G22" s="55" t="s">
        <v>80</v>
      </c>
      <c r="H22" s="55" t="s">
        <v>50</v>
      </c>
      <c r="I22" s="55" t="s">
        <v>32</v>
      </c>
      <c r="J22" s="61">
        <v>35755661</v>
      </c>
      <c r="K22" s="59" t="s">
        <v>101</v>
      </c>
      <c r="L22" s="7" t="s">
        <v>72</v>
      </c>
      <c r="M22" s="10" t="s">
        <v>73</v>
      </c>
      <c r="N22" s="7" t="s">
        <v>102</v>
      </c>
      <c r="O22" s="59">
        <v>1.125E-2</v>
      </c>
      <c r="P22" s="59"/>
      <c r="Q22" s="61">
        <v>1584143</v>
      </c>
      <c r="R22" s="61"/>
      <c r="S22" s="61"/>
      <c r="T22" s="61">
        <v>377497</v>
      </c>
      <c r="U22" s="61">
        <v>600000</v>
      </c>
      <c r="V22" s="102">
        <v>303018</v>
      </c>
      <c r="W22" s="102">
        <v>303628</v>
      </c>
      <c r="X22" s="8"/>
      <c r="Y22" s="61"/>
      <c r="Z22" s="55"/>
      <c r="AA22" s="118">
        <f t="shared" si="0"/>
        <v>1280515</v>
      </c>
      <c r="AB22" s="19">
        <f t="shared" si="1"/>
        <v>0</v>
      </c>
      <c r="AC22" s="19">
        <f t="shared" si="2"/>
        <v>0.4685614772181505</v>
      </c>
      <c r="AD22" s="19">
        <f t="shared" si="3"/>
        <v>0</v>
      </c>
      <c r="AE22" s="19">
        <f t="shared" si="4"/>
        <v>1.6780559587473435E-2</v>
      </c>
      <c r="AF22" s="221">
        <f t="shared" si="5"/>
        <v>3.5812930433589241E-2</v>
      </c>
      <c r="AH22" s="231"/>
    </row>
    <row r="23" spans="1:34" ht="13.5" customHeight="1" x14ac:dyDescent="0.2">
      <c r="A23" s="54" t="s">
        <v>103</v>
      </c>
      <c r="B23" s="55" t="s">
        <v>104</v>
      </c>
      <c r="C23" s="3" t="s">
        <v>68</v>
      </c>
      <c r="D23" s="2" t="s">
        <v>27</v>
      </c>
      <c r="E23" s="2" t="s">
        <v>28</v>
      </c>
      <c r="F23" s="55" t="s">
        <v>1287</v>
      </c>
      <c r="G23" s="55" t="s">
        <v>105</v>
      </c>
      <c r="H23" s="2" t="s">
        <v>31</v>
      </c>
      <c r="I23" s="55" t="s">
        <v>32</v>
      </c>
      <c r="J23" s="61">
        <v>551347501</v>
      </c>
      <c r="K23" s="59">
        <v>1.4999999999999999E-2</v>
      </c>
      <c r="L23" s="13" t="s">
        <v>106</v>
      </c>
      <c r="M23" s="10" t="s">
        <v>107</v>
      </c>
      <c r="N23" s="7" t="s">
        <v>108</v>
      </c>
      <c r="O23" s="59">
        <v>1.025E-2</v>
      </c>
      <c r="P23" s="59"/>
      <c r="Q23" s="61">
        <v>44030534</v>
      </c>
      <c r="R23" s="61">
        <v>8269650</v>
      </c>
      <c r="S23" s="61"/>
      <c r="T23" s="61">
        <v>5513097</v>
      </c>
      <c r="U23" s="61">
        <v>826975</v>
      </c>
      <c r="V23" s="102">
        <v>9212138</v>
      </c>
      <c r="W23" s="102">
        <v>70718</v>
      </c>
      <c r="X23" s="8"/>
      <c r="Y23" s="61">
        <v>20137956</v>
      </c>
      <c r="Z23" s="55"/>
      <c r="AA23" s="118">
        <f t="shared" si="0"/>
        <v>23821860</v>
      </c>
      <c r="AB23" s="19">
        <f t="shared" si="1"/>
        <v>0.34714543700617834</v>
      </c>
      <c r="AC23" s="19">
        <f t="shared" si="2"/>
        <v>3.4714963483120129E-2</v>
      </c>
      <c r="AD23" s="19">
        <f t="shared" si="3"/>
        <v>1.4998979745080953E-2</v>
      </c>
      <c r="AE23" s="19">
        <f t="shared" si="4"/>
        <v>1.4999161118896592E-3</v>
      </c>
      <c r="AF23" s="221">
        <f t="shared" si="5"/>
        <v>4.3206616438441064E-2</v>
      </c>
      <c r="AH23" s="231"/>
    </row>
    <row r="24" spans="1:34" ht="13.5" customHeight="1" x14ac:dyDescent="0.2">
      <c r="A24" s="54" t="s">
        <v>109</v>
      </c>
      <c r="B24" s="55" t="s">
        <v>110</v>
      </c>
      <c r="C24" s="3" t="s">
        <v>68</v>
      </c>
      <c r="D24" s="2" t="s">
        <v>27</v>
      </c>
      <c r="E24" s="2" t="s">
        <v>28</v>
      </c>
      <c r="F24" s="55" t="s">
        <v>723</v>
      </c>
      <c r="G24" s="55" t="s">
        <v>185</v>
      </c>
      <c r="H24" s="55" t="s">
        <v>50</v>
      </c>
      <c r="I24" s="55" t="s">
        <v>32</v>
      </c>
      <c r="J24" s="61">
        <v>212531639</v>
      </c>
      <c r="K24" s="57" t="s">
        <v>111</v>
      </c>
      <c r="L24" s="7" t="s">
        <v>1313</v>
      </c>
      <c r="M24" s="10" t="s">
        <v>73</v>
      </c>
      <c r="N24" s="14" t="s">
        <v>112</v>
      </c>
      <c r="O24" s="59">
        <v>2.2499999999999998E-3</v>
      </c>
      <c r="P24" s="59"/>
      <c r="Q24" s="61">
        <v>10661362</v>
      </c>
      <c r="R24" s="61">
        <v>2400000</v>
      </c>
      <c r="S24" s="61"/>
      <c r="T24" s="61">
        <v>376638</v>
      </c>
      <c r="U24" s="61">
        <v>602500</v>
      </c>
      <c r="V24" s="102">
        <v>353271</v>
      </c>
      <c r="W24" s="102">
        <v>6928953</v>
      </c>
      <c r="X24" s="8"/>
      <c r="Y24" s="61"/>
      <c r="Z24" s="55"/>
      <c r="AA24" s="118">
        <f t="shared" si="0"/>
        <v>3732409</v>
      </c>
      <c r="AB24" s="19">
        <f t="shared" si="1"/>
        <v>0.64301634681515341</v>
      </c>
      <c r="AC24" s="19">
        <f t="shared" si="2"/>
        <v>0.16142389539838747</v>
      </c>
      <c r="AD24" s="19">
        <f t="shared" si="3"/>
        <v>1.1292436322857324E-2</v>
      </c>
      <c r="AE24" s="19">
        <f t="shared" si="4"/>
        <v>2.8348720352173069E-3</v>
      </c>
      <c r="AF24" s="221">
        <f t="shared" si="5"/>
        <v>1.7561662901399825E-2</v>
      </c>
      <c r="AH24" s="231"/>
    </row>
    <row r="25" spans="1:34" ht="13.5" customHeight="1" x14ac:dyDescent="0.2">
      <c r="A25" s="188" t="s">
        <v>113</v>
      </c>
      <c r="B25" s="189" t="s">
        <v>114</v>
      </c>
      <c r="C25" s="190" t="s">
        <v>115</v>
      </c>
      <c r="D25" s="2" t="s">
        <v>27</v>
      </c>
      <c r="E25" s="2" t="s">
        <v>28</v>
      </c>
      <c r="F25" s="2" t="s">
        <v>29</v>
      </c>
      <c r="G25" s="189" t="s">
        <v>116</v>
      </c>
      <c r="H25" s="2" t="s">
        <v>31</v>
      </c>
      <c r="I25" s="189" t="s">
        <v>32</v>
      </c>
      <c r="J25" s="113">
        <v>11553526072</v>
      </c>
      <c r="K25" s="129">
        <v>4.4999999999999997E-3</v>
      </c>
      <c r="L25" s="129">
        <v>0</v>
      </c>
      <c r="M25" s="129" t="s">
        <v>73</v>
      </c>
      <c r="N25" s="16">
        <v>4.0000000000000002E-4</v>
      </c>
      <c r="O25" s="16" t="s">
        <v>117</v>
      </c>
      <c r="P25" s="17">
        <v>6.1999999999999998E-3</v>
      </c>
      <c r="Q25" s="113">
        <v>67213327</v>
      </c>
      <c r="R25" s="113">
        <v>51940336</v>
      </c>
      <c r="S25" s="113"/>
      <c r="T25" s="113">
        <v>5900024</v>
      </c>
      <c r="U25" s="113">
        <v>3064113</v>
      </c>
      <c r="V25" s="102">
        <v>5010038</v>
      </c>
      <c r="W25" s="102">
        <v>1298816</v>
      </c>
      <c r="X25" s="15"/>
      <c r="Y25" s="112"/>
      <c r="Z25" s="191"/>
      <c r="AA25" s="118">
        <f t="shared" si="0"/>
        <v>65914511</v>
      </c>
      <c r="AB25" s="19">
        <f t="shared" si="1"/>
        <v>0.78799546885813965</v>
      </c>
      <c r="AC25" s="19">
        <f t="shared" si="2"/>
        <v>4.648616751476773E-2</v>
      </c>
      <c r="AD25" s="19">
        <f t="shared" si="3"/>
        <v>4.4956263288207345E-3</v>
      </c>
      <c r="AE25" s="19">
        <f t="shared" si="4"/>
        <v>2.6521020343961362E-4</v>
      </c>
      <c r="AF25" s="221">
        <f t="shared" si="5"/>
        <v>5.7051423599366767E-3</v>
      </c>
      <c r="AH25" s="231"/>
    </row>
    <row r="26" spans="1:34" ht="13.5" customHeight="1" x14ac:dyDescent="0.2">
      <c r="A26" s="217" t="s">
        <v>118</v>
      </c>
      <c r="B26" s="192" t="s">
        <v>119</v>
      </c>
      <c r="C26" s="190" t="s">
        <v>115</v>
      </c>
      <c r="D26" s="88" t="s">
        <v>27</v>
      </c>
      <c r="E26" s="88" t="s">
        <v>28</v>
      </c>
      <c r="F26" s="88" t="s">
        <v>29</v>
      </c>
      <c r="G26" s="192" t="s">
        <v>38</v>
      </c>
      <c r="H26" s="88" t="s">
        <v>50</v>
      </c>
      <c r="I26" s="192" t="s">
        <v>32</v>
      </c>
      <c r="J26" s="218">
        <v>43274790</v>
      </c>
      <c r="K26" s="390">
        <v>0.01</v>
      </c>
      <c r="L26" s="390">
        <v>0.2</v>
      </c>
      <c r="M26" s="390" t="s">
        <v>73</v>
      </c>
      <c r="N26" s="392">
        <v>8.0000000000000004E-4</v>
      </c>
      <c r="O26" s="392" t="s">
        <v>117</v>
      </c>
      <c r="P26" s="219">
        <v>1.24E-2</v>
      </c>
      <c r="Q26" s="417">
        <v>44477289.999999993</v>
      </c>
      <c r="R26" s="417">
        <v>20601423</v>
      </c>
      <c r="S26" s="417"/>
      <c r="T26" s="417">
        <v>1041053.7398354474</v>
      </c>
      <c r="U26" s="417">
        <v>1383894.1771264081</v>
      </c>
      <c r="V26" s="417">
        <v>652654.35953271412</v>
      </c>
      <c r="W26" s="417">
        <v>323132.93590625434</v>
      </c>
      <c r="X26" s="15"/>
      <c r="Y26" s="112"/>
      <c r="Z26" s="415"/>
      <c r="AA26" s="320">
        <f t="shared" si="0"/>
        <v>23679025.27649457</v>
      </c>
      <c r="AB26" s="413">
        <f t="shared" si="1"/>
        <v>0.87002833771415367</v>
      </c>
      <c r="AC26" s="413">
        <f t="shared" si="2"/>
        <v>5.8443882759826128E-2</v>
      </c>
      <c r="AD26" s="413">
        <f>+R26/(J26+J27)</f>
        <v>1.0137942163254168E-2</v>
      </c>
      <c r="AE26" s="413">
        <f>+U26/(J26+J27)</f>
        <v>6.8101310903483428E-4</v>
      </c>
      <c r="AF26" s="332">
        <f>+AA26/(J26+J27)+Z26</f>
        <v>1.1652427540337164E-2</v>
      </c>
      <c r="AH26" s="231"/>
    </row>
    <row r="27" spans="1:34" ht="13.5" customHeight="1" x14ac:dyDescent="0.2">
      <c r="A27" s="217" t="s">
        <v>120</v>
      </c>
      <c r="B27" s="192" t="s">
        <v>121</v>
      </c>
      <c r="C27" s="190" t="s">
        <v>115</v>
      </c>
      <c r="D27" s="88" t="s">
        <v>27</v>
      </c>
      <c r="E27" s="88" t="s">
        <v>28</v>
      </c>
      <c r="F27" s="88" t="s">
        <v>29</v>
      </c>
      <c r="G27" s="192" t="s">
        <v>38</v>
      </c>
      <c r="H27" s="88" t="s">
        <v>50</v>
      </c>
      <c r="I27" s="192" t="s">
        <v>122</v>
      </c>
      <c r="J27" s="218">
        <v>1988836132.3399999</v>
      </c>
      <c r="K27" s="391"/>
      <c r="L27" s="419"/>
      <c r="M27" s="419"/>
      <c r="N27" s="419"/>
      <c r="O27" s="419"/>
      <c r="P27" s="199">
        <v>1.1900000000000001E-2</v>
      </c>
      <c r="Q27" s="420"/>
      <c r="R27" s="418"/>
      <c r="S27" s="418"/>
      <c r="T27" s="418"/>
      <c r="U27" s="418"/>
      <c r="V27" s="418"/>
      <c r="W27" s="418"/>
      <c r="X27" s="15"/>
      <c r="Y27" s="112"/>
      <c r="Z27" s="416"/>
      <c r="AA27" s="363"/>
      <c r="AB27" s="414"/>
      <c r="AC27" s="414"/>
      <c r="AD27" s="414"/>
      <c r="AE27" s="414"/>
      <c r="AF27" s="375"/>
      <c r="AH27" s="231"/>
    </row>
    <row r="28" spans="1:34" ht="13.5" customHeight="1" x14ac:dyDescent="0.2">
      <c r="A28" s="217" t="s">
        <v>123</v>
      </c>
      <c r="B28" s="192" t="s">
        <v>124</v>
      </c>
      <c r="C28" s="190" t="s">
        <v>115</v>
      </c>
      <c r="D28" s="88" t="s">
        <v>27</v>
      </c>
      <c r="E28" s="88" t="s">
        <v>28</v>
      </c>
      <c r="F28" s="88" t="s">
        <v>29</v>
      </c>
      <c r="G28" s="192" t="s">
        <v>38</v>
      </c>
      <c r="H28" s="88" t="s">
        <v>50</v>
      </c>
      <c r="I28" s="192" t="s">
        <v>122</v>
      </c>
      <c r="J28" s="218">
        <v>3610160788.7665997</v>
      </c>
      <c r="K28" s="130">
        <v>4.0000000000000001E-3</v>
      </c>
      <c r="L28" s="391"/>
      <c r="M28" s="391"/>
      <c r="N28" s="391"/>
      <c r="O28" s="391"/>
      <c r="P28" s="199">
        <v>5.7999999999999996E-3</v>
      </c>
      <c r="Q28" s="421"/>
      <c r="R28" s="218">
        <v>14433532</v>
      </c>
      <c r="S28" s="218"/>
      <c r="T28" s="218">
        <v>1849491.2601645524</v>
      </c>
      <c r="U28" s="218">
        <v>2458566.8228735914</v>
      </c>
      <c r="V28" s="168">
        <v>1159477.6404672859</v>
      </c>
      <c r="W28" s="168">
        <v>574064.06409374566</v>
      </c>
      <c r="X28" s="15"/>
      <c r="Y28" s="112"/>
      <c r="Z28" s="220"/>
      <c r="AA28" s="118">
        <f>+R28+T28+U28+V28</f>
        <v>19901067.72350543</v>
      </c>
      <c r="AB28" s="199">
        <f>+R28/AA28</f>
        <v>0.72526420192783692</v>
      </c>
      <c r="AC28" s="199">
        <f>+U28/AA28</f>
        <v>0.12353944306062251</v>
      </c>
      <c r="AD28" s="199">
        <f>+R28/J28</f>
        <v>3.9980302386839594E-3</v>
      </c>
      <c r="AE28" s="199">
        <f>+U28/J28</f>
        <v>6.8101310903483417E-4</v>
      </c>
      <c r="AF28" s="221">
        <f>+AA28/J28+Z28</f>
        <v>5.5125156157669556E-3</v>
      </c>
      <c r="AH28" s="231"/>
    </row>
    <row r="29" spans="1:34" ht="13.5" customHeight="1" x14ac:dyDescent="0.2">
      <c r="A29" s="188" t="s">
        <v>125</v>
      </c>
      <c r="B29" s="192" t="s">
        <v>126</v>
      </c>
      <c r="C29" s="190" t="s">
        <v>115</v>
      </c>
      <c r="D29" s="2" t="s">
        <v>27</v>
      </c>
      <c r="E29" s="2" t="s">
        <v>28</v>
      </c>
      <c r="F29" s="2" t="s">
        <v>29</v>
      </c>
      <c r="G29" s="192" t="s">
        <v>38</v>
      </c>
      <c r="H29" s="2" t="s">
        <v>31</v>
      </c>
      <c r="I29" s="192" t="s">
        <v>32</v>
      </c>
      <c r="J29" s="113">
        <v>38488896774</v>
      </c>
      <c r="K29" s="21">
        <v>0.01</v>
      </c>
      <c r="L29" s="130">
        <v>0.2</v>
      </c>
      <c r="M29" s="130" t="s">
        <v>73</v>
      </c>
      <c r="N29" s="193">
        <v>1.65E-4</v>
      </c>
      <c r="O29" s="131" t="s">
        <v>127</v>
      </c>
      <c r="P29" s="17">
        <v>1.12E-2</v>
      </c>
      <c r="Q29" s="113">
        <v>428872631</v>
      </c>
      <c r="R29" s="113">
        <v>385367138</v>
      </c>
      <c r="S29" s="113"/>
      <c r="T29" s="113">
        <v>19662832</v>
      </c>
      <c r="U29" s="113">
        <v>8886506</v>
      </c>
      <c r="V29" s="102">
        <v>14913745</v>
      </c>
      <c r="W29" s="102">
        <v>42410</v>
      </c>
      <c r="X29" s="15"/>
      <c r="Y29" s="112"/>
      <c r="Z29" s="191"/>
      <c r="AA29" s="118">
        <f>+R29+T29+U29+V29</f>
        <v>428830221</v>
      </c>
      <c r="AB29" s="19">
        <f>+R29/AA29</f>
        <v>0.89864734136822877</v>
      </c>
      <c r="AC29" s="19">
        <f>+U29/AA29</f>
        <v>2.0722667304737367E-2</v>
      </c>
      <c r="AD29" s="19">
        <f>+R29/J29</f>
        <v>1.0012423589660356E-2</v>
      </c>
      <c r="AE29" s="19">
        <f>+U29/J29</f>
        <v>2.3088492383089058E-4</v>
      </c>
      <c r="AF29" s="221">
        <f>+AA29/J29+Z29</f>
        <v>1.1141660503235914E-2</v>
      </c>
      <c r="AH29" s="231"/>
    </row>
    <row r="30" spans="1:34" ht="13.5" customHeight="1" x14ac:dyDescent="0.2">
      <c r="A30" s="188" t="s">
        <v>128</v>
      </c>
      <c r="B30" s="192" t="s">
        <v>129</v>
      </c>
      <c r="C30" s="190" t="s">
        <v>115</v>
      </c>
      <c r="D30" s="2" t="s">
        <v>27</v>
      </c>
      <c r="E30" s="2" t="s">
        <v>28</v>
      </c>
      <c r="F30" s="2" t="s">
        <v>29</v>
      </c>
      <c r="G30" s="192" t="s">
        <v>130</v>
      </c>
      <c r="H30" s="2" t="s">
        <v>50</v>
      </c>
      <c r="I30" s="192" t="s">
        <v>32</v>
      </c>
      <c r="J30" s="113">
        <v>2077672537</v>
      </c>
      <c r="K30" s="21">
        <v>1.2500000000000001E-2</v>
      </c>
      <c r="L30" s="130">
        <v>0.2</v>
      </c>
      <c r="M30" s="130" t="s">
        <v>73</v>
      </c>
      <c r="N30" s="131">
        <v>2.9999999999999997E-4</v>
      </c>
      <c r="O30" s="131" t="s">
        <v>117</v>
      </c>
      <c r="P30" s="17">
        <v>1.41E-2</v>
      </c>
      <c r="Q30" s="113">
        <v>28942370</v>
      </c>
      <c r="R30" s="113">
        <v>26003544</v>
      </c>
      <c r="S30" s="113"/>
      <c r="T30" s="113">
        <v>1059452</v>
      </c>
      <c r="U30" s="113">
        <v>948449</v>
      </c>
      <c r="V30" s="102">
        <v>916081</v>
      </c>
      <c r="W30" s="102">
        <v>14844</v>
      </c>
      <c r="X30" s="15"/>
      <c r="Y30" s="112"/>
      <c r="Z30" s="191"/>
      <c r="AA30" s="118">
        <f>+R30+T30+U30+V30</f>
        <v>28927526</v>
      </c>
      <c r="AB30" s="19">
        <f>+R30/AA30</f>
        <v>0.8989204261712529</v>
      </c>
      <c r="AC30" s="19">
        <f>+U30/AA30</f>
        <v>3.2787076226290492E-2</v>
      </c>
      <c r="AD30" s="19">
        <f>+R30/J30</f>
        <v>1.251570858107752E-2</v>
      </c>
      <c r="AE30" s="19">
        <f>+U30/J30</f>
        <v>4.5649590255906629E-4</v>
      </c>
      <c r="AF30" s="221">
        <f>+AA30/J30+Z30</f>
        <v>1.3923043927687052E-2</v>
      </c>
      <c r="AH30" s="231"/>
    </row>
    <row r="31" spans="1:34" ht="13.5" customHeight="1" x14ac:dyDescent="0.2">
      <c r="A31" s="188" t="s">
        <v>131</v>
      </c>
      <c r="B31" s="192" t="s">
        <v>132</v>
      </c>
      <c r="C31" s="190" t="s">
        <v>115</v>
      </c>
      <c r="D31" s="2" t="s">
        <v>27</v>
      </c>
      <c r="E31" s="2" t="s">
        <v>28</v>
      </c>
      <c r="F31" s="2" t="s">
        <v>29</v>
      </c>
      <c r="G31" s="192" t="s">
        <v>30</v>
      </c>
      <c r="H31" s="2" t="s">
        <v>50</v>
      </c>
      <c r="I31" s="192" t="s">
        <v>57</v>
      </c>
      <c r="J31" s="113">
        <v>245347142.39360002</v>
      </c>
      <c r="K31" s="21">
        <v>5.0000000000000001E-3</v>
      </c>
      <c r="L31" s="130">
        <v>0.2</v>
      </c>
      <c r="M31" s="130" t="s">
        <v>73</v>
      </c>
      <c r="N31" s="131">
        <v>8.0000000000000004E-4</v>
      </c>
      <c r="O31" s="131" t="s">
        <v>117</v>
      </c>
      <c r="P31" s="17">
        <v>7.3000000000000001E-3</v>
      </c>
      <c r="Q31" s="113">
        <v>2267374</v>
      </c>
      <c r="R31" s="113">
        <v>1215740</v>
      </c>
      <c r="S31" s="113">
        <v>528149</v>
      </c>
      <c r="T31" s="113">
        <v>124238</v>
      </c>
      <c r="U31" s="113">
        <v>102157</v>
      </c>
      <c r="V31" s="102">
        <v>259951</v>
      </c>
      <c r="W31" s="102">
        <v>37139</v>
      </c>
      <c r="X31" s="15"/>
      <c r="Y31" s="112"/>
      <c r="Z31" s="191"/>
      <c r="AA31" s="118">
        <f>+R31+T31+U31+V31</f>
        <v>1702086</v>
      </c>
      <c r="AB31" s="19">
        <f>+R31/AA31</f>
        <v>0.71426473162930659</v>
      </c>
      <c r="AC31" s="19">
        <f>+U31/AA31</f>
        <v>6.0018706457840555E-2</v>
      </c>
      <c r="AD31" s="19">
        <f>+R31/J31</f>
        <v>4.9551830444784228E-3</v>
      </c>
      <c r="AE31" s="19">
        <f>+U31/J31</f>
        <v>4.163773786128467E-4</v>
      </c>
      <c r="AF31" s="221">
        <f>+AA31/J31+Z31</f>
        <v>6.9374600551467425E-3</v>
      </c>
      <c r="AH31" s="231"/>
    </row>
    <row r="32" spans="1:34" ht="13.5" customHeight="1" x14ac:dyDescent="0.2">
      <c r="A32" s="188" t="s">
        <v>133</v>
      </c>
      <c r="B32" s="194" t="s">
        <v>134</v>
      </c>
      <c r="C32" s="190" t="s">
        <v>115</v>
      </c>
      <c r="D32" s="2" t="s">
        <v>27</v>
      </c>
      <c r="E32" s="2" t="s">
        <v>28</v>
      </c>
      <c r="F32" s="2" t="s">
        <v>43</v>
      </c>
      <c r="G32" s="192" t="s">
        <v>46</v>
      </c>
      <c r="H32" s="2" t="s">
        <v>50</v>
      </c>
      <c r="I32" s="192" t="s">
        <v>32</v>
      </c>
      <c r="J32" s="113">
        <v>2182523879</v>
      </c>
      <c r="K32" s="389">
        <v>1.4999999999999999E-2</v>
      </c>
      <c r="L32" s="390">
        <v>0.2</v>
      </c>
      <c r="M32" s="390" t="s">
        <v>73</v>
      </c>
      <c r="N32" s="392">
        <v>8.9999999999999998E-4</v>
      </c>
      <c r="O32" s="392" t="s">
        <v>117</v>
      </c>
      <c r="P32" s="384">
        <v>2.1999999999999999E-2</v>
      </c>
      <c r="Q32" s="316">
        <v>38227454</v>
      </c>
      <c r="R32" s="316">
        <v>33495325</v>
      </c>
      <c r="S32" s="316">
        <v>9151</v>
      </c>
      <c r="T32" s="316">
        <v>1133532</v>
      </c>
      <c r="U32" s="316">
        <v>1256518</v>
      </c>
      <c r="V32" s="316">
        <v>954047</v>
      </c>
      <c r="W32" s="316">
        <v>1378881</v>
      </c>
      <c r="X32" s="15"/>
      <c r="Y32" s="112"/>
      <c r="Z32" s="323">
        <v>5.3E-3</v>
      </c>
      <c r="AA32" s="320">
        <f>+R32+T32+U32+V32</f>
        <v>36839422</v>
      </c>
      <c r="AB32" s="323">
        <f>+R32/AA32</f>
        <v>0.90922504158724315</v>
      </c>
      <c r="AC32" s="323">
        <f>+U32/AA32</f>
        <v>3.4107972703806264E-2</v>
      </c>
      <c r="AD32" s="323">
        <f>+R32/(J32+J33)</f>
        <v>1.5004808878612649E-2</v>
      </c>
      <c r="AE32" s="323">
        <f>+U32/(J32+J33)</f>
        <v>5.6287892243280543E-4</v>
      </c>
      <c r="AF32" s="332">
        <f>+AA32/(J32+J33)+Z32</f>
        <v>2.1802854840445886E-2</v>
      </c>
      <c r="AH32" s="231"/>
    </row>
    <row r="33" spans="1:34" ht="13.5" customHeight="1" x14ac:dyDescent="0.2">
      <c r="A33" s="188" t="s">
        <v>135</v>
      </c>
      <c r="B33" s="194" t="s">
        <v>136</v>
      </c>
      <c r="C33" s="190" t="s">
        <v>115</v>
      </c>
      <c r="D33" s="2" t="s">
        <v>27</v>
      </c>
      <c r="E33" s="2" t="s">
        <v>28</v>
      </c>
      <c r="F33" s="2" t="s">
        <v>43</v>
      </c>
      <c r="G33" s="192" t="s">
        <v>46</v>
      </c>
      <c r="H33" s="2" t="s">
        <v>50</v>
      </c>
      <c r="I33" s="192" t="s">
        <v>57</v>
      </c>
      <c r="J33" s="113">
        <v>49782128.4256</v>
      </c>
      <c r="K33" s="389"/>
      <c r="L33" s="391"/>
      <c r="M33" s="391" t="s">
        <v>137</v>
      </c>
      <c r="N33" s="393"/>
      <c r="O33" s="393"/>
      <c r="P33" s="385"/>
      <c r="Q33" s="368"/>
      <c r="R33" s="368"/>
      <c r="S33" s="368"/>
      <c r="T33" s="368"/>
      <c r="U33" s="368"/>
      <c r="V33" s="368"/>
      <c r="W33" s="368"/>
      <c r="X33" s="15"/>
      <c r="Y33" s="112"/>
      <c r="Z33" s="394"/>
      <c r="AA33" s="365"/>
      <c r="AB33" s="369"/>
      <c r="AC33" s="369"/>
      <c r="AD33" s="412"/>
      <c r="AE33" s="412"/>
      <c r="AF33" s="375"/>
      <c r="AH33" s="231"/>
    </row>
    <row r="34" spans="1:34" ht="13.5" customHeight="1" x14ac:dyDescent="0.2">
      <c r="A34" s="188" t="s">
        <v>138</v>
      </c>
      <c r="B34" s="192" t="s">
        <v>139</v>
      </c>
      <c r="C34" s="190" t="s">
        <v>115</v>
      </c>
      <c r="D34" s="2" t="s">
        <v>27</v>
      </c>
      <c r="E34" s="2" t="s">
        <v>28</v>
      </c>
      <c r="F34" s="2" t="s">
        <v>29</v>
      </c>
      <c r="G34" s="192" t="s">
        <v>46</v>
      </c>
      <c r="H34" s="2" t="s">
        <v>50</v>
      </c>
      <c r="I34" s="192" t="s">
        <v>57</v>
      </c>
      <c r="J34" s="113">
        <v>1198502526.9920001</v>
      </c>
      <c r="K34" s="389">
        <v>0.02</v>
      </c>
      <c r="L34" s="409">
        <v>0.2</v>
      </c>
      <c r="M34" s="390" t="s">
        <v>73</v>
      </c>
      <c r="N34" s="410">
        <v>1E-3</v>
      </c>
      <c r="O34" s="411" t="s">
        <v>140</v>
      </c>
      <c r="P34" s="384">
        <v>2.1899999999999999E-2</v>
      </c>
      <c r="Q34" s="316">
        <v>54105262</v>
      </c>
      <c r="R34" s="316">
        <v>46871937</v>
      </c>
      <c r="S34" s="316"/>
      <c r="T34" s="316">
        <v>1192292</v>
      </c>
      <c r="U34" s="316">
        <v>1654788</v>
      </c>
      <c r="V34" s="316">
        <v>2483764</v>
      </c>
      <c r="W34" s="316">
        <v>1902481</v>
      </c>
      <c r="X34" s="15"/>
      <c r="Y34" s="112"/>
      <c r="Z34" s="323"/>
      <c r="AA34" s="320">
        <f>+R34+T34+U34+V34</f>
        <v>52202781</v>
      </c>
      <c r="AB34" s="323">
        <f>+R34/AA34</f>
        <v>0.89788199214903897</v>
      </c>
      <c r="AC34" s="323">
        <f>+U34/AA34</f>
        <v>3.1699230736385482E-2</v>
      </c>
      <c r="AD34" s="323">
        <f>+R34/(J34+J35)</f>
        <v>1.9860359772035915E-2</v>
      </c>
      <c r="AE34" s="323">
        <f>+U34/(J34+J35)</f>
        <v>7.0115909710426021E-4</v>
      </c>
      <c r="AF34" s="332">
        <f>+AA34/(J34+J35)+Z34</f>
        <v>2.2119120269358632E-2</v>
      </c>
      <c r="AH34" s="231"/>
    </row>
    <row r="35" spans="1:34" ht="13.5" customHeight="1" x14ac:dyDescent="0.2">
      <c r="A35" s="188" t="s">
        <v>141</v>
      </c>
      <c r="B35" s="192" t="s">
        <v>142</v>
      </c>
      <c r="C35" s="190" t="s">
        <v>115</v>
      </c>
      <c r="D35" s="2" t="s">
        <v>27</v>
      </c>
      <c r="E35" s="2" t="s">
        <v>28</v>
      </c>
      <c r="F35" s="2" t="s">
        <v>29</v>
      </c>
      <c r="G35" s="192" t="s">
        <v>46</v>
      </c>
      <c r="H35" s="2" t="s">
        <v>50</v>
      </c>
      <c r="I35" s="192" t="s">
        <v>32</v>
      </c>
      <c r="J35" s="113">
        <v>1161572393</v>
      </c>
      <c r="K35" s="389"/>
      <c r="L35" s="409"/>
      <c r="M35" s="391" t="s">
        <v>137</v>
      </c>
      <c r="N35" s="410"/>
      <c r="O35" s="411"/>
      <c r="P35" s="385"/>
      <c r="Q35" s="368"/>
      <c r="R35" s="368"/>
      <c r="S35" s="368"/>
      <c r="T35" s="368"/>
      <c r="U35" s="368"/>
      <c r="V35" s="368"/>
      <c r="W35" s="368"/>
      <c r="X35" s="15"/>
      <c r="Y35" s="112"/>
      <c r="Z35" s="394"/>
      <c r="AA35" s="365"/>
      <c r="AB35" s="369"/>
      <c r="AC35" s="369"/>
      <c r="AD35" s="369"/>
      <c r="AE35" s="369"/>
      <c r="AF35" s="375"/>
      <c r="AH35" s="231"/>
    </row>
    <row r="36" spans="1:34" ht="13.5" customHeight="1" x14ac:dyDescent="0.2">
      <c r="A36" s="188" t="s">
        <v>143</v>
      </c>
      <c r="B36" s="191" t="s">
        <v>144</v>
      </c>
      <c r="C36" s="190" t="s">
        <v>115</v>
      </c>
      <c r="D36" s="2" t="s">
        <v>27</v>
      </c>
      <c r="E36" s="2" t="s">
        <v>28</v>
      </c>
      <c r="F36" s="2" t="s">
        <v>29</v>
      </c>
      <c r="G36" s="192" t="s">
        <v>46</v>
      </c>
      <c r="H36" s="2" t="s">
        <v>50</v>
      </c>
      <c r="I36" s="191" t="s">
        <v>32</v>
      </c>
      <c r="J36" s="113">
        <v>1746080450</v>
      </c>
      <c r="K36" s="323">
        <v>1.7500000000000002E-2</v>
      </c>
      <c r="L36" s="392">
        <v>0.2</v>
      </c>
      <c r="M36" s="392" t="s">
        <v>73</v>
      </c>
      <c r="N36" s="392">
        <v>6.9999999999999999E-4</v>
      </c>
      <c r="O36" s="392" t="s">
        <v>117</v>
      </c>
      <c r="P36" s="384">
        <v>2.1299999999999999E-2</v>
      </c>
      <c r="Q36" s="316">
        <v>76581848</v>
      </c>
      <c r="R36" s="316">
        <v>37862542</v>
      </c>
      <c r="S36" s="316">
        <v>8658626.5464880262</v>
      </c>
      <c r="T36" s="316">
        <v>1097977.5952966355</v>
      </c>
      <c r="U36" s="316">
        <v>5870442.7849701857</v>
      </c>
      <c r="V36" s="316">
        <v>888876.45094873686</v>
      </c>
      <c r="W36" s="316">
        <v>3164864.9477936816</v>
      </c>
      <c r="X36" s="15"/>
      <c r="Y36" s="112"/>
      <c r="Z36" s="359"/>
      <c r="AA36" s="320">
        <f>+R36+T36+U36+V36</f>
        <v>45719838.83121556</v>
      </c>
      <c r="AB36" s="323">
        <f>+R36/AA36</f>
        <v>0.82814250810851653</v>
      </c>
      <c r="AC36" s="323">
        <f>+U36/AA36</f>
        <v>0.12840033856291938</v>
      </c>
      <c r="AD36" s="323">
        <f>+R36/(J36+J37)</f>
        <v>1.7565814209632394E-2</v>
      </c>
      <c r="AE36" s="323">
        <f>+U36/(J36+J37)</f>
        <v>2.7235125229854678E-3</v>
      </c>
      <c r="AF36" s="332">
        <f>+AA36/(J36+J37)+Z36</f>
        <v>2.1211100792003588E-2</v>
      </c>
      <c r="AH36" s="231"/>
    </row>
    <row r="37" spans="1:34" ht="13.5" customHeight="1" x14ac:dyDescent="0.2">
      <c r="A37" s="188" t="s">
        <v>145</v>
      </c>
      <c r="B37" s="191" t="s">
        <v>146</v>
      </c>
      <c r="C37" s="190" t="s">
        <v>115</v>
      </c>
      <c r="D37" s="2" t="s">
        <v>27</v>
      </c>
      <c r="E37" s="2" t="s">
        <v>28</v>
      </c>
      <c r="F37" s="2" t="s">
        <v>29</v>
      </c>
      <c r="G37" s="192" t="s">
        <v>46</v>
      </c>
      <c r="H37" s="2" t="s">
        <v>50</v>
      </c>
      <c r="I37" s="191" t="s">
        <v>122</v>
      </c>
      <c r="J37" s="113">
        <v>409387070.49999994</v>
      </c>
      <c r="K37" s="376"/>
      <c r="L37" s="397"/>
      <c r="M37" s="397"/>
      <c r="N37" s="397"/>
      <c r="O37" s="397"/>
      <c r="P37" s="385"/>
      <c r="Q37" s="387"/>
      <c r="R37" s="368"/>
      <c r="S37" s="368"/>
      <c r="T37" s="368"/>
      <c r="U37" s="368"/>
      <c r="V37" s="368"/>
      <c r="W37" s="368"/>
      <c r="X37" s="15"/>
      <c r="Y37" s="112"/>
      <c r="Z37" s="386"/>
      <c r="AA37" s="365"/>
      <c r="AB37" s="369"/>
      <c r="AC37" s="369"/>
      <c r="AD37" s="369"/>
      <c r="AE37" s="369"/>
      <c r="AF37" s="375"/>
      <c r="AH37" s="231"/>
    </row>
    <row r="38" spans="1:34" ht="13.5" customHeight="1" x14ac:dyDescent="0.2">
      <c r="A38" s="188" t="s">
        <v>147</v>
      </c>
      <c r="B38" s="192" t="s">
        <v>148</v>
      </c>
      <c r="C38" s="190" t="s">
        <v>115</v>
      </c>
      <c r="D38" s="2" t="s">
        <v>27</v>
      </c>
      <c r="E38" s="2" t="s">
        <v>28</v>
      </c>
      <c r="F38" s="2" t="s">
        <v>29</v>
      </c>
      <c r="G38" s="192" t="s">
        <v>46</v>
      </c>
      <c r="H38" s="2" t="s">
        <v>50</v>
      </c>
      <c r="I38" s="192" t="s">
        <v>32</v>
      </c>
      <c r="J38" s="113">
        <v>1138787655</v>
      </c>
      <c r="K38" s="19">
        <v>7.4999999999999997E-3</v>
      </c>
      <c r="L38" s="397"/>
      <c r="M38" s="397"/>
      <c r="N38" s="397"/>
      <c r="O38" s="397"/>
      <c r="P38" s="17">
        <v>1.17E-2</v>
      </c>
      <c r="Q38" s="366"/>
      <c r="R38" s="113">
        <v>8539981</v>
      </c>
      <c r="S38" s="113">
        <v>4574569.9838281777</v>
      </c>
      <c r="T38" s="113">
        <v>580089.15425473452</v>
      </c>
      <c r="U38" s="113">
        <v>3101502.4394137547</v>
      </c>
      <c r="V38" s="102">
        <v>469615.7652729681</v>
      </c>
      <c r="W38" s="102">
        <v>1672077.6806015731</v>
      </c>
      <c r="X38" s="15"/>
      <c r="Y38" s="112"/>
      <c r="Z38" s="386"/>
      <c r="AA38" s="118">
        <f>+R38+T38+U38+V38</f>
        <v>12691188.358941456</v>
      </c>
      <c r="AB38" s="19">
        <f>+R38/AA38</f>
        <v>0.67290633142193002</v>
      </c>
      <c r="AC38" s="19">
        <f>+U38/AA38</f>
        <v>0.24438235031226377</v>
      </c>
      <c r="AD38" s="19">
        <f>+R38/J38</f>
        <v>7.4991864923228376E-3</v>
      </c>
      <c r="AE38" s="19">
        <f>+U38/J38</f>
        <v>2.7235125229854678E-3</v>
      </c>
      <c r="AF38" s="221">
        <f>+AA38/J38+Z38</f>
        <v>1.1144473074694032E-2</v>
      </c>
      <c r="AH38" s="231"/>
    </row>
    <row r="39" spans="1:34" ht="13.5" customHeight="1" x14ac:dyDescent="0.2">
      <c r="A39" s="188" t="s">
        <v>149</v>
      </c>
      <c r="B39" s="192" t="s">
        <v>150</v>
      </c>
      <c r="C39" s="190" t="s">
        <v>115</v>
      </c>
      <c r="D39" s="2" t="s">
        <v>27</v>
      </c>
      <c r="E39" s="2" t="s">
        <v>28</v>
      </c>
      <c r="F39" s="2" t="s">
        <v>29</v>
      </c>
      <c r="G39" s="192" t="s">
        <v>46</v>
      </c>
      <c r="H39" s="2" t="s">
        <v>50</v>
      </c>
      <c r="I39" s="192" t="s">
        <v>122</v>
      </c>
      <c r="J39" s="113">
        <v>6035138.6223999998</v>
      </c>
      <c r="K39" s="19">
        <v>7.4999999999999997E-3</v>
      </c>
      <c r="L39" s="393"/>
      <c r="M39" s="393"/>
      <c r="N39" s="393"/>
      <c r="O39" s="393"/>
      <c r="P39" s="17">
        <v>1.12E-2</v>
      </c>
      <c r="Q39" s="367"/>
      <c r="R39" s="113">
        <v>45577</v>
      </c>
      <c r="S39" s="113">
        <v>24243.469683795596</v>
      </c>
      <c r="T39" s="113">
        <v>3074.2504486300386</v>
      </c>
      <c r="U39" s="113">
        <v>16436.775616059665</v>
      </c>
      <c r="V39" s="102">
        <v>2488.7837782951929</v>
      </c>
      <c r="W39" s="102">
        <v>8861.371604745369</v>
      </c>
      <c r="X39" s="15"/>
      <c r="Y39" s="112"/>
      <c r="Z39" s="376"/>
      <c r="AA39" s="118">
        <f>+R39+T39+U39+V39</f>
        <v>67576.809842984905</v>
      </c>
      <c r="AB39" s="19">
        <f>+R39/AA39</f>
        <v>0.67444734526383254</v>
      </c>
      <c r="AC39" s="19">
        <f>+U39/AA39</f>
        <v>0.24323100859970462</v>
      </c>
      <c r="AD39" s="19">
        <f>+R39/J39</f>
        <v>7.5519392099522888E-3</v>
      </c>
      <c r="AE39" s="19">
        <f>+U39/J39</f>
        <v>2.7235125229854683E-3</v>
      </c>
      <c r="AF39" s="221">
        <f>+AA39/J39+Z39</f>
        <v>1.1197225792323484E-2</v>
      </c>
      <c r="AH39" s="231"/>
    </row>
    <row r="40" spans="1:34" ht="13.5" customHeight="1" x14ac:dyDescent="0.2">
      <c r="A40" s="188" t="s">
        <v>151</v>
      </c>
      <c r="B40" s="192" t="s">
        <v>152</v>
      </c>
      <c r="C40" s="190" t="s">
        <v>115</v>
      </c>
      <c r="D40" s="2" t="s">
        <v>27</v>
      </c>
      <c r="E40" s="2" t="s">
        <v>28</v>
      </c>
      <c r="F40" s="2" t="s">
        <v>29</v>
      </c>
      <c r="G40" s="192" t="s">
        <v>46</v>
      </c>
      <c r="H40" s="2" t="s">
        <v>50</v>
      </c>
      <c r="I40" s="192" t="s">
        <v>32</v>
      </c>
      <c r="J40" s="113">
        <v>1897339837</v>
      </c>
      <c r="K40" s="323">
        <v>1.7500000000000002E-2</v>
      </c>
      <c r="L40" s="392">
        <v>0.2</v>
      </c>
      <c r="M40" s="392" t="s">
        <v>73</v>
      </c>
      <c r="N40" s="403">
        <v>2.7500000000000002E-4</v>
      </c>
      <c r="O40" s="392" t="s">
        <v>117</v>
      </c>
      <c r="P40" s="384">
        <v>2.01E-2</v>
      </c>
      <c r="Q40" s="316">
        <v>246049915.00000003</v>
      </c>
      <c r="R40" s="316">
        <v>76755512</v>
      </c>
      <c r="S40" s="316">
        <v>55110359.448235109</v>
      </c>
      <c r="T40" s="316">
        <v>2257783.9711051397</v>
      </c>
      <c r="U40" s="316">
        <v>7452177.2409698945</v>
      </c>
      <c r="V40" s="316">
        <v>1704274.4025157788</v>
      </c>
      <c r="W40" s="324">
        <v>59277946.834902413</v>
      </c>
      <c r="X40" s="15"/>
      <c r="Y40" s="112"/>
      <c r="Z40" s="359"/>
      <c r="AA40" s="361">
        <f>+R40+T40+U40+V40</f>
        <v>88169747.614590824</v>
      </c>
      <c r="AB40" s="323">
        <f>+R40/AA40</f>
        <v>0.87054249418423046</v>
      </c>
      <c r="AC40" s="323">
        <f>+U40/AA40</f>
        <v>8.452079588052111E-2</v>
      </c>
      <c r="AD40" s="323">
        <f>+R40/(J40+J41+J42)</f>
        <v>1.7601140408378877E-2</v>
      </c>
      <c r="AE40" s="323">
        <f>+U40/(J40+J41+J42)</f>
        <v>1.7088911864262808E-3</v>
      </c>
      <c r="AF40" s="332">
        <f>+AA40/(J40+J41+J42)+Z40</f>
        <v>2.0218588438778724E-2</v>
      </c>
      <c r="AH40" s="231"/>
    </row>
    <row r="41" spans="1:34" ht="13.5" customHeight="1" x14ac:dyDescent="0.2">
      <c r="A41" s="188" t="s">
        <v>153</v>
      </c>
      <c r="B41" s="192" t="s">
        <v>154</v>
      </c>
      <c r="C41" s="190" t="s">
        <v>115</v>
      </c>
      <c r="D41" s="2" t="s">
        <v>27</v>
      </c>
      <c r="E41" s="2" t="s">
        <v>28</v>
      </c>
      <c r="F41" s="2" t="s">
        <v>29</v>
      </c>
      <c r="G41" s="192" t="s">
        <v>46</v>
      </c>
      <c r="H41" s="2" t="s">
        <v>50</v>
      </c>
      <c r="I41" s="192" t="s">
        <v>122</v>
      </c>
      <c r="J41" s="113">
        <v>2319260461.1599998</v>
      </c>
      <c r="K41" s="386"/>
      <c r="L41" s="377"/>
      <c r="M41" s="377" t="s">
        <v>137</v>
      </c>
      <c r="N41" s="404"/>
      <c r="O41" s="377"/>
      <c r="P41" s="406"/>
      <c r="Q41" s="387"/>
      <c r="R41" s="407"/>
      <c r="S41" s="399"/>
      <c r="T41" s="399"/>
      <c r="U41" s="399"/>
      <c r="V41" s="401"/>
      <c r="W41" s="364"/>
      <c r="X41" s="15"/>
      <c r="Y41" s="112"/>
      <c r="Z41" s="386"/>
      <c r="AA41" s="362"/>
      <c r="AB41" s="360"/>
      <c r="AC41" s="360"/>
      <c r="AD41" s="360"/>
      <c r="AE41" s="360"/>
      <c r="AF41" s="374"/>
      <c r="AH41" s="231"/>
    </row>
    <row r="42" spans="1:34" ht="13.5" customHeight="1" x14ac:dyDescent="0.2">
      <c r="A42" s="188" t="s">
        <v>155</v>
      </c>
      <c r="B42" s="192" t="s">
        <v>156</v>
      </c>
      <c r="C42" s="190" t="s">
        <v>115</v>
      </c>
      <c r="D42" s="2" t="s">
        <v>27</v>
      </c>
      <c r="E42" s="2" t="s">
        <v>28</v>
      </c>
      <c r="F42" s="2" t="s">
        <v>29</v>
      </c>
      <c r="G42" s="192" t="s">
        <v>46</v>
      </c>
      <c r="H42" s="2" t="s">
        <v>50</v>
      </c>
      <c r="I42" s="192" t="s">
        <v>157</v>
      </c>
      <c r="J42" s="113">
        <v>144225774.41999999</v>
      </c>
      <c r="K42" s="376"/>
      <c r="L42" s="377"/>
      <c r="M42" s="377" t="s">
        <v>137</v>
      </c>
      <c r="N42" s="404"/>
      <c r="O42" s="377"/>
      <c r="P42" s="385"/>
      <c r="Q42" s="366"/>
      <c r="R42" s="408"/>
      <c r="S42" s="400"/>
      <c r="T42" s="400"/>
      <c r="U42" s="400"/>
      <c r="V42" s="402"/>
      <c r="W42" s="365"/>
      <c r="X42" s="15"/>
      <c r="Y42" s="112"/>
      <c r="Z42" s="386"/>
      <c r="AA42" s="363"/>
      <c r="AB42" s="369"/>
      <c r="AC42" s="369"/>
      <c r="AD42" s="369"/>
      <c r="AE42" s="369"/>
      <c r="AF42" s="375"/>
      <c r="AH42" s="231"/>
    </row>
    <row r="43" spans="1:34" ht="13.5" customHeight="1" x14ac:dyDescent="0.2">
      <c r="A43" s="188" t="s">
        <v>158</v>
      </c>
      <c r="B43" s="192" t="s">
        <v>159</v>
      </c>
      <c r="C43" s="190" t="s">
        <v>115</v>
      </c>
      <c r="D43" s="2" t="s">
        <v>27</v>
      </c>
      <c r="E43" s="2" t="s">
        <v>28</v>
      </c>
      <c r="F43" s="2" t="s">
        <v>29</v>
      </c>
      <c r="G43" s="192" t="s">
        <v>46</v>
      </c>
      <c r="H43" s="2" t="s">
        <v>50</v>
      </c>
      <c r="I43" s="192" t="s">
        <v>32</v>
      </c>
      <c r="J43" s="113">
        <v>1033185249</v>
      </c>
      <c r="K43" s="19">
        <v>7.4999999999999997E-3</v>
      </c>
      <c r="L43" s="377"/>
      <c r="M43" s="377" t="s">
        <v>137</v>
      </c>
      <c r="N43" s="404"/>
      <c r="O43" s="377"/>
      <c r="P43" s="17">
        <v>1.0500000000000001E-2</v>
      </c>
      <c r="Q43" s="366"/>
      <c r="R43" s="113">
        <v>7661222</v>
      </c>
      <c r="S43" s="113">
        <v>13056978.081980072</v>
      </c>
      <c r="T43" s="113">
        <v>534923.67169653461</v>
      </c>
      <c r="U43" s="113">
        <v>1765601.1659617424</v>
      </c>
      <c r="V43" s="102">
        <v>403783.85737494659</v>
      </c>
      <c r="W43" s="102">
        <v>14044380.409006523</v>
      </c>
      <c r="X43" s="15"/>
      <c r="Y43" s="112"/>
      <c r="Z43" s="386"/>
      <c r="AA43" s="118">
        <f>+R43+T43+U43+V43</f>
        <v>10365530.695033222</v>
      </c>
      <c r="AB43" s="19">
        <f>+R43/AA43</f>
        <v>0.73910562087004128</v>
      </c>
      <c r="AC43" s="19">
        <f>+U43/AA43</f>
        <v>0.17033389007354471</v>
      </c>
      <c r="AD43" s="19">
        <f>+R43/J43</f>
        <v>7.4151484522404368E-3</v>
      </c>
      <c r="AE43" s="19">
        <f>+U43/J43</f>
        <v>1.7088911864262808E-3</v>
      </c>
      <c r="AF43" s="221">
        <f>+AA43/J43+Z43</f>
        <v>1.003259648264028E-2</v>
      </c>
      <c r="AH43" s="231"/>
    </row>
    <row r="44" spans="1:34" ht="13.5" customHeight="1" x14ac:dyDescent="0.2">
      <c r="A44" s="188" t="s">
        <v>160</v>
      </c>
      <c r="B44" s="192" t="s">
        <v>161</v>
      </c>
      <c r="C44" s="190" t="s">
        <v>115</v>
      </c>
      <c r="D44" s="2" t="s">
        <v>27</v>
      </c>
      <c r="E44" s="2" t="s">
        <v>28</v>
      </c>
      <c r="F44" s="2" t="s">
        <v>29</v>
      </c>
      <c r="G44" s="192" t="s">
        <v>46</v>
      </c>
      <c r="H44" s="2" t="s">
        <v>50</v>
      </c>
      <c r="I44" s="192" t="s">
        <v>122</v>
      </c>
      <c r="J44" s="113">
        <v>166264882.94</v>
      </c>
      <c r="K44" s="19">
        <v>7.4999999999999997E-3</v>
      </c>
      <c r="L44" s="378"/>
      <c r="M44" s="378" t="s">
        <v>137</v>
      </c>
      <c r="N44" s="405"/>
      <c r="O44" s="378"/>
      <c r="P44" s="17">
        <v>9.7999999999999997E-3</v>
      </c>
      <c r="Q44" s="367"/>
      <c r="R44" s="113">
        <v>1228508</v>
      </c>
      <c r="S44" s="113">
        <v>2101188.4697848237</v>
      </c>
      <c r="T44" s="113">
        <v>86082.357198325932</v>
      </c>
      <c r="U44" s="113">
        <v>284128.59306836332</v>
      </c>
      <c r="V44" s="102">
        <v>64978.740109274586</v>
      </c>
      <c r="W44" s="102">
        <v>2260085.7560910638</v>
      </c>
      <c r="X44" s="15"/>
      <c r="Y44" s="112"/>
      <c r="Z44" s="376"/>
      <c r="AA44" s="118">
        <f>+R44+T44+U44+V44</f>
        <v>1663697.6903759639</v>
      </c>
      <c r="AB44" s="19">
        <f>+R44/AA44</f>
        <v>0.73842021125988377</v>
      </c>
      <c r="AC44" s="19">
        <f>+U44/AA44</f>
        <v>0.17078138336788559</v>
      </c>
      <c r="AD44" s="19">
        <f>+R44/J44</f>
        <v>7.3888603430667414E-3</v>
      </c>
      <c r="AE44" s="19">
        <f>+U44/J44</f>
        <v>1.708891186426281E-3</v>
      </c>
      <c r="AF44" s="221">
        <f>+AA44/J44+Z44</f>
        <v>1.0006308373466588E-2</v>
      </c>
      <c r="AH44" s="231"/>
    </row>
    <row r="45" spans="1:34" ht="13.5" customHeight="1" x14ac:dyDescent="0.2">
      <c r="A45" s="188" t="s">
        <v>162</v>
      </c>
      <c r="B45" s="191" t="s">
        <v>163</v>
      </c>
      <c r="C45" s="190" t="s">
        <v>115</v>
      </c>
      <c r="D45" s="2" t="s">
        <v>27</v>
      </c>
      <c r="E45" s="2" t="s">
        <v>28</v>
      </c>
      <c r="F45" s="2" t="s">
        <v>29</v>
      </c>
      <c r="G45" s="191" t="s">
        <v>46</v>
      </c>
      <c r="H45" s="2" t="s">
        <v>50</v>
      </c>
      <c r="I45" s="191" t="s">
        <v>32</v>
      </c>
      <c r="J45" s="113">
        <v>6407745508</v>
      </c>
      <c r="K45" s="323">
        <v>1.7000000000000001E-2</v>
      </c>
      <c r="L45" s="379">
        <v>0.2</v>
      </c>
      <c r="M45" s="379" t="s">
        <v>73</v>
      </c>
      <c r="N45" s="379">
        <v>2.5000000000000001E-4</v>
      </c>
      <c r="O45" s="379" t="s">
        <v>117</v>
      </c>
      <c r="P45" s="323">
        <v>1.95E-2</v>
      </c>
      <c r="Q45" s="316">
        <v>260388765.99885458</v>
      </c>
      <c r="R45" s="316">
        <v>119498660</v>
      </c>
      <c r="S45" s="316">
        <v>31464184.542521901</v>
      </c>
      <c r="T45" s="316">
        <v>3566916.9983739364</v>
      </c>
      <c r="U45" s="316">
        <v>6592302.500398132</v>
      </c>
      <c r="V45" s="316">
        <v>2830496.0203493368</v>
      </c>
      <c r="W45" s="316">
        <v>11668255.223733647</v>
      </c>
      <c r="X45" s="7"/>
      <c r="Y45" s="61"/>
      <c r="Z45" s="359"/>
      <c r="AA45" s="320">
        <f>+R45+T45+U45+V45</f>
        <v>132488375.51912141</v>
      </c>
      <c r="AB45" s="323">
        <f>+R45/AA45</f>
        <v>0.90195580957027688</v>
      </c>
      <c r="AC45" s="323">
        <f>+U45/AA45</f>
        <v>4.9757591747712965E-2</v>
      </c>
      <c r="AD45" s="323">
        <f>+R45/(J45+J46)</f>
        <v>1.703907591521767E-2</v>
      </c>
      <c r="AE45" s="323">
        <f>+U45/(J45+J46)</f>
        <v>9.3998328316286591E-4</v>
      </c>
      <c r="AF45" s="332">
        <f>+AA45/(J45+J46)+Z45</f>
        <v>1.8891253578526956E-2</v>
      </c>
      <c r="AH45" s="231"/>
    </row>
    <row r="46" spans="1:34" ht="13.5" customHeight="1" x14ac:dyDescent="0.2">
      <c r="A46" s="188" t="s">
        <v>164</v>
      </c>
      <c r="B46" s="191" t="s">
        <v>165</v>
      </c>
      <c r="C46" s="190" t="s">
        <v>115</v>
      </c>
      <c r="D46" s="2" t="s">
        <v>27</v>
      </c>
      <c r="E46" s="2" t="s">
        <v>28</v>
      </c>
      <c r="F46" s="2" t="s">
        <v>29</v>
      </c>
      <c r="G46" s="191" t="s">
        <v>46</v>
      </c>
      <c r="H46" s="2" t="s">
        <v>50</v>
      </c>
      <c r="I46" s="191" t="s">
        <v>57</v>
      </c>
      <c r="J46" s="113">
        <v>605466980.43519998</v>
      </c>
      <c r="K46" s="376"/>
      <c r="L46" s="395"/>
      <c r="M46" s="395" t="s">
        <v>137</v>
      </c>
      <c r="N46" s="395"/>
      <c r="O46" s="395"/>
      <c r="P46" s="376"/>
      <c r="Q46" s="387"/>
      <c r="R46" s="368"/>
      <c r="S46" s="368"/>
      <c r="T46" s="368"/>
      <c r="U46" s="368"/>
      <c r="V46" s="368"/>
      <c r="W46" s="368"/>
      <c r="X46" s="7"/>
      <c r="Y46" s="61"/>
      <c r="Z46" s="386"/>
      <c r="AA46" s="365"/>
      <c r="AB46" s="369"/>
      <c r="AC46" s="369"/>
      <c r="AD46" s="369"/>
      <c r="AE46" s="369"/>
      <c r="AF46" s="375"/>
      <c r="AH46" s="231"/>
    </row>
    <row r="47" spans="1:34" ht="13.5" customHeight="1" x14ac:dyDescent="0.2">
      <c r="A47" s="188" t="s">
        <v>166</v>
      </c>
      <c r="B47" s="191" t="s">
        <v>167</v>
      </c>
      <c r="C47" s="190" t="s">
        <v>115</v>
      </c>
      <c r="D47" s="2" t="s">
        <v>27</v>
      </c>
      <c r="E47" s="2" t="s">
        <v>28</v>
      </c>
      <c r="F47" s="2" t="s">
        <v>29</v>
      </c>
      <c r="G47" s="191" t="s">
        <v>46</v>
      </c>
      <c r="H47" s="2" t="s">
        <v>50</v>
      </c>
      <c r="I47" s="191" t="s">
        <v>32</v>
      </c>
      <c r="J47" s="113">
        <v>5467416912</v>
      </c>
      <c r="K47" s="19">
        <v>7.4999999999999997E-3</v>
      </c>
      <c r="L47" s="396"/>
      <c r="M47" s="396" t="s">
        <v>137</v>
      </c>
      <c r="N47" s="396"/>
      <c r="O47" s="396"/>
      <c r="P47" s="19">
        <v>0.01</v>
      </c>
      <c r="Q47" s="368"/>
      <c r="R47" s="113">
        <v>41015787</v>
      </c>
      <c r="S47" s="113">
        <v>24529103.456834607</v>
      </c>
      <c r="T47" s="113">
        <v>2780726.0015531145</v>
      </c>
      <c r="U47" s="113">
        <v>5139280.4994670451</v>
      </c>
      <c r="V47" s="102">
        <v>2206620.9795927745</v>
      </c>
      <c r="W47" s="102">
        <v>9096432.776030086</v>
      </c>
      <c r="X47" s="7"/>
      <c r="Y47" s="61"/>
      <c r="Z47" s="376"/>
      <c r="AA47" s="118">
        <f>+R47+T47+U47+V47</f>
        <v>51142414.480612941</v>
      </c>
      <c r="AB47" s="19">
        <f>+R47/AA47</f>
        <v>0.80199160357492039</v>
      </c>
      <c r="AC47" s="19">
        <f>+U47/AA47</f>
        <v>0.10048959462825602</v>
      </c>
      <c r="AD47" s="19">
        <f>+R47/J47</f>
        <v>7.5018583108190815E-3</v>
      </c>
      <c r="AE47" s="19">
        <f>+U47/J47</f>
        <v>9.3998328318209022E-4</v>
      </c>
      <c r="AF47" s="221">
        <f>+AA47/J47+Z47</f>
        <v>9.3540359741662478E-3</v>
      </c>
      <c r="AH47" s="231"/>
    </row>
    <row r="48" spans="1:34" ht="13.5" customHeight="1" x14ac:dyDescent="0.2">
      <c r="A48" s="188" t="s">
        <v>168</v>
      </c>
      <c r="B48" s="192" t="s">
        <v>169</v>
      </c>
      <c r="C48" s="190" t="s">
        <v>115</v>
      </c>
      <c r="D48" s="2" t="s">
        <v>27</v>
      </c>
      <c r="E48" s="2" t="s">
        <v>28</v>
      </c>
      <c r="F48" s="2" t="s">
        <v>29</v>
      </c>
      <c r="G48" s="192" t="s">
        <v>46</v>
      </c>
      <c r="H48" s="2" t="s">
        <v>50</v>
      </c>
      <c r="I48" s="192" t="s">
        <v>32</v>
      </c>
      <c r="J48" s="113">
        <v>5450862927</v>
      </c>
      <c r="K48" s="323">
        <v>1.7000000000000001E-2</v>
      </c>
      <c r="L48" s="392">
        <v>0.2</v>
      </c>
      <c r="M48" s="392" t="s">
        <v>73</v>
      </c>
      <c r="N48" s="392">
        <v>2.5000000000000001E-4</v>
      </c>
      <c r="O48" s="392" t="s">
        <v>117</v>
      </c>
      <c r="P48" s="384">
        <v>1.9599999999999999E-2</v>
      </c>
      <c r="Q48" s="316">
        <v>178106124</v>
      </c>
      <c r="R48" s="316">
        <v>93537758</v>
      </c>
      <c r="S48" s="316"/>
      <c r="T48" s="316">
        <v>2797020.7441399843</v>
      </c>
      <c r="U48" s="316">
        <v>2237879.2216741182</v>
      </c>
      <c r="V48" s="316">
        <v>1857598.5564218701</v>
      </c>
      <c r="W48" s="316">
        <v>221768.16009952917</v>
      </c>
      <c r="X48" s="15"/>
      <c r="Y48" s="112"/>
      <c r="Z48" s="323">
        <v>5.7874164521373131E-4</v>
      </c>
      <c r="AA48" s="320">
        <f>+R48+T48+U48+V48</f>
        <v>100430256.52223597</v>
      </c>
      <c r="AB48" s="323">
        <f>+R48/AA48</f>
        <v>0.93137029854434428</v>
      </c>
      <c r="AC48" s="323">
        <f>+U48/AA48</f>
        <v>2.2282918506522344E-2</v>
      </c>
      <c r="AD48" s="323">
        <f>+R48/(J48+J49)</f>
        <v>1.7006416402133077E-2</v>
      </c>
      <c r="AE48" s="323">
        <f>+U48/(J48+J49)</f>
        <v>4.0687639639033822E-4</v>
      </c>
      <c r="AF48" s="332">
        <f>+AA48/(J48+J49)+Z48</f>
        <v>1.883830653440197E-2</v>
      </c>
      <c r="AH48" s="231"/>
    </row>
    <row r="49" spans="1:34" ht="13.5" customHeight="1" x14ac:dyDescent="0.2">
      <c r="A49" s="188" t="s">
        <v>170</v>
      </c>
      <c r="B49" s="189" t="s">
        <v>171</v>
      </c>
      <c r="C49" s="190" t="s">
        <v>115</v>
      </c>
      <c r="D49" s="2" t="s">
        <v>27</v>
      </c>
      <c r="E49" s="2" t="s">
        <v>28</v>
      </c>
      <c r="F49" s="2" t="s">
        <v>29</v>
      </c>
      <c r="G49" s="192" t="s">
        <v>46</v>
      </c>
      <c r="H49" s="2" t="s">
        <v>50</v>
      </c>
      <c r="I49" s="189" t="s">
        <v>57</v>
      </c>
      <c r="J49" s="113">
        <v>49282182.246399999</v>
      </c>
      <c r="K49" s="376"/>
      <c r="L49" s="397"/>
      <c r="M49" s="397" t="s">
        <v>137</v>
      </c>
      <c r="N49" s="397"/>
      <c r="O49" s="397"/>
      <c r="P49" s="385"/>
      <c r="Q49" s="387"/>
      <c r="R49" s="368"/>
      <c r="S49" s="368"/>
      <c r="T49" s="368"/>
      <c r="U49" s="368"/>
      <c r="V49" s="368"/>
      <c r="W49" s="368"/>
      <c r="X49" s="15"/>
      <c r="Y49" s="112"/>
      <c r="Z49" s="398"/>
      <c r="AA49" s="365"/>
      <c r="AB49" s="369"/>
      <c r="AC49" s="369"/>
      <c r="AD49" s="369"/>
      <c r="AE49" s="369"/>
      <c r="AF49" s="375"/>
      <c r="AH49" s="231"/>
    </row>
    <row r="50" spans="1:34" ht="13.5" customHeight="1" x14ac:dyDescent="0.2">
      <c r="A50" s="188" t="s">
        <v>172</v>
      </c>
      <c r="B50" s="189" t="s">
        <v>173</v>
      </c>
      <c r="C50" s="190" t="s">
        <v>115</v>
      </c>
      <c r="D50" s="2" t="s">
        <v>27</v>
      </c>
      <c r="E50" s="2" t="s">
        <v>28</v>
      </c>
      <c r="F50" s="2" t="s">
        <v>29</v>
      </c>
      <c r="G50" s="192" t="s">
        <v>46</v>
      </c>
      <c r="H50" s="2" t="s">
        <v>50</v>
      </c>
      <c r="I50" s="189" t="s">
        <v>32</v>
      </c>
      <c r="J50" s="113">
        <v>8803823004</v>
      </c>
      <c r="K50" s="19">
        <v>7.4999999999999997E-3</v>
      </c>
      <c r="L50" s="378"/>
      <c r="M50" s="378" t="s">
        <v>137</v>
      </c>
      <c r="N50" s="378"/>
      <c r="O50" s="378"/>
      <c r="P50" s="17">
        <v>0.01</v>
      </c>
      <c r="Q50" s="367"/>
      <c r="R50" s="113">
        <v>66066628</v>
      </c>
      <c r="S50" s="113"/>
      <c r="T50" s="113">
        <v>4477059.2558600157</v>
      </c>
      <c r="U50" s="113">
        <v>3582067.7783258823</v>
      </c>
      <c r="V50" s="102">
        <v>2973370.4435781306</v>
      </c>
      <c r="W50" s="102">
        <v>354973.83990047092</v>
      </c>
      <c r="X50" s="15"/>
      <c r="Y50" s="112"/>
      <c r="Z50" s="394"/>
      <c r="AA50" s="118">
        <f>+R50+T50+U50+V50</f>
        <v>77099125.477764025</v>
      </c>
      <c r="AB50" s="19">
        <f>+R50/AA50</f>
        <v>0.85690502441631611</v>
      </c>
      <c r="AC50" s="19">
        <f>+U50/AA50</f>
        <v>4.646055005330739E-2</v>
      </c>
      <c r="AD50" s="19">
        <f>+R50/J50</f>
        <v>7.5043112486453617E-3</v>
      </c>
      <c r="AE50" s="19">
        <f>+U50/J50</f>
        <v>4.0687639639033822E-4</v>
      </c>
      <c r="AF50" s="221">
        <f>+AA50/J50+Z50</f>
        <v>8.7574597357005235E-3</v>
      </c>
      <c r="AH50" s="231"/>
    </row>
    <row r="51" spans="1:34" ht="13.5" customHeight="1" x14ac:dyDescent="0.2">
      <c r="A51" s="188" t="s">
        <v>174</v>
      </c>
      <c r="B51" s="195" t="s">
        <v>175</v>
      </c>
      <c r="C51" s="190" t="s">
        <v>115</v>
      </c>
      <c r="D51" s="2" t="s">
        <v>27</v>
      </c>
      <c r="E51" s="2" t="s">
        <v>28</v>
      </c>
      <c r="F51" s="55" t="s">
        <v>723</v>
      </c>
      <c r="G51" s="55" t="s">
        <v>80</v>
      </c>
      <c r="H51" s="2" t="s">
        <v>50</v>
      </c>
      <c r="I51" s="189" t="s">
        <v>32</v>
      </c>
      <c r="J51" s="113">
        <v>47651313712</v>
      </c>
      <c r="K51" s="323">
        <v>1.7500000000000002E-2</v>
      </c>
      <c r="L51" s="379">
        <v>0.2</v>
      </c>
      <c r="M51" s="392" t="s">
        <v>73</v>
      </c>
      <c r="N51" s="392">
        <v>5.9999999999999995E-4</v>
      </c>
      <c r="O51" s="392" t="s">
        <v>127</v>
      </c>
      <c r="P51" s="384">
        <v>1.9300000000000001E-2</v>
      </c>
      <c r="Q51" s="316">
        <v>1757449050.9973106</v>
      </c>
      <c r="R51" s="316">
        <v>1019354311</v>
      </c>
      <c r="S51" s="316">
        <v>343488195.14079815</v>
      </c>
      <c r="T51" s="316">
        <v>29734567.752840701</v>
      </c>
      <c r="U51" s="316">
        <v>31528461.987955987</v>
      </c>
      <c r="V51" s="316">
        <v>18935204.752033126</v>
      </c>
      <c r="W51" s="316">
        <v>214637623.53699753</v>
      </c>
      <c r="X51" s="15"/>
      <c r="Y51" s="112"/>
      <c r="Z51" s="359"/>
      <c r="AA51" s="320">
        <f>+R51+T51+U51+V51</f>
        <v>1099552545.49283</v>
      </c>
      <c r="AB51" s="323">
        <f>+R51/AA51</f>
        <v>0.92706284495309466</v>
      </c>
      <c r="AC51" s="323">
        <f>+U51/AA51</f>
        <v>2.8673902049696613E-2</v>
      </c>
      <c r="AD51" s="323">
        <f>+R51/(J51+J52)</f>
        <v>1.7538629956344309E-2</v>
      </c>
      <c r="AE51" s="323">
        <f>+U51/(J51+J52)</f>
        <v>5.4246695376896064E-4</v>
      </c>
      <c r="AF51" s="332">
        <f>+AA51/(J51+J52)+Z51</f>
        <v>1.8918490857253251E-2</v>
      </c>
      <c r="AH51" s="231"/>
    </row>
    <row r="52" spans="1:34" ht="13.5" customHeight="1" x14ac:dyDescent="0.2">
      <c r="A52" s="188" t="s">
        <v>176</v>
      </c>
      <c r="B52" s="195" t="s">
        <v>177</v>
      </c>
      <c r="C52" s="190" t="s">
        <v>115</v>
      </c>
      <c r="D52" s="2" t="s">
        <v>27</v>
      </c>
      <c r="E52" s="2" t="s">
        <v>28</v>
      </c>
      <c r="F52" s="55" t="s">
        <v>723</v>
      </c>
      <c r="G52" s="55" t="s">
        <v>80</v>
      </c>
      <c r="H52" s="2" t="s">
        <v>50</v>
      </c>
      <c r="I52" s="189" t="s">
        <v>122</v>
      </c>
      <c r="J52" s="113">
        <v>10469207305.735798</v>
      </c>
      <c r="K52" s="376"/>
      <c r="L52" s="395"/>
      <c r="M52" s="397" t="s">
        <v>137</v>
      </c>
      <c r="N52" s="397"/>
      <c r="O52" s="397"/>
      <c r="P52" s="385"/>
      <c r="Q52" s="387"/>
      <c r="R52" s="368"/>
      <c r="S52" s="368"/>
      <c r="T52" s="368"/>
      <c r="U52" s="368"/>
      <c r="V52" s="368"/>
      <c r="W52" s="368"/>
      <c r="X52" s="15"/>
      <c r="Y52" s="112"/>
      <c r="Z52" s="386"/>
      <c r="AA52" s="365"/>
      <c r="AB52" s="369"/>
      <c r="AC52" s="369"/>
      <c r="AD52" s="369"/>
      <c r="AE52" s="369"/>
      <c r="AF52" s="375"/>
      <c r="AH52" s="231"/>
    </row>
    <row r="53" spans="1:34" ht="13.5" customHeight="1" x14ac:dyDescent="0.2">
      <c r="A53" s="188" t="s">
        <v>178</v>
      </c>
      <c r="B53" s="195" t="s">
        <v>179</v>
      </c>
      <c r="C53" s="190" t="s">
        <v>115</v>
      </c>
      <c r="D53" s="2" t="s">
        <v>27</v>
      </c>
      <c r="E53" s="2" t="s">
        <v>28</v>
      </c>
      <c r="F53" s="55" t="s">
        <v>723</v>
      </c>
      <c r="G53" s="55" t="s">
        <v>80</v>
      </c>
      <c r="H53" s="2" t="s">
        <v>50</v>
      </c>
      <c r="I53" s="189" t="s">
        <v>32</v>
      </c>
      <c r="J53" s="113">
        <v>4755561595</v>
      </c>
      <c r="K53" s="19">
        <v>0.01</v>
      </c>
      <c r="L53" s="396"/>
      <c r="M53" s="378" t="s">
        <v>137</v>
      </c>
      <c r="N53" s="378"/>
      <c r="O53" s="378"/>
      <c r="P53" s="17">
        <v>1.18E-2</v>
      </c>
      <c r="Q53" s="367"/>
      <c r="R53" s="113">
        <v>47541469</v>
      </c>
      <c r="S53" s="113">
        <v>28105034.857754674</v>
      </c>
      <c r="T53" s="113">
        <v>2432954.2470340226</v>
      </c>
      <c r="U53" s="113">
        <v>2579735.0119111785</v>
      </c>
      <c r="V53" s="102">
        <v>1549324.2478870954</v>
      </c>
      <c r="W53" s="102">
        <v>17562169.462098166</v>
      </c>
      <c r="X53" s="15"/>
      <c r="Y53" s="112"/>
      <c r="Z53" s="376"/>
      <c r="AA53" s="118">
        <f>+R53+T53+U53+V53</f>
        <v>54103482.506832294</v>
      </c>
      <c r="AB53" s="19">
        <f>+R53/AA53</f>
        <v>0.8787136575542317</v>
      </c>
      <c r="AC53" s="19">
        <f>+U53/AA53</f>
        <v>4.7681496502289006E-2</v>
      </c>
      <c r="AD53" s="19">
        <f>+R53/J53</f>
        <v>9.9970251778433751E-3</v>
      </c>
      <c r="AE53" s="19">
        <f>+U53/J53</f>
        <v>5.4246695377124614E-4</v>
      </c>
      <c r="AF53" s="221">
        <f>+AA53/J53+Z53</f>
        <v>1.1376886078758128E-2</v>
      </c>
      <c r="AH53" s="231"/>
    </row>
    <row r="54" spans="1:34" ht="13.5" customHeight="1" x14ac:dyDescent="0.2">
      <c r="A54" s="188" t="s">
        <v>180</v>
      </c>
      <c r="B54" s="195" t="s">
        <v>181</v>
      </c>
      <c r="C54" s="190" t="s">
        <v>115</v>
      </c>
      <c r="D54" s="2" t="s">
        <v>27</v>
      </c>
      <c r="E54" s="2" t="s">
        <v>28</v>
      </c>
      <c r="F54" s="2" t="s">
        <v>29</v>
      </c>
      <c r="G54" s="189" t="s">
        <v>182</v>
      </c>
      <c r="H54" s="2" t="s">
        <v>50</v>
      </c>
      <c r="I54" s="189" t="s">
        <v>32</v>
      </c>
      <c r="J54" s="113">
        <v>5694967144</v>
      </c>
      <c r="K54" s="21">
        <v>5.0000000000000001E-3</v>
      </c>
      <c r="L54" s="129">
        <v>0.2</v>
      </c>
      <c r="M54" s="129" t="s">
        <v>73</v>
      </c>
      <c r="N54" s="16">
        <v>8.9999999999999998E-4</v>
      </c>
      <c r="O54" s="16" t="s">
        <v>117</v>
      </c>
      <c r="P54" s="17">
        <v>6.6E-3</v>
      </c>
      <c r="Q54" s="113">
        <v>40869458</v>
      </c>
      <c r="R54" s="113">
        <v>28505093</v>
      </c>
      <c r="S54" s="113">
        <v>3214407</v>
      </c>
      <c r="T54" s="113">
        <v>2901422</v>
      </c>
      <c r="U54" s="113">
        <v>2831753</v>
      </c>
      <c r="V54" s="102">
        <v>1816204</v>
      </c>
      <c r="W54" s="102">
        <v>1600579</v>
      </c>
      <c r="X54" s="15"/>
      <c r="Y54" s="112"/>
      <c r="Z54" s="191"/>
      <c r="AA54" s="118">
        <f>+R54+T54+U54+V54</f>
        <v>36054472</v>
      </c>
      <c r="AB54" s="19">
        <f>+R54/AA54</f>
        <v>0.79061185530604916</v>
      </c>
      <c r="AC54" s="19">
        <f>+U54/AA54</f>
        <v>7.8540964349720618E-2</v>
      </c>
      <c r="AD54" s="19">
        <f>+R54/J54</f>
        <v>5.0053129858759378E-3</v>
      </c>
      <c r="AE54" s="19">
        <f>+U54/J54</f>
        <v>4.972378116322281E-4</v>
      </c>
      <c r="AF54" s="221">
        <f>+AA54/J54+Z54</f>
        <v>6.3309359103126024E-3</v>
      </c>
      <c r="AH54" s="231"/>
    </row>
    <row r="55" spans="1:34" ht="13.5" customHeight="1" x14ac:dyDescent="0.2">
      <c r="A55" s="188" t="s">
        <v>183</v>
      </c>
      <c r="B55" s="196" t="s">
        <v>184</v>
      </c>
      <c r="C55" s="190" t="s">
        <v>115</v>
      </c>
      <c r="D55" s="2" t="s">
        <v>27</v>
      </c>
      <c r="E55" s="2" t="s">
        <v>28</v>
      </c>
      <c r="F55" s="55" t="s">
        <v>723</v>
      </c>
      <c r="G55" s="55" t="s">
        <v>185</v>
      </c>
      <c r="H55" s="2" t="s">
        <v>50</v>
      </c>
      <c r="I55" s="189" t="s">
        <v>122</v>
      </c>
      <c r="J55" s="113">
        <v>431911081.85999995</v>
      </c>
      <c r="K55" s="21">
        <v>0.02</v>
      </c>
      <c r="L55" s="129">
        <v>0</v>
      </c>
      <c r="M55" s="129" t="s">
        <v>73</v>
      </c>
      <c r="N55" s="16">
        <v>1.9E-3</v>
      </c>
      <c r="O55" s="16" t="s">
        <v>117</v>
      </c>
      <c r="P55" s="17">
        <v>2.2800000000000001E-2</v>
      </c>
      <c r="Q55" s="113">
        <v>10213389</v>
      </c>
      <c r="R55" s="113">
        <v>8672893</v>
      </c>
      <c r="S55" s="113"/>
      <c r="T55" s="113">
        <v>220345</v>
      </c>
      <c r="U55" s="113">
        <v>267228</v>
      </c>
      <c r="V55" s="102">
        <v>883480</v>
      </c>
      <c r="W55" s="102">
        <v>169443</v>
      </c>
      <c r="X55" s="22"/>
      <c r="Y55" s="112"/>
      <c r="Z55" s="191"/>
      <c r="AA55" s="118">
        <f>+R55+T55+U55+V55</f>
        <v>10043946</v>
      </c>
      <c r="AB55" s="19">
        <f>+R55/AA55</f>
        <v>0.8634945866893351</v>
      </c>
      <c r="AC55" s="19">
        <f>+U55/AA55</f>
        <v>2.6605877809378904E-2</v>
      </c>
      <c r="AD55" s="19">
        <f>+R55/J55</f>
        <v>2.0080274307041835E-2</v>
      </c>
      <c r="AE55" s="19">
        <f>+U55/J55</f>
        <v>6.1871068195147518E-4</v>
      </c>
      <c r="AF55" s="221">
        <f>+AA55/J55+Z55</f>
        <v>2.3254661484364631E-2</v>
      </c>
      <c r="AH55" s="231"/>
    </row>
    <row r="56" spans="1:34" ht="13.5" customHeight="1" x14ac:dyDescent="0.2">
      <c r="A56" s="188" t="s">
        <v>186</v>
      </c>
      <c r="B56" s="195" t="s">
        <v>187</v>
      </c>
      <c r="C56" s="190" t="s">
        <v>115</v>
      </c>
      <c r="D56" s="2" t="s">
        <v>27</v>
      </c>
      <c r="E56" s="2" t="s">
        <v>28</v>
      </c>
      <c r="F56" s="2" t="s">
        <v>29</v>
      </c>
      <c r="G56" s="55" t="s">
        <v>80</v>
      </c>
      <c r="H56" s="2" t="s">
        <v>50</v>
      </c>
      <c r="I56" s="189" t="s">
        <v>32</v>
      </c>
      <c r="J56" s="113">
        <v>31721438774</v>
      </c>
      <c r="K56" s="323">
        <v>1.7500000000000002E-2</v>
      </c>
      <c r="L56" s="379">
        <v>0.2</v>
      </c>
      <c r="M56" s="379" t="s">
        <v>73</v>
      </c>
      <c r="N56" s="379">
        <v>5.9999999999999995E-4</v>
      </c>
      <c r="O56" s="379" t="s">
        <v>127</v>
      </c>
      <c r="P56" s="384">
        <v>1.9400000000000001E-2</v>
      </c>
      <c r="Q56" s="316">
        <v>847133252</v>
      </c>
      <c r="R56" s="316">
        <v>581598964</v>
      </c>
      <c r="S56" s="316">
        <v>98481169.361367151</v>
      </c>
      <c r="T56" s="316">
        <v>16907596.948414464</v>
      </c>
      <c r="U56" s="316">
        <v>15588213.515125578</v>
      </c>
      <c r="V56" s="316">
        <v>11269322.823401727</v>
      </c>
      <c r="W56" s="316">
        <v>5108524.1952495025</v>
      </c>
      <c r="X56" s="22"/>
      <c r="Y56" s="112"/>
      <c r="Z56" s="359"/>
      <c r="AA56" s="320">
        <f>+R56+T56+U56+V56</f>
        <v>625364097.28694177</v>
      </c>
      <c r="AB56" s="323">
        <f>+R56/AA56</f>
        <v>0.93001655599224364</v>
      </c>
      <c r="AC56" s="323">
        <f>+U56/AA56</f>
        <v>2.4926620480377672E-2</v>
      </c>
      <c r="AD56" s="323">
        <f>+R56/(J56+J57)</f>
        <v>1.7592095141540788E-2</v>
      </c>
      <c r="AE56" s="323">
        <f>+U56/(J56+J57)</f>
        <v>4.7150932553026545E-4</v>
      </c>
      <c r="AF56" s="332">
        <f>+AA56/(J56+J57)+Z56</f>
        <v>1.8915894591544781E-2</v>
      </c>
      <c r="AH56" s="231"/>
    </row>
    <row r="57" spans="1:34" ht="13.5" customHeight="1" x14ac:dyDescent="0.2">
      <c r="A57" s="188" t="s">
        <v>188</v>
      </c>
      <c r="B57" s="195" t="s">
        <v>189</v>
      </c>
      <c r="C57" s="190" t="s">
        <v>115</v>
      </c>
      <c r="D57" s="2" t="s">
        <v>27</v>
      </c>
      <c r="E57" s="2" t="s">
        <v>28</v>
      </c>
      <c r="F57" s="2" t="s">
        <v>29</v>
      </c>
      <c r="G57" s="55" t="s">
        <v>80</v>
      </c>
      <c r="H57" s="2" t="s">
        <v>50</v>
      </c>
      <c r="I57" s="189" t="s">
        <v>122</v>
      </c>
      <c r="J57" s="113">
        <v>1338805575.5574</v>
      </c>
      <c r="K57" s="376"/>
      <c r="L57" s="395"/>
      <c r="M57" s="395" t="s">
        <v>137</v>
      </c>
      <c r="N57" s="395"/>
      <c r="O57" s="395"/>
      <c r="P57" s="385"/>
      <c r="Q57" s="387"/>
      <c r="R57" s="368"/>
      <c r="S57" s="368"/>
      <c r="T57" s="368"/>
      <c r="U57" s="368"/>
      <c r="V57" s="368"/>
      <c r="W57" s="368"/>
      <c r="X57" s="22"/>
      <c r="Y57" s="112"/>
      <c r="Z57" s="386"/>
      <c r="AA57" s="365"/>
      <c r="AB57" s="369"/>
      <c r="AC57" s="369"/>
      <c r="AD57" s="369"/>
      <c r="AE57" s="369"/>
      <c r="AF57" s="375"/>
      <c r="AH57" s="231"/>
    </row>
    <row r="58" spans="1:34" ht="13.5" customHeight="1" x14ac:dyDescent="0.2">
      <c r="A58" s="188" t="s">
        <v>190</v>
      </c>
      <c r="B58" s="195" t="s">
        <v>191</v>
      </c>
      <c r="C58" s="190" t="s">
        <v>115</v>
      </c>
      <c r="D58" s="2" t="s">
        <v>27</v>
      </c>
      <c r="E58" s="2" t="s">
        <v>28</v>
      </c>
      <c r="F58" s="2" t="s">
        <v>29</v>
      </c>
      <c r="G58" s="55" t="s">
        <v>80</v>
      </c>
      <c r="H58" s="2" t="s">
        <v>50</v>
      </c>
      <c r="I58" s="189" t="s">
        <v>32</v>
      </c>
      <c r="J58" s="113">
        <v>8160815230</v>
      </c>
      <c r="K58" s="19">
        <v>0.01</v>
      </c>
      <c r="L58" s="395"/>
      <c r="M58" s="395" t="s">
        <v>137</v>
      </c>
      <c r="N58" s="395"/>
      <c r="O58" s="395"/>
      <c r="P58" s="17">
        <v>1.18E-2</v>
      </c>
      <c r="Q58" s="367"/>
      <c r="R58" s="113">
        <v>81805395</v>
      </c>
      <c r="S58" s="113">
        <v>24309760.638632845</v>
      </c>
      <c r="T58" s="113">
        <v>4173586.0515855351</v>
      </c>
      <c r="U58" s="113">
        <v>3847900.484874418</v>
      </c>
      <c r="V58" s="102">
        <v>2781796.1765982723</v>
      </c>
      <c r="W58" s="102">
        <v>1261022.8047504968</v>
      </c>
      <c r="X58" s="22"/>
      <c r="Y58" s="112"/>
      <c r="Z58" s="376"/>
      <c r="AA58" s="118">
        <f t="shared" ref="AA58:AA64" si="6">+R58+T58+U58+V58</f>
        <v>92608677.713058218</v>
      </c>
      <c r="AB58" s="19">
        <f t="shared" ref="AB58:AB64" si="7">+R58/AA58</f>
        <v>0.88334481195669945</v>
      </c>
      <c r="AC58" s="19">
        <f t="shared" ref="AC58:AC64" si="8">+U58/AA58</f>
        <v>4.1550107181066546E-2</v>
      </c>
      <c r="AD58" s="19">
        <f t="shared" ref="AD58:AD63" si="9">+R58/J58</f>
        <v>1.0024169484842018E-2</v>
      </c>
      <c r="AE58" s="19">
        <f t="shared" ref="AE58:AE63" si="10">+U58/J58</f>
        <v>4.7150932553026545E-4</v>
      </c>
      <c r="AF58" s="221">
        <f t="shared" ref="AF58:AF63" si="11">+AA58/J58+Z58</f>
        <v>1.1347968934846013E-2</v>
      </c>
      <c r="AH58" s="231"/>
    </row>
    <row r="59" spans="1:34" ht="13.5" customHeight="1" x14ac:dyDescent="0.2">
      <c r="A59" s="188" t="s">
        <v>192</v>
      </c>
      <c r="B59" s="189" t="s">
        <v>193</v>
      </c>
      <c r="C59" s="190" t="s">
        <v>115</v>
      </c>
      <c r="D59" s="2" t="s">
        <v>27</v>
      </c>
      <c r="E59" s="2" t="s">
        <v>28</v>
      </c>
      <c r="F59" s="2" t="s">
        <v>43</v>
      </c>
      <c r="G59" s="55" t="s">
        <v>80</v>
      </c>
      <c r="H59" s="2" t="s">
        <v>50</v>
      </c>
      <c r="I59" s="189" t="s">
        <v>32</v>
      </c>
      <c r="J59" s="113">
        <v>7675086888</v>
      </c>
      <c r="K59" s="21">
        <v>0</v>
      </c>
      <c r="L59" s="129">
        <v>0.05</v>
      </c>
      <c r="M59" s="129" t="s">
        <v>73</v>
      </c>
      <c r="N59" s="16">
        <v>4.0000000000000002E-4</v>
      </c>
      <c r="O59" s="16" t="s">
        <v>117</v>
      </c>
      <c r="P59" s="17">
        <v>1.6799999999999999E-2</v>
      </c>
      <c r="Q59" s="113">
        <v>10775362</v>
      </c>
      <c r="R59" s="113">
        <v>0</v>
      </c>
      <c r="S59" s="113">
        <v>741235</v>
      </c>
      <c r="T59" s="113">
        <v>3896986</v>
      </c>
      <c r="U59" s="113">
        <v>3045564</v>
      </c>
      <c r="V59" s="102">
        <v>2385666</v>
      </c>
      <c r="W59" s="102">
        <v>705911</v>
      </c>
      <c r="X59" s="22"/>
      <c r="Y59" s="112"/>
      <c r="Z59" s="19">
        <v>1.21E-2</v>
      </c>
      <c r="AA59" s="118">
        <f t="shared" si="6"/>
        <v>9328216</v>
      </c>
      <c r="AB59" s="19">
        <f t="shared" si="7"/>
        <v>0</v>
      </c>
      <c r="AC59" s="19">
        <f t="shared" si="8"/>
        <v>0.32648943806618541</v>
      </c>
      <c r="AD59" s="19">
        <f t="shared" si="9"/>
        <v>0</v>
      </c>
      <c r="AE59" s="19">
        <f t="shared" si="10"/>
        <v>3.9681166408184123E-4</v>
      </c>
      <c r="AF59" s="221">
        <f t="shared" si="11"/>
        <v>1.3315388976844636E-2</v>
      </c>
      <c r="AH59" s="231"/>
    </row>
    <row r="60" spans="1:34" ht="13.5" customHeight="1" x14ac:dyDescent="0.2">
      <c r="A60" s="188" t="s">
        <v>194</v>
      </c>
      <c r="B60" s="194" t="s">
        <v>195</v>
      </c>
      <c r="C60" s="190" t="s">
        <v>115</v>
      </c>
      <c r="D60" s="2" t="s">
        <v>27</v>
      </c>
      <c r="E60" s="2" t="s">
        <v>28</v>
      </c>
      <c r="F60" s="2" t="s">
        <v>29</v>
      </c>
      <c r="G60" s="192" t="s">
        <v>116</v>
      </c>
      <c r="H60" s="2" t="s">
        <v>50</v>
      </c>
      <c r="I60" s="192" t="s">
        <v>122</v>
      </c>
      <c r="J60" s="113">
        <v>1695898441.5199997</v>
      </c>
      <c r="K60" s="389">
        <v>5.0000000000000001E-3</v>
      </c>
      <c r="L60" s="390">
        <v>0</v>
      </c>
      <c r="M60" s="390" t="s">
        <v>73</v>
      </c>
      <c r="N60" s="392">
        <v>6.9999999999999999E-4</v>
      </c>
      <c r="O60" s="392" t="s">
        <v>117</v>
      </c>
      <c r="P60" s="17">
        <v>6.3E-3</v>
      </c>
      <c r="Q60" s="316">
        <v>11657324</v>
      </c>
      <c r="R60" s="113">
        <v>8524463</v>
      </c>
      <c r="S60" s="113"/>
      <c r="T60" s="113">
        <v>866227.06121018273</v>
      </c>
      <c r="U60" s="113">
        <v>854556.7717666016</v>
      </c>
      <c r="V60" s="102">
        <v>1128943.3106026303</v>
      </c>
      <c r="W60" s="102">
        <v>176863.66589884035</v>
      </c>
      <c r="X60" s="22"/>
      <c r="Y60" s="112"/>
      <c r="Z60" s="323"/>
      <c r="AA60" s="118">
        <f t="shared" si="6"/>
        <v>11374190.143579414</v>
      </c>
      <c r="AB60" s="19">
        <f t="shared" si="7"/>
        <v>0.74945669910503043</v>
      </c>
      <c r="AC60" s="19">
        <f t="shared" si="8"/>
        <v>7.5131219100375957E-2</v>
      </c>
      <c r="AD60" s="19">
        <f t="shared" si="9"/>
        <v>5.0265173852979631E-3</v>
      </c>
      <c r="AE60" s="19">
        <f t="shared" si="10"/>
        <v>5.0389619498717125E-4</v>
      </c>
      <c r="AF60" s="221">
        <f t="shared" si="11"/>
        <v>6.7068816534703313E-3</v>
      </c>
      <c r="AH60" s="231"/>
    </row>
    <row r="61" spans="1:34" ht="13.5" customHeight="1" x14ac:dyDescent="0.2">
      <c r="A61" s="188" t="s">
        <v>196</v>
      </c>
      <c r="B61" s="194" t="s">
        <v>197</v>
      </c>
      <c r="C61" s="190" t="s">
        <v>115</v>
      </c>
      <c r="D61" s="2" t="s">
        <v>27</v>
      </c>
      <c r="E61" s="2" t="s">
        <v>28</v>
      </c>
      <c r="F61" s="2" t="s">
        <v>29</v>
      </c>
      <c r="G61" s="192" t="s">
        <v>116</v>
      </c>
      <c r="H61" s="2" t="s">
        <v>50</v>
      </c>
      <c r="I61" s="192" t="s">
        <v>122</v>
      </c>
      <c r="J61" s="113">
        <v>22191531.399999999</v>
      </c>
      <c r="K61" s="389">
        <v>3.0000000000000001E-3</v>
      </c>
      <c r="L61" s="391"/>
      <c r="M61" s="391" t="s">
        <v>137</v>
      </c>
      <c r="N61" s="393"/>
      <c r="O61" s="393"/>
      <c r="P61" s="17">
        <v>4.7000000000000002E-3</v>
      </c>
      <c r="Q61" s="368"/>
      <c r="R61" s="197">
        <v>66666</v>
      </c>
      <c r="S61" s="197"/>
      <c r="T61" s="197">
        <v>11334.938789817146</v>
      </c>
      <c r="U61" s="197">
        <v>11182.228233398333</v>
      </c>
      <c r="V61" s="102">
        <v>14772.689397369655</v>
      </c>
      <c r="W61" s="102">
        <v>2314.3341011596408</v>
      </c>
      <c r="X61" s="22"/>
      <c r="Y61" s="112"/>
      <c r="Z61" s="394"/>
      <c r="AA61" s="118">
        <f t="shared" si="6"/>
        <v>103955.85642058513</v>
      </c>
      <c r="AB61" s="19">
        <f t="shared" si="7"/>
        <v>0.64129143172350345</v>
      </c>
      <c r="AC61" s="19">
        <f t="shared" si="8"/>
        <v>0.10756708297565476</v>
      </c>
      <c r="AD61" s="19">
        <f t="shared" si="9"/>
        <v>3.0041189496277849E-3</v>
      </c>
      <c r="AE61" s="19">
        <f t="shared" si="10"/>
        <v>5.0389619498717125E-4</v>
      </c>
      <c r="AF61" s="221">
        <f t="shared" si="11"/>
        <v>4.6844832178001535E-3</v>
      </c>
      <c r="AH61" s="231"/>
    </row>
    <row r="62" spans="1:34" ht="13.5" customHeight="1" x14ac:dyDescent="0.2">
      <c r="A62" s="188" t="s">
        <v>198</v>
      </c>
      <c r="B62" s="192" t="s">
        <v>199</v>
      </c>
      <c r="C62" s="190" t="s">
        <v>115</v>
      </c>
      <c r="D62" s="2" t="s">
        <v>27</v>
      </c>
      <c r="E62" s="2" t="s">
        <v>28</v>
      </c>
      <c r="F62" s="2" t="s">
        <v>29</v>
      </c>
      <c r="G62" s="2" t="s">
        <v>46</v>
      </c>
      <c r="H62" s="2" t="s">
        <v>50</v>
      </c>
      <c r="I62" s="192" t="s">
        <v>32</v>
      </c>
      <c r="J62" s="113">
        <v>2654846121</v>
      </c>
      <c r="K62" s="129">
        <v>7.4999999999999997E-3</v>
      </c>
      <c r="L62" s="377"/>
      <c r="M62" s="377" t="s">
        <v>137</v>
      </c>
      <c r="N62" s="377"/>
      <c r="O62" s="377"/>
      <c r="P62" s="24" t="s">
        <v>200</v>
      </c>
      <c r="Q62" s="316">
        <v>118118560</v>
      </c>
      <c r="R62" s="113">
        <v>19927354</v>
      </c>
      <c r="S62" s="113">
        <v>12490118.876411101</v>
      </c>
      <c r="T62" s="113">
        <v>1345408.7119655639</v>
      </c>
      <c r="U62" s="113">
        <v>2189699.328423853</v>
      </c>
      <c r="V62" s="102">
        <v>794784.7658563694</v>
      </c>
      <c r="W62" s="102">
        <v>6274741.3083413821</v>
      </c>
      <c r="X62" s="22"/>
      <c r="Y62" s="112"/>
      <c r="Z62" s="386"/>
      <c r="AA62" s="118">
        <f t="shared" si="6"/>
        <v>24257246.806245789</v>
      </c>
      <c r="AB62" s="19">
        <f t="shared" si="7"/>
        <v>0.82150106148357604</v>
      </c>
      <c r="AC62" s="19">
        <f t="shared" si="8"/>
        <v>9.0269903501993737E-2</v>
      </c>
      <c r="AD62" s="19">
        <f t="shared" si="9"/>
        <v>7.5060297628451516E-3</v>
      </c>
      <c r="AE62" s="19">
        <f t="shared" si="10"/>
        <v>8.2479331329344987E-4</v>
      </c>
      <c r="AF62" s="221">
        <f t="shared" si="11"/>
        <v>9.1369690372520799E-3</v>
      </c>
      <c r="AH62" s="231"/>
    </row>
    <row r="63" spans="1:34" ht="13.5" customHeight="1" x14ac:dyDescent="0.2">
      <c r="A63" s="188" t="s">
        <v>201</v>
      </c>
      <c r="B63" s="192" t="s">
        <v>202</v>
      </c>
      <c r="C63" s="190" t="s">
        <v>115</v>
      </c>
      <c r="D63" s="2" t="s">
        <v>27</v>
      </c>
      <c r="E63" s="2" t="s">
        <v>28</v>
      </c>
      <c r="F63" s="2" t="s">
        <v>29</v>
      </c>
      <c r="G63" s="2" t="s">
        <v>46</v>
      </c>
      <c r="H63" s="2" t="s">
        <v>50</v>
      </c>
      <c r="I63" s="192" t="s">
        <v>122</v>
      </c>
      <c r="J63" s="113">
        <v>5478909199.1199999</v>
      </c>
      <c r="K63" s="21">
        <v>5.0000000000000001E-3</v>
      </c>
      <c r="L63" s="378"/>
      <c r="M63" s="378" t="s">
        <v>137</v>
      </c>
      <c r="N63" s="378"/>
      <c r="O63" s="378"/>
      <c r="P63" s="24" t="s">
        <v>203</v>
      </c>
      <c r="Q63" s="388"/>
      <c r="R63" s="113">
        <v>27434913</v>
      </c>
      <c r="S63" s="113">
        <v>25776344.123588901</v>
      </c>
      <c r="T63" s="113">
        <v>2776572.2880344363</v>
      </c>
      <c r="U63" s="113">
        <v>4518967.671576147</v>
      </c>
      <c r="V63" s="102">
        <v>1640228.2341436306</v>
      </c>
      <c r="W63" s="102">
        <v>12949427.691658618</v>
      </c>
      <c r="X63" s="22"/>
      <c r="Y63" s="112"/>
      <c r="Z63" s="376"/>
      <c r="AA63" s="118">
        <f t="shared" si="6"/>
        <v>36370681.193754211</v>
      </c>
      <c r="AB63" s="19">
        <f t="shared" si="7"/>
        <v>0.75431397212079954</v>
      </c>
      <c r="AC63" s="19">
        <f t="shared" si="8"/>
        <v>0.12424754014099057</v>
      </c>
      <c r="AD63" s="19">
        <f t="shared" si="9"/>
        <v>5.0073677082304053E-3</v>
      </c>
      <c r="AE63" s="19">
        <f t="shared" si="10"/>
        <v>8.2479331329344998E-4</v>
      </c>
      <c r="AF63" s="221">
        <f t="shared" si="11"/>
        <v>6.6383069826373327E-3</v>
      </c>
      <c r="AH63" s="231"/>
    </row>
    <row r="64" spans="1:34" ht="13.5" customHeight="1" x14ac:dyDescent="0.2">
      <c r="A64" s="188" t="s">
        <v>204</v>
      </c>
      <c r="B64" s="192" t="s">
        <v>205</v>
      </c>
      <c r="C64" s="190" t="s">
        <v>115</v>
      </c>
      <c r="D64" s="2" t="s">
        <v>27</v>
      </c>
      <c r="E64" s="2" t="s">
        <v>28</v>
      </c>
      <c r="F64" s="2" t="s">
        <v>29</v>
      </c>
      <c r="G64" s="192" t="s">
        <v>130</v>
      </c>
      <c r="H64" s="2" t="s">
        <v>50</v>
      </c>
      <c r="I64" s="192" t="s">
        <v>32</v>
      </c>
      <c r="J64" s="113">
        <v>7269767828</v>
      </c>
      <c r="K64" s="323">
        <v>1.2500000000000001E-2</v>
      </c>
      <c r="L64" s="346">
        <v>0.2</v>
      </c>
      <c r="M64" s="346" t="s">
        <v>73</v>
      </c>
      <c r="N64" s="379">
        <v>1.8000000000000001E-4</v>
      </c>
      <c r="O64" s="346" t="s">
        <v>127</v>
      </c>
      <c r="P64" s="384">
        <v>1.38E-2</v>
      </c>
      <c r="Q64" s="316">
        <v>301974153.99964398</v>
      </c>
      <c r="R64" s="316">
        <v>121218397</v>
      </c>
      <c r="S64" s="316">
        <v>9812999.0897013862</v>
      </c>
      <c r="T64" s="316">
        <v>4924980.212641051</v>
      </c>
      <c r="U64" s="316">
        <v>2745461.9200087446</v>
      </c>
      <c r="V64" s="316">
        <v>3278245.9406407867</v>
      </c>
      <c r="W64" s="316">
        <v>143219.9927276448</v>
      </c>
      <c r="X64" s="22"/>
      <c r="Y64" s="112"/>
      <c r="Z64" s="359"/>
      <c r="AA64" s="320">
        <f t="shared" si="6"/>
        <v>132167085.07329059</v>
      </c>
      <c r="AB64" s="323">
        <f t="shared" si="7"/>
        <v>0.91716025160712888</v>
      </c>
      <c r="AC64" s="323">
        <f t="shared" si="8"/>
        <v>2.0772659989333229E-2</v>
      </c>
      <c r="AD64" s="323">
        <f>+R64/(J64+J65)</f>
        <v>1.255343008059877E-2</v>
      </c>
      <c r="AE64" s="323">
        <f>+U64/(J64+J65)</f>
        <v>2.84321234274169E-4</v>
      </c>
      <c r="AF64" s="332">
        <f>+AA64/(J64+J65)+Z64</f>
        <v>1.3687280994353544E-2</v>
      </c>
      <c r="AH64" s="231"/>
    </row>
    <row r="65" spans="1:34" ht="13.5" customHeight="1" x14ac:dyDescent="0.2">
      <c r="A65" s="188" t="s">
        <v>206</v>
      </c>
      <c r="B65" s="192" t="s">
        <v>207</v>
      </c>
      <c r="C65" s="190" t="s">
        <v>115</v>
      </c>
      <c r="D65" s="2" t="s">
        <v>27</v>
      </c>
      <c r="E65" s="2" t="s">
        <v>28</v>
      </c>
      <c r="F65" s="2" t="s">
        <v>29</v>
      </c>
      <c r="G65" s="192" t="s">
        <v>130</v>
      </c>
      <c r="H65" s="2" t="s">
        <v>50</v>
      </c>
      <c r="I65" s="192" t="s">
        <v>122</v>
      </c>
      <c r="J65" s="113">
        <v>2386429420.2199998</v>
      </c>
      <c r="K65" s="376">
        <v>1.4999999999999999E-2</v>
      </c>
      <c r="L65" s="377"/>
      <c r="M65" s="377" t="s">
        <v>137</v>
      </c>
      <c r="N65" s="380"/>
      <c r="O65" s="382"/>
      <c r="P65" s="385"/>
      <c r="Q65" s="387"/>
      <c r="R65" s="368"/>
      <c r="S65" s="368"/>
      <c r="T65" s="368"/>
      <c r="U65" s="368"/>
      <c r="V65" s="368"/>
      <c r="W65" s="368"/>
      <c r="X65" s="22"/>
      <c r="Y65" s="112"/>
      <c r="Z65" s="386"/>
      <c r="AA65" s="365"/>
      <c r="AB65" s="369"/>
      <c r="AC65" s="369"/>
      <c r="AD65" s="369"/>
      <c r="AE65" s="369"/>
      <c r="AF65" s="375"/>
      <c r="AH65" s="231"/>
    </row>
    <row r="66" spans="1:34" ht="13.5" customHeight="1" x14ac:dyDescent="0.2">
      <c r="A66" s="188" t="s">
        <v>208</v>
      </c>
      <c r="B66" s="192" t="s">
        <v>209</v>
      </c>
      <c r="C66" s="190" t="s">
        <v>115</v>
      </c>
      <c r="D66" s="2" t="s">
        <v>27</v>
      </c>
      <c r="E66" s="2" t="s">
        <v>28</v>
      </c>
      <c r="F66" s="2" t="s">
        <v>29</v>
      </c>
      <c r="G66" s="192" t="s">
        <v>130</v>
      </c>
      <c r="H66" s="2" t="s">
        <v>50</v>
      </c>
      <c r="I66" s="192" t="s">
        <v>32</v>
      </c>
      <c r="J66" s="113">
        <v>1279149622</v>
      </c>
      <c r="K66" s="19">
        <v>0.01</v>
      </c>
      <c r="L66" s="377"/>
      <c r="M66" s="377" t="s">
        <v>137</v>
      </c>
      <c r="N66" s="380"/>
      <c r="O66" s="382"/>
      <c r="P66" s="17">
        <v>1.12E-2</v>
      </c>
      <c r="Q66" s="366"/>
      <c r="R66" s="113">
        <v>12794538</v>
      </c>
      <c r="S66" s="113">
        <v>1299921.0510733647</v>
      </c>
      <c r="T66" s="113">
        <v>652408.64653200493</v>
      </c>
      <c r="U66" s="113">
        <v>363689.39934837673</v>
      </c>
      <c r="V66" s="102">
        <v>434266.92185339238</v>
      </c>
      <c r="W66" s="102">
        <v>18972.251172083317</v>
      </c>
      <c r="X66" s="22"/>
      <c r="Y66" s="112"/>
      <c r="Z66" s="386"/>
      <c r="AA66" s="118">
        <f>+R66+T66+U66+V66</f>
        <v>14244902.967733774</v>
      </c>
      <c r="AB66" s="19">
        <f>+R66/AA66</f>
        <v>0.89818358390934594</v>
      </c>
      <c r="AC66" s="19">
        <f>+U66/AA66</f>
        <v>2.553119527540286E-2</v>
      </c>
      <c r="AD66" s="19">
        <f>+R66/J66</f>
        <v>1.0002377970448246E-2</v>
      </c>
      <c r="AE66" s="19">
        <f>+U66/J66</f>
        <v>2.84321234274169E-4</v>
      </c>
      <c r="AF66" s="221">
        <f>+AA66/J66+Z66</f>
        <v>1.113622888420302E-2</v>
      </c>
      <c r="AH66" s="231"/>
    </row>
    <row r="67" spans="1:34" ht="13.5" customHeight="1" x14ac:dyDescent="0.2">
      <c r="A67" s="188" t="s">
        <v>210</v>
      </c>
      <c r="B67" s="192" t="s">
        <v>211</v>
      </c>
      <c r="C67" s="190" t="s">
        <v>115</v>
      </c>
      <c r="D67" s="2" t="s">
        <v>27</v>
      </c>
      <c r="E67" s="2" t="s">
        <v>28</v>
      </c>
      <c r="F67" s="2" t="s">
        <v>29</v>
      </c>
      <c r="G67" s="192" t="s">
        <v>130</v>
      </c>
      <c r="H67" s="2" t="s">
        <v>50</v>
      </c>
      <c r="I67" s="192" t="s">
        <v>32</v>
      </c>
      <c r="J67" s="113">
        <v>14916253763</v>
      </c>
      <c r="K67" s="19">
        <v>7.4999999999999997E-3</v>
      </c>
      <c r="L67" s="378"/>
      <c r="M67" s="378" t="s">
        <v>137</v>
      </c>
      <c r="N67" s="381"/>
      <c r="O67" s="383"/>
      <c r="P67" s="17">
        <v>9.2999999999999992E-3</v>
      </c>
      <c r="Q67" s="367"/>
      <c r="R67" s="113">
        <v>111994538</v>
      </c>
      <c r="S67" s="113">
        <v>15158470.859058088</v>
      </c>
      <c r="T67" s="113">
        <v>7607783.1407430479</v>
      </c>
      <c r="U67" s="113">
        <v>4241007.6805961113</v>
      </c>
      <c r="V67" s="102">
        <v>5064017.137449977</v>
      </c>
      <c r="W67" s="102">
        <v>221236.75609783217</v>
      </c>
      <c r="X67" s="22"/>
      <c r="Y67" s="112"/>
      <c r="Z67" s="376"/>
      <c r="AA67" s="118">
        <f>+R67+T67+U67+V67</f>
        <v>128907345.95878914</v>
      </c>
      <c r="AB67" s="19">
        <f>+R67/AA67</f>
        <v>0.86879872645740408</v>
      </c>
      <c r="AC67" s="19">
        <f>+U67/AA67</f>
        <v>3.2899658658335378E-2</v>
      </c>
      <c r="AD67" s="19">
        <f>+R67/J67</f>
        <v>7.5082215534442165E-3</v>
      </c>
      <c r="AE67" s="19">
        <f>+U67/J67</f>
        <v>2.843212342710337E-4</v>
      </c>
      <c r="AF67" s="221">
        <f>+AA67/J67+Z67</f>
        <v>8.6420724671864881E-3</v>
      </c>
      <c r="AH67" s="231"/>
    </row>
    <row r="68" spans="1:34" ht="13.5" customHeight="1" x14ac:dyDescent="0.2">
      <c r="A68" s="188" t="s">
        <v>213</v>
      </c>
      <c r="B68" s="191" t="s">
        <v>214</v>
      </c>
      <c r="C68" s="190" t="s">
        <v>115</v>
      </c>
      <c r="D68" s="2" t="s">
        <v>27</v>
      </c>
      <c r="E68" s="2" t="s">
        <v>28</v>
      </c>
      <c r="F68" s="55" t="s">
        <v>723</v>
      </c>
      <c r="G68" s="55" t="s">
        <v>80</v>
      </c>
      <c r="H68" s="2" t="s">
        <v>50</v>
      </c>
      <c r="I68" s="192" t="s">
        <v>32</v>
      </c>
      <c r="J68" s="113">
        <v>368626352</v>
      </c>
      <c r="K68" s="335">
        <v>1.7500000000000002E-2</v>
      </c>
      <c r="L68" s="313">
        <v>0.2</v>
      </c>
      <c r="M68" s="335" t="s">
        <v>73</v>
      </c>
      <c r="N68" s="370">
        <v>3.5E-4</v>
      </c>
      <c r="O68" s="313" t="s">
        <v>117</v>
      </c>
      <c r="P68" s="313">
        <v>1.9699999999999999E-2</v>
      </c>
      <c r="Q68" s="371">
        <v>8246224.8719661357</v>
      </c>
      <c r="R68" s="331">
        <v>7251467</v>
      </c>
      <c r="S68" s="324"/>
      <c r="T68" s="324">
        <v>242165.11667805398</v>
      </c>
      <c r="U68" s="324">
        <v>281577.03995999566</v>
      </c>
      <c r="V68" s="324">
        <v>224946.75540966223</v>
      </c>
      <c r="W68" s="324">
        <v>246068.95991842379</v>
      </c>
      <c r="X68" s="25"/>
      <c r="Y68" s="112"/>
      <c r="Z68" s="359"/>
      <c r="AA68" s="361">
        <f>+R68+T68+U68+V68</f>
        <v>8000155.9120477121</v>
      </c>
      <c r="AB68" s="323">
        <f>+R68/AA68</f>
        <v>0.90641570985882469</v>
      </c>
      <c r="AC68" s="323">
        <f>+U68/AA68</f>
        <v>3.519644405129143E-2</v>
      </c>
      <c r="AD68" s="323">
        <f>+R68/(J68+J69+J70)</f>
        <v>1.4983161772657861E-2</v>
      </c>
      <c r="AE68" s="323">
        <f>+U68/(J68+J69+J70)</f>
        <v>5.8180149495085088E-4</v>
      </c>
      <c r="AF68" s="332">
        <f>+AA68/(J68+J69+J70)+Z68</f>
        <v>1.6530121454968502E-2</v>
      </c>
      <c r="AH68" s="231"/>
    </row>
    <row r="69" spans="1:34" ht="13.5" customHeight="1" x14ac:dyDescent="0.2">
      <c r="A69" s="188" t="s">
        <v>215</v>
      </c>
      <c r="B69" s="191" t="s">
        <v>216</v>
      </c>
      <c r="C69" s="190" t="s">
        <v>115</v>
      </c>
      <c r="D69" s="2" t="s">
        <v>27</v>
      </c>
      <c r="E69" s="2" t="s">
        <v>28</v>
      </c>
      <c r="F69" s="55" t="s">
        <v>723</v>
      </c>
      <c r="G69" s="55" t="s">
        <v>80</v>
      </c>
      <c r="H69" s="2" t="s">
        <v>50</v>
      </c>
      <c r="I69" s="192" t="s">
        <v>57</v>
      </c>
      <c r="J69" s="113">
        <v>65781154.516800009</v>
      </c>
      <c r="K69" s="360"/>
      <c r="L69" s="360"/>
      <c r="M69" s="360"/>
      <c r="N69" s="360"/>
      <c r="O69" s="360"/>
      <c r="P69" s="360"/>
      <c r="Q69" s="372"/>
      <c r="R69" s="366"/>
      <c r="S69" s="366"/>
      <c r="T69" s="366"/>
      <c r="U69" s="366"/>
      <c r="V69" s="366"/>
      <c r="W69" s="364"/>
      <c r="X69" s="25"/>
      <c r="Y69" s="112"/>
      <c r="Z69" s="360"/>
      <c r="AA69" s="362"/>
      <c r="AB69" s="360"/>
      <c r="AC69" s="360"/>
      <c r="AD69" s="360"/>
      <c r="AE69" s="360"/>
      <c r="AF69" s="374"/>
      <c r="AH69" s="231"/>
    </row>
    <row r="70" spans="1:34" ht="13.5" customHeight="1" x14ac:dyDescent="0.2">
      <c r="A70" s="188" t="s">
        <v>217</v>
      </c>
      <c r="B70" s="191" t="s">
        <v>218</v>
      </c>
      <c r="C70" s="190" t="s">
        <v>115</v>
      </c>
      <c r="D70" s="2" t="s">
        <v>27</v>
      </c>
      <c r="E70" s="2" t="s">
        <v>28</v>
      </c>
      <c r="F70" s="55" t="s">
        <v>723</v>
      </c>
      <c r="G70" s="55" t="s">
        <v>80</v>
      </c>
      <c r="H70" s="2" t="s">
        <v>50</v>
      </c>
      <c r="I70" s="192" t="s">
        <v>212</v>
      </c>
      <c r="J70" s="113">
        <v>49566911.568500005</v>
      </c>
      <c r="K70" s="369"/>
      <c r="L70" s="369"/>
      <c r="M70" s="369"/>
      <c r="N70" s="369"/>
      <c r="O70" s="369"/>
      <c r="P70" s="369"/>
      <c r="Q70" s="373"/>
      <c r="R70" s="366"/>
      <c r="S70" s="366"/>
      <c r="T70" s="366"/>
      <c r="U70" s="366"/>
      <c r="V70" s="367"/>
      <c r="W70" s="365"/>
      <c r="X70" s="25"/>
      <c r="Y70" s="112"/>
      <c r="Z70" s="360"/>
      <c r="AA70" s="363"/>
      <c r="AB70" s="369"/>
      <c r="AC70" s="369"/>
      <c r="AD70" s="369"/>
      <c r="AE70" s="369"/>
      <c r="AF70" s="375"/>
      <c r="AH70" s="231"/>
    </row>
    <row r="71" spans="1:34" ht="13.5" customHeight="1" x14ac:dyDescent="0.2">
      <c r="A71" s="188" t="s">
        <v>219</v>
      </c>
      <c r="B71" s="191" t="s">
        <v>220</v>
      </c>
      <c r="C71" s="190" t="s">
        <v>115</v>
      </c>
      <c r="D71" s="2" t="s">
        <v>27</v>
      </c>
      <c r="E71" s="2" t="s">
        <v>28</v>
      </c>
      <c r="F71" s="55" t="s">
        <v>723</v>
      </c>
      <c r="G71" s="55" t="s">
        <v>80</v>
      </c>
      <c r="H71" s="2" t="s">
        <v>50</v>
      </c>
      <c r="I71" s="192" t="s">
        <v>32</v>
      </c>
      <c r="J71" s="113">
        <v>2335559914</v>
      </c>
      <c r="K71" s="19">
        <v>7.4999999999999997E-3</v>
      </c>
      <c r="L71" s="127">
        <v>0.2</v>
      </c>
      <c r="M71" s="126" t="s">
        <v>73</v>
      </c>
      <c r="N71" s="128">
        <v>3.5E-4</v>
      </c>
      <c r="O71" s="127" t="s">
        <v>117</v>
      </c>
      <c r="P71" s="17">
        <v>1.03E-2</v>
      </c>
      <c r="Q71" s="132">
        <v>22290151.660630122</v>
      </c>
      <c r="R71" s="113">
        <v>17489657</v>
      </c>
      <c r="S71" s="113"/>
      <c r="T71" s="113">
        <v>1168638.5022580074</v>
      </c>
      <c r="U71" s="113">
        <v>1358832.2495124808</v>
      </c>
      <c r="V71" s="102">
        <v>1085546.2708084143</v>
      </c>
      <c r="W71" s="102">
        <v>1187477.6380512151</v>
      </c>
      <c r="X71" s="22"/>
      <c r="Y71" s="112"/>
      <c r="Z71" s="234"/>
      <c r="AA71" s="118">
        <f t="shared" ref="AA71:AA88" si="12">+R71+T71+U71+V71</f>
        <v>21102674.022578903</v>
      </c>
      <c r="AB71" s="19">
        <f t="shared" ref="AB71:AB88" si="13">+R71/AA71</f>
        <v>0.82878866352609448</v>
      </c>
      <c r="AC71" s="19">
        <f t="shared" ref="AC71:AC88" si="14">+U71/AA71</f>
        <v>6.439147228728416E-2</v>
      </c>
      <c r="AD71" s="19">
        <f t="shared" ref="AD71:AD88" si="15">+R71/J71</f>
        <v>7.4884214680865603E-3</v>
      </c>
      <c r="AE71" s="19">
        <f t="shared" ref="AE71:AE88" si="16">+U71/J71</f>
        <v>5.8180149495085088E-4</v>
      </c>
      <c r="AF71" s="221">
        <f t="shared" ref="AF71:AF88" si="17">+AA71/J71+Z71</f>
        <v>9.0353811503971985E-3</v>
      </c>
      <c r="AH71" s="231"/>
    </row>
    <row r="72" spans="1:34" ht="13.5" customHeight="1" x14ac:dyDescent="0.2">
      <c r="A72" s="188" t="s">
        <v>221</v>
      </c>
      <c r="B72" s="198" t="s">
        <v>222</v>
      </c>
      <c r="C72" s="190" t="s">
        <v>115</v>
      </c>
      <c r="D72" s="2" t="s">
        <v>27</v>
      </c>
      <c r="E72" s="2" t="s">
        <v>28</v>
      </c>
      <c r="F72" s="2" t="s">
        <v>43</v>
      </c>
      <c r="G72" s="55" t="s">
        <v>69</v>
      </c>
      <c r="H72" s="2" t="s">
        <v>50</v>
      </c>
      <c r="I72" s="189" t="s">
        <v>32</v>
      </c>
      <c r="J72" s="113">
        <v>113082450</v>
      </c>
      <c r="K72" s="21">
        <v>0</v>
      </c>
      <c r="L72" s="129">
        <v>0</v>
      </c>
      <c r="M72" s="17" t="s">
        <v>73</v>
      </c>
      <c r="N72" s="16">
        <v>4.0000000000000002E-4</v>
      </c>
      <c r="O72" s="16" t="s">
        <v>223</v>
      </c>
      <c r="P72" s="17">
        <v>1.2500000000000001E-2</v>
      </c>
      <c r="Q72" s="113">
        <v>95294</v>
      </c>
      <c r="R72" s="113">
        <v>0</v>
      </c>
      <c r="S72" s="113"/>
      <c r="T72" s="113">
        <v>0</v>
      </c>
      <c r="U72" s="113">
        <v>59778</v>
      </c>
      <c r="V72" s="102">
        <v>28151</v>
      </c>
      <c r="W72" s="102">
        <v>7365</v>
      </c>
      <c r="X72" s="22"/>
      <c r="Y72" s="112"/>
      <c r="Z72" s="19">
        <v>7.1999999999999998E-3</v>
      </c>
      <c r="AA72" s="118">
        <f t="shared" si="12"/>
        <v>87929</v>
      </c>
      <c r="AB72" s="19">
        <f t="shared" si="13"/>
        <v>0</v>
      </c>
      <c r="AC72" s="19">
        <f t="shared" si="14"/>
        <v>0.67984396501722977</v>
      </c>
      <c r="AD72" s="19">
        <f t="shared" si="15"/>
        <v>0</v>
      </c>
      <c r="AE72" s="19">
        <f t="shared" si="16"/>
        <v>5.2862314178725347E-4</v>
      </c>
      <c r="AF72" s="221">
        <f t="shared" si="17"/>
        <v>7.9775653958682365E-3</v>
      </c>
      <c r="AH72" s="231"/>
    </row>
    <row r="73" spans="1:34" ht="13.5" customHeight="1" x14ac:dyDescent="0.2">
      <c r="A73" s="188" t="s">
        <v>224</v>
      </c>
      <c r="B73" s="198" t="s">
        <v>225</v>
      </c>
      <c r="C73" s="190" t="s">
        <v>115</v>
      </c>
      <c r="D73" s="2" t="s">
        <v>27</v>
      </c>
      <c r="E73" s="2" t="s">
        <v>28</v>
      </c>
      <c r="F73" s="2" t="s">
        <v>43</v>
      </c>
      <c r="G73" s="55" t="s">
        <v>69</v>
      </c>
      <c r="H73" s="2" t="s">
        <v>50</v>
      </c>
      <c r="I73" s="189" t="s">
        <v>32</v>
      </c>
      <c r="J73" s="113">
        <v>37615659</v>
      </c>
      <c r="K73" s="21">
        <v>0</v>
      </c>
      <c r="L73" s="129">
        <v>0</v>
      </c>
      <c r="M73" s="17" t="s">
        <v>73</v>
      </c>
      <c r="N73" s="16">
        <v>4.0000000000000002E-4</v>
      </c>
      <c r="O73" s="16" t="s">
        <v>223</v>
      </c>
      <c r="P73" s="17">
        <v>1.2500000000000001E-2</v>
      </c>
      <c r="Q73" s="113">
        <v>47296</v>
      </c>
      <c r="R73" s="113">
        <v>0</v>
      </c>
      <c r="S73" s="113"/>
      <c r="T73" s="113">
        <v>0</v>
      </c>
      <c r="U73" s="113">
        <v>15280</v>
      </c>
      <c r="V73" s="102">
        <v>9275</v>
      </c>
      <c r="W73" s="102">
        <v>22741</v>
      </c>
      <c r="X73" s="22"/>
      <c r="Y73" s="112"/>
      <c r="Z73" s="19">
        <v>7.7999999999999996E-3</v>
      </c>
      <c r="AA73" s="118">
        <f t="shared" si="12"/>
        <v>24555</v>
      </c>
      <c r="AB73" s="19">
        <f t="shared" si="13"/>
        <v>0</v>
      </c>
      <c r="AC73" s="19">
        <f t="shared" si="14"/>
        <v>0.62227652209326001</v>
      </c>
      <c r="AD73" s="19">
        <f t="shared" si="15"/>
        <v>0</v>
      </c>
      <c r="AE73" s="19">
        <f t="shared" si="16"/>
        <v>4.0621380579827142E-4</v>
      </c>
      <c r="AF73" s="221">
        <f t="shared" si="17"/>
        <v>8.4527866493047474E-3</v>
      </c>
      <c r="AH73" s="231"/>
    </row>
    <row r="74" spans="1:34" ht="13.5" customHeight="1" x14ac:dyDescent="0.2">
      <c r="A74" s="188" t="s">
        <v>226</v>
      </c>
      <c r="B74" s="198" t="s">
        <v>227</v>
      </c>
      <c r="C74" s="190" t="s">
        <v>115</v>
      </c>
      <c r="D74" s="2" t="s">
        <v>27</v>
      </c>
      <c r="E74" s="2" t="s">
        <v>28</v>
      </c>
      <c r="F74" s="2" t="s">
        <v>43</v>
      </c>
      <c r="G74" s="55" t="s">
        <v>69</v>
      </c>
      <c r="H74" s="2" t="s">
        <v>50</v>
      </c>
      <c r="I74" s="189" t="s">
        <v>32</v>
      </c>
      <c r="J74" s="113">
        <v>14638574</v>
      </c>
      <c r="K74" s="21">
        <v>0</v>
      </c>
      <c r="L74" s="129">
        <v>0</v>
      </c>
      <c r="M74" s="17" t="s">
        <v>73</v>
      </c>
      <c r="N74" s="16">
        <v>4.0000000000000002E-4</v>
      </c>
      <c r="O74" s="16" t="s">
        <v>223</v>
      </c>
      <c r="P74" s="17">
        <v>1.2500000000000001E-2</v>
      </c>
      <c r="Q74" s="113">
        <v>27114</v>
      </c>
      <c r="R74" s="113">
        <v>0</v>
      </c>
      <c r="S74" s="113"/>
      <c r="T74" s="113">
        <v>0</v>
      </c>
      <c r="U74" s="113">
        <v>5745</v>
      </c>
      <c r="V74" s="102">
        <v>3623</v>
      </c>
      <c r="W74" s="102">
        <v>17746</v>
      </c>
      <c r="X74" s="22"/>
      <c r="Y74" s="112"/>
      <c r="Z74" s="19">
        <v>7.4000000000000003E-3</v>
      </c>
      <c r="AA74" s="118">
        <f t="shared" si="12"/>
        <v>9368</v>
      </c>
      <c r="AB74" s="19">
        <f t="shared" si="13"/>
        <v>0</v>
      </c>
      <c r="AC74" s="19">
        <f t="shared" si="14"/>
        <v>0.61325789923142615</v>
      </c>
      <c r="AD74" s="19">
        <f t="shared" si="15"/>
        <v>0</v>
      </c>
      <c r="AE74" s="19">
        <f t="shared" si="16"/>
        <v>3.9245625974223993E-4</v>
      </c>
      <c r="AF74" s="221">
        <f t="shared" si="17"/>
        <v>8.039953044606668E-3</v>
      </c>
      <c r="AH74" s="231"/>
    </row>
    <row r="75" spans="1:34" ht="13.5" customHeight="1" x14ac:dyDescent="0.2">
      <c r="A75" s="188" t="s">
        <v>228</v>
      </c>
      <c r="B75" s="198" t="s">
        <v>229</v>
      </c>
      <c r="C75" s="190" t="s">
        <v>115</v>
      </c>
      <c r="D75" s="2" t="s">
        <v>27</v>
      </c>
      <c r="E75" s="2" t="s">
        <v>28</v>
      </c>
      <c r="F75" s="2" t="s">
        <v>43</v>
      </c>
      <c r="G75" s="191" t="s">
        <v>230</v>
      </c>
      <c r="H75" s="2" t="s">
        <v>50</v>
      </c>
      <c r="I75" s="189" t="s">
        <v>32</v>
      </c>
      <c r="J75" s="113">
        <v>17697876</v>
      </c>
      <c r="K75" s="21">
        <v>0</v>
      </c>
      <c r="L75" s="129">
        <v>0</v>
      </c>
      <c r="M75" s="17" t="s">
        <v>73</v>
      </c>
      <c r="N75" s="16">
        <v>4.0000000000000002E-4</v>
      </c>
      <c r="O75" s="16" t="s">
        <v>223</v>
      </c>
      <c r="P75" s="17">
        <v>1.2500000000000001E-2</v>
      </c>
      <c r="Q75" s="113">
        <v>35301</v>
      </c>
      <c r="R75" s="113">
        <v>0</v>
      </c>
      <c r="S75" s="113"/>
      <c r="T75" s="113">
        <v>0</v>
      </c>
      <c r="U75" s="113">
        <v>7029</v>
      </c>
      <c r="V75" s="102">
        <v>4397</v>
      </c>
      <c r="W75" s="102">
        <v>23875</v>
      </c>
      <c r="X75" s="22"/>
      <c r="Y75" s="112"/>
      <c r="Z75" s="19">
        <v>8.0000000000000002E-3</v>
      </c>
      <c r="AA75" s="118">
        <f t="shared" si="12"/>
        <v>11426</v>
      </c>
      <c r="AB75" s="19">
        <f t="shared" si="13"/>
        <v>0</v>
      </c>
      <c r="AC75" s="19">
        <f t="shared" si="14"/>
        <v>0.61517591458078069</v>
      </c>
      <c r="AD75" s="19">
        <f t="shared" si="15"/>
        <v>0</v>
      </c>
      <c r="AE75" s="19">
        <f t="shared" si="16"/>
        <v>3.9716630402427951E-4</v>
      </c>
      <c r="AF75" s="221">
        <f t="shared" si="17"/>
        <v>8.6456141968674662E-3</v>
      </c>
      <c r="AH75" s="231"/>
    </row>
    <row r="76" spans="1:34" ht="13.5" customHeight="1" x14ac:dyDescent="0.2">
      <c r="A76" s="188" t="s">
        <v>231</v>
      </c>
      <c r="B76" s="198" t="s">
        <v>232</v>
      </c>
      <c r="C76" s="190" t="s">
        <v>115</v>
      </c>
      <c r="D76" s="2" t="s">
        <v>27</v>
      </c>
      <c r="E76" s="2" t="s">
        <v>28</v>
      </c>
      <c r="F76" s="2" t="s">
        <v>43</v>
      </c>
      <c r="G76" s="191" t="s">
        <v>230</v>
      </c>
      <c r="H76" s="2" t="s">
        <v>50</v>
      </c>
      <c r="I76" s="189" t="s">
        <v>32</v>
      </c>
      <c r="J76" s="113">
        <v>14147738</v>
      </c>
      <c r="K76" s="21">
        <v>0</v>
      </c>
      <c r="L76" s="129">
        <v>0</v>
      </c>
      <c r="M76" s="17" t="s">
        <v>73</v>
      </c>
      <c r="N76" s="16">
        <v>4.0000000000000002E-4</v>
      </c>
      <c r="O76" s="16" t="s">
        <v>223</v>
      </c>
      <c r="P76" s="17">
        <v>1.2500000000000001E-2</v>
      </c>
      <c r="Q76" s="113">
        <v>37595</v>
      </c>
      <c r="R76" s="113">
        <v>0</v>
      </c>
      <c r="S76" s="113"/>
      <c r="T76" s="113">
        <v>0</v>
      </c>
      <c r="U76" s="113">
        <v>5581</v>
      </c>
      <c r="V76" s="102">
        <v>3519</v>
      </c>
      <c r="W76" s="102">
        <v>28495</v>
      </c>
      <c r="X76" s="22"/>
      <c r="Y76" s="112"/>
      <c r="Z76" s="19">
        <v>7.7000000000000002E-3</v>
      </c>
      <c r="AA76" s="118">
        <f t="shared" si="12"/>
        <v>9100</v>
      </c>
      <c r="AB76" s="19">
        <f t="shared" si="13"/>
        <v>0</v>
      </c>
      <c r="AC76" s="19">
        <f t="shared" si="14"/>
        <v>0.61329670329670327</v>
      </c>
      <c r="AD76" s="19">
        <f t="shared" si="15"/>
        <v>0</v>
      </c>
      <c r="AE76" s="19">
        <f t="shared" si="16"/>
        <v>3.9448002217739686E-4</v>
      </c>
      <c r="AF76" s="221">
        <f t="shared" si="17"/>
        <v>8.3432123637008273E-3</v>
      </c>
      <c r="AH76" s="231"/>
    </row>
    <row r="77" spans="1:34" ht="13.5" customHeight="1" x14ac:dyDescent="0.2">
      <c r="A77" s="188" t="s">
        <v>233</v>
      </c>
      <c r="B77" s="198" t="s">
        <v>234</v>
      </c>
      <c r="C77" s="190" t="s">
        <v>115</v>
      </c>
      <c r="D77" s="2" t="s">
        <v>27</v>
      </c>
      <c r="E77" s="2" t="s">
        <v>28</v>
      </c>
      <c r="F77" s="2" t="s">
        <v>43</v>
      </c>
      <c r="G77" s="191" t="s">
        <v>230</v>
      </c>
      <c r="H77" s="2" t="s">
        <v>50</v>
      </c>
      <c r="I77" s="189" t="s">
        <v>32</v>
      </c>
      <c r="J77" s="113">
        <v>49478239</v>
      </c>
      <c r="K77" s="21">
        <v>0</v>
      </c>
      <c r="L77" s="129">
        <v>0</v>
      </c>
      <c r="M77" s="17" t="s">
        <v>73</v>
      </c>
      <c r="N77" s="16">
        <v>4.0000000000000002E-4</v>
      </c>
      <c r="O77" s="16" t="s">
        <v>223</v>
      </c>
      <c r="P77" s="17">
        <v>1.2500000000000001E-2</v>
      </c>
      <c r="Q77" s="113">
        <v>82156</v>
      </c>
      <c r="R77" s="113">
        <v>0</v>
      </c>
      <c r="S77" s="113"/>
      <c r="T77" s="113">
        <v>0</v>
      </c>
      <c r="U77" s="113">
        <v>19758</v>
      </c>
      <c r="V77" s="102">
        <v>12243</v>
      </c>
      <c r="W77" s="102">
        <v>50155</v>
      </c>
      <c r="X77" s="22"/>
      <c r="Y77" s="112"/>
      <c r="Z77" s="19">
        <v>7.3000000000000001E-3</v>
      </c>
      <c r="AA77" s="118">
        <f t="shared" si="12"/>
        <v>32001</v>
      </c>
      <c r="AB77" s="19">
        <f t="shared" si="13"/>
        <v>0</v>
      </c>
      <c r="AC77" s="19">
        <f t="shared" si="14"/>
        <v>0.61741820568107242</v>
      </c>
      <c r="AD77" s="19">
        <f t="shared" si="15"/>
        <v>0</v>
      </c>
      <c r="AE77" s="19">
        <f t="shared" si="16"/>
        <v>3.9932706578340427E-4</v>
      </c>
      <c r="AF77" s="221">
        <f t="shared" si="17"/>
        <v>7.9467691786686261E-3</v>
      </c>
      <c r="AH77" s="231"/>
    </row>
    <row r="78" spans="1:34" ht="13.5" customHeight="1" x14ac:dyDescent="0.2">
      <c r="A78" s="188" t="s">
        <v>235</v>
      </c>
      <c r="B78" s="198" t="s">
        <v>236</v>
      </c>
      <c r="C78" s="190" t="s">
        <v>115</v>
      </c>
      <c r="D78" s="2" t="s">
        <v>27</v>
      </c>
      <c r="E78" s="2" t="s">
        <v>28</v>
      </c>
      <c r="F78" s="2" t="s">
        <v>43</v>
      </c>
      <c r="G78" s="191" t="s">
        <v>230</v>
      </c>
      <c r="H78" s="2" t="s">
        <v>50</v>
      </c>
      <c r="I78" s="189" t="s">
        <v>32</v>
      </c>
      <c r="J78" s="113">
        <v>112803045</v>
      </c>
      <c r="K78" s="21">
        <v>0</v>
      </c>
      <c r="L78" s="129">
        <v>0</v>
      </c>
      <c r="M78" s="17" t="s">
        <v>73</v>
      </c>
      <c r="N78" s="16">
        <v>4.0000000000000002E-4</v>
      </c>
      <c r="O78" s="16" t="s">
        <v>223</v>
      </c>
      <c r="P78" s="17">
        <v>1.2500000000000001E-2</v>
      </c>
      <c r="Q78" s="113">
        <v>297437</v>
      </c>
      <c r="R78" s="113">
        <v>0</v>
      </c>
      <c r="S78" s="113"/>
      <c r="T78" s="113">
        <v>0</v>
      </c>
      <c r="U78" s="113">
        <v>73197</v>
      </c>
      <c r="V78" s="102">
        <v>27994</v>
      </c>
      <c r="W78" s="102">
        <v>196246</v>
      </c>
      <c r="X78" s="22"/>
      <c r="Y78" s="112"/>
      <c r="Z78" s="19">
        <v>7.4999999999999997E-3</v>
      </c>
      <c r="AA78" s="118">
        <f t="shared" si="12"/>
        <v>101191</v>
      </c>
      <c r="AB78" s="19">
        <f t="shared" si="13"/>
        <v>0</v>
      </c>
      <c r="AC78" s="19">
        <f t="shared" si="14"/>
        <v>0.7233548438102203</v>
      </c>
      <c r="AD78" s="19">
        <f t="shared" si="15"/>
        <v>0</v>
      </c>
      <c r="AE78" s="19">
        <f t="shared" si="16"/>
        <v>6.4889205783407713E-4</v>
      </c>
      <c r="AF78" s="221">
        <f t="shared" si="17"/>
        <v>8.3970591175087511E-3</v>
      </c>
      <c r="AH78" s="231"/>
    </row>
    <row r="79" spans="1:34" ht="13.5" customHeight="1" x14ac:dyDescent="0.2">
      <c r="A79" s="188" t="s">
        <v>237</v>
      </c>
      <c r="B79" s="198" t="s">
        <v>238</v>
      </c>
      <c r="C79" s="190" t="s">
        <v>115</v>
      </c>
      <c r="D79" s="2" t="s">
        <v>27</v>
      </c>
      <c r="E79" s="2" t="s">
        <v>28</v>
      </c>
      <c r="F79" s="2" t="s">
        <v>43</v>
      </c>
      <c r="G79" s="191" t="s">
        <v>49</v>
      </c>
      <c r="H79" s="2" t="s">
        <v>50</v>
      </c>
      <c r="I79" s="189" t="s">
        <v>32</v>
      </c>
      <c r="J79" s="113">
        <v>22388441</v>
      </c>
      <c r="K79" s="21">
        <v>0</v>
      </c>
      <c r="L79" s="129">
        <v>0</v>
      </c>
      <c r="M79" s="17" t="s">
        <v>73</v>
      </c>
      <c r="N79" s="16">
        <v>4.0000000000000002E-4</v>
      </c>
      <c r="O79" s="16" t="s">
        <v>223</v>
      </c>
      <c r="P79" s="17">
        <v>1.2500000000000001E-2</v>
      </c>
      <c r="Q79" s="113">
        <v>53203</v>
      </c>
      <c r="R79" s="113">
        <v>0</v>
      </c>
      <c r="S79" s="113"/>
      <c r="T79" s="113">
        <v>0</v>
      </c>
      <c r="U79" s="113">
        <v>8950</v>
      </c>
      <c r="V79" s="102">
        <v>5506</v>
      </c>
      <c r="W79" s="102">
        <v>38747</v>
      </c>
      <c r="X79" s="15"/>
      <c r="Y79" s="112"/>
      <c r="Z79" s="19">
        <v>5.4000000000000003E-3</v>
      </c>
      <c r="AA79" s="118">
        <f t="shared" si="12"/>
        <v>14456</v>
      </c>
      <c r="AB79" s="19">
        <f t="shared" si="13"/>
        <v>0</v>
      </c>
      <c r="AC79" s="19">
        <f t="shared" si="14"/>
        <v>0.61912008854454903</v>
      </c>
      <c r="AD79" s="19">
        <f t="shared" si="15"/>
        <v>0</v>
      </c>
      <c r="AE79" s="19">
        <f t="shared" si="16"/>
        <v>3.9975985822326797E-4</v>
      </c>
      <c r="AF79" s="221">
        <f t="shared" si="17"/>
        <v>6.0456903363659848E-3</v>
      </c>
      <c r="AH79" s="231"/>
    </row>
    <row r="80" spans="1:34" ht="13.5" customHeight="1" x14ac:dyDescent="0.2">
      <c r="A80" s="188" t="s">
        <v>239</v>
      </c>
      <c r="B80" s="198" t="s">
        <v>240</v>
      </c>
      <c r="C80" s="190" t="s">
        <v>115</v>
      </c>
      <c r="D80" s="2" t="s">
        <v>27</v>
      </c>
      <c r="E80" s="2" t="s">
        <v>28</v>
      </c>
      <c r="F80" s="2" t="s">
        <v>43</v>
      </c>
      <c r="G80" s="191" t="s">
        <v>49</v>
      </c>
      <c r="H80" s="2" t="s">
        <v>50</v>
      </c>
      <c r="I80" s="189" t="s">
        <v>32</v>
      </c>
      <c r="J80" s="113">
        <v>19822049</v>
      </c>
      <c r="K80" s="21">
        <v>0</v>
      </c>
      <c r="L80" s="129">
        <v>0</v>
      </c>
      <c r="M80" s="17" t="s">
        <v>73</v>
      </c>
      <c r="N80" s="16">
        <v>4.0000000000000002E-4</v>
      </c>
      <c r="O80" s="16" t="s">
        <v>223</v>
      </c>
      <c r="P80" s="17">
        <v>1.2500000000000001E-2</v>
      </c>
      <c r="Q80" s="113">
        <v>56014</v>
      </c>
      <c r="R80" s="113">
        <v>0</v>
      </c>
      <c r="S80" s="113"/>
      <c r="T80" s="113">
        <v>0</v>
      </c>
      <c r="U80" s="113">
        <v>7933</v>
      </c>
      <c r="V80" s="102">
        <v>4895</v>
      </c>
      <c r="W80" s="102">
        <v>43186</v>
      </c>
      <c r="X80" s="15"/>
      <c r="Y80" s="112"/>
      <c r="Z80" s="19">
        <v>6.1000000000000004E-3</v>
      </c>
      <c r="AA80" s="118">
        <f t="shared" si="12"/>
        <v>12828</v>
      </c>
      <c r="AB80" s="19">
        <f t="shared" si="13"/>
        <v>0</v>
      </c>
      <c r="AC80" s="19">
        <f t="shared" si="14"/>
        <v>0.61841284689741194</v>
      </c>
      <c r="AD80" s="19">
        <f t="shared" si="15"/>
        <v>0</v>
      </c>
      <c r="AE80" s="19">
        <f t="shared" si="16"/>
        <v>4.0021089646181382E-4</v>
      </c>
      <c r="AF80" s="221">
        <f t="shared" si="17"/>
        <v>6.7471581217461423E-3</v>
      </c>
      <c r="AH80" s="231"/>
    </row>
    <row r="81" spans="1:34" ht="13.5" customHeight="1" x14ac:dyDescent="0.2">
      <c r="A81" s="188" t="s">
        <v>241</v>
      </c>
      <c r="B81" s="198" t="s">
        <v>242</v>
      </c>
      <c r="C81" s="190" t="s">
        <v>115</v>
      </c>
      <c r="D81" s="2" t="s">
        <v>27</v>
      </c>
      <c r="E81" s="2" t="s">
        <v>28</v>
      </c>
      <c r="F81" s="2" t="s">
        <v>43</v>
      </c>
      <c r="G81" s="191" t="s">
        <v>49</v>
      </c>
      <c r="H81" s="2" t="s">
        <v>50</v>
      </c>
      <c r="I81" s="189" t="s">
        <v>32</v>
      </c>
      <c r="J81" s="113">
        <v>71493643</v>
      </c>
      <c r="K81" s="21">
        <v>0</v>
      </c>
      <c r="L81" s="129">
        <v>0</v>
      </c>
      <c r="M81" s="17" t="s">
        <v>73</v>
      </c>
      <c r="N81" s="16">
        <v>4.0000000000000002E-4</v>
      </c>
      <c r="O81" s="16" t="s">
        <v>223</v>
      </c>
      <c r="P81" s="17">
        <v>1.2500000000000001E-2</v>
      </c>
      <c r="Q81" s="113">
        <v>130896</v>
      </c>
      <c r="R81" s="113">
        <v>0</v>
      </c>
      <c r="S81" s="113"/>
      <c r="T81" s="113">
        <v>0</v>
      </c>
      <c r="U81" s="113">
        <v>28502</v>
      </c>
      <c r="V81" s="102">
        <v>17276</v>
      </c>
      <c r="W81" s="102">
        <v>85118</v>
      </c>
      <c r="X81" s="15"/>
      <c r="Y81" s="112"/>
      <c r="Z81" s="19">
        <v>5.4999999999999997E-3</v>
      </c>
      <c r="AA81" s="118">
        <f t="shared" si="12"/>
        <v>45778</v>
      </c>
      <c r="AB81" s="19">
        <f t="shared" si="13"/>
        <v>0</v>
      </c>
      <c r="AC81" s="19">
        <f t="shared" si="14"/>
        <v>0.62261348245882298</v>
      </c>
      <c r="AD81" s="19">
        <f t="shared" si="15"/>
        <v>0</v>
      </c>
      <c r="AE81" s="19">
        <f t="shared" si="16"/>
        <v>3.9866481555569911E-4</v>
      </c>
      <c r="AF81" s="221">
        <f t="shared" si="17"/>
        <v>6.1403086775141669E-3</v>
      </c>
      <c r="AH81" s="231"/>
    </row>
    <row r="82" spans="1:34" ht="13.5" customHeight="1" x14ac:dyDescent="0.2">
      <c r="A82" s="54" t="s">
        <v>243</v>
      </c>
      <c r="B82" s="55" t="s">
        <v>244</v>
      </c>
      <c r="C82" s="55" t="s">
        <v>245</v>
      </c>
      <c r="D82" s="2" t="s">
        <v>27</v>
      </c>
      <c r="E82" s="2" t="s">
        <v>28</v>
      </c>
      <c r="F82" s="2" t="s">
        <v>29</v>
      </c>
      <c r="G82" s="55" t="s">
        <v>246</v>
      </c>
      <c r="H82" s="2" t="s">
        <v>31</v>
      </c>
      <c r="I82" s="55" t="s">
        <v>32</v>
      </c>
      <c r="J82" s="103">
        <v>6661858749</v>
      </c>
      <c r="K82" s="59">
        <v>1.4999999999999999E-2</v>
      </c>
      <c r="L82" s="9"/>
      <c r="M82" s="9"/>
      <c r="N82" s="9">
        <v>1E-3</v>
      </c>
      <c r="O82" s="27">
        <v>7.5000000000000002E-4</v>
      </c>
      <c r="P82" s="59">
        <v>0.02</v>
      </c>
      <c r="Q82" s="103">
        <v>60472688</v>
      </c>
      <c r="R82" s="103">
        <v>46718537</v>
      </c>
      <c r="S82" s="103"/>
      <c r="T82" s="103"/>
      <c r="U82" s="103">
        <v>6674083</v>
      </c>
      <c r="V82" s="102">
        <v>3454425</v>
      </c>
      <c r="W82" s="102">
        <v>85609</v>
      </c>
      <c r="X82" s="26"/>
      <c r="Y82" s="103"/>
      <c r="Z82" s="55"/>
      <c r="AA82" s="118">
        <f t="shared" si="12"/>
        <v>56847045</v>
      </c>
      <c r="AB82" s="19">
        <f t="shared" si="13"/>
        <v>0.82182876876010003</v>
      </c>
      <c r="AC82" s="19">
        <f t="shared" si="14"/>
        <v>0.11740422039527297</v>
      </c>
      <c r="AD82" s="19">
        <f t="shared" si="15"/>
        <v>7.0128381222452126E-3</v>
      </c>
      <c r="AE82" s="19">
        <f t="shared" si="16"/>
        <v>1.0018349610012123E-3</v>
      </c>
      <c r="AF82" s="221">
        <f t="shared" si="17"/>
        <v>8.533210796241095E-3</v>
      </c>
      <c r="AH82" s="231"/>
    </row>
    <row r="83" spans="1:34" ht="13.5" customHeight="1" x14ac:dyDescent="0.2">
      <c r="A83" s="54" t="s">
        <v>247</v>
      </c>
      <c r="B83" s="55" t="s">
        <v>248</v>
      </c>
      <c r="C83" s="55" t="s">
        <v>245</v>
      </c>
      <c r="D83" s="2" t="s">
        <v>27</v>
      </c>
      <c r="E83" s="2" t="s">
        <v>28</v>
      </c>
      <c r="F83" s="2" t="s">
        <v>29</v>
      </c>
      <c r="G83" s="192" t="s">
        <v>38</v>
      </c>
      <c r="H83" s="2" t="s">
        <v>31</v>
      </c>
      <c r="I83" s="55" t="s">
        <v>32</v>
      </c>
      <c r="J83" s="103">
        <v>1267506707</v>
      </c>
      <c r="K83" s="59">
        <v>1.4999999999999999E-2</v>
      </c>
      <c r="L83" s="9"/>
      <c r="M83" s="9"/>
      <c r="N83" s="9">
        <v>1E-3</v>
      </c>
      <c r="O83" s="27">
        <v>7.5000000000000002E-4</v>
      </c>
      <c r="P83" s="59">
        <v>0.02</v>
      </c>
      <c r="Q83" s="103">
        <v>19430558</v>
      </c>
      <c r="R83" s="103">
        <v>16458125</v>
      </c>
      <c r="S83" s="103"/>
      <c r="T83" s="103"/>
      <c r="U83" s="103">
        <v>1266009</v>
      </c>
      <c r="V83" s="102">
        <v>793034</v>
      </c>
      <c r="W83" s="102">
        <v>60178</v>
      </c>
      <c r="X83" s="26"/>
      <c r="Y83" s="103"/>
      <c r="Z83" s="55"/>
      <c r="AA83" s="118">
        <f t="shared" si="12"/>
        <v>18517168</v>
      </c>
      <c r="AB83" s="19">
        <f t="shared" si="13"/>
        <v>0.88880356866665577</v>
      </c>
      <c r="AC83" s="19">
        <f t="shared" si="14"/>
        <v>6.8369472048857585E-2</v>
      </c>
      <c r="AD83" s="19">
        <f t="shared" si="15"/>
        <v>1.2984645295450891E-2</v>
      </c>
      <c r="AE83" s="19">
        <f t="shared" si="16"/>
        <v>9.9881838337286216E-4</v>
      </c>
      <c r="AF83" s="221">
        <f t="shared" si="17"/>
        <v>1.4609128218206738E-2</v>
      </c>
      <c r="AH83" s="231"/>
    </row>
    <row r="84" spans="1:34" ht="13.5" customHeight="1" x14ac:dyDescent="0.2">
      <c r="A84" s="54" t="s">
        <v>249</v>
      </c>
      <c r="B84" s="55" t="s">
        <v>250</v>
      </c>
      <c r="C84" s="55" t="s">
        <v>245</v>
      </c>
      <c r="D84" s="2" t="s">
        <v>27</v>
      </c>
      <c r="E84" s="2" t="s">
        <v>28</v>
      </c>
      <c r="F84" s="55" t="s">
        <v>45</v>
      </c>
      <c r="G84" s="2" t="s">
        <v>46</v>
      </c>
      <c r="H84" s="2" t="s">
        <v>31</v>
      </c>
      <c r="I84" s="55" t="s">
        <v>32</v>
      </c>
      <c r="J84" s="103">
        <v>847404872</v>
      </c>
      <c r="K84" s="59">
        <v>1.4999999999999999E-2</v>
      </c>
      <c r="L84" s="9"/>
      <c r="M84" s="9"/>
      <c r="N84" s="9">
        <v>1.5E-3</v>
      </c>
      <c r="O84" s="27">
        <v>7.5000000000000002E-4</v>
      </c>
      <c r="P84" s="59">
        <v>0.02</v>
      </c>
      <c r="Q84" s="103">
        <v>16163613</v>
      </c>
      <c r="R84" s="103">
        <v>12688125</v>
      </c>
      <c r="S84" s="61"/>
      <c r="T84" s="61"/>
      <c r="U84" s="103">
        <v>1268818</v>
      </c>
      <c r="V84" s="102">
        <v>657031</v>
      </c>
      <c r="W84" s="102">
        <v>446304</v>
      </c>
      <c r="X84" s="7"/>
      <c r="Y84" s="61"/>
      <c r="Z84" s="55"/>
      <c r="AA84" s="118">
        <f t="shared" si="12"/>
        <v>14613974</v>
      </c>
      <c r="AB84" s="19">
        <f t="shared" si="13"/>
        <v>0.86821866523096314</v>
      </c>
      <c r="AC84" s="19">
        <f t="shared" si="14"/>
        <v>8.6822242875209718E-2</v>
      </c>
      <c r="AD84" s="19">
        <f t="shared" si="15"/>
        <v>1.4972919579815679E-2</v>
      </c>
      <c r="AE84" s="19">
        <f t="shared" si="16"/>
        <v>1.4972984483856023E-3</v>
      </c>
      <c r="AF84" s="221">
        <f t="shared" si="17"/>
        <v>1.7245562874224307E-2</v>
      </c>
      <c r="AH84" s="231"/>
    </row>
    <row r="85" spans="1:34" ht="13.5" customHeight="1" x14ac:dyDescent="0.2">
      <c r="A85" s="54" t="s">
        <v>251</v>
      </c>
      <c r="B85" s="55" t="s">
        <v>252</v>
      </c>
      <c r="C85" s="55" t="s">
        <v>245</v>
      </c>
      <c r="D85" s="2" t="s">
        <v>27</v>
      </c>
      <c r="E85" s="2" t="s">
        <v>28</v>
      </c>
      <c r="F85" s="2" t="s">
        <v>29</v>
      </c>
      <c r="G85" s="55" t="s">
        <v>80</v>
      </c>
      <c r="H85" s="2" t="s">
        <v>31</v>
      </c>
      <c r="I85" s="55" t="s">
        <v>32</v>
      </c>
      <c r="J85" s="103">
        <v>105637981</v>
      </c>
      <c r="K85" s="59">
        <v>0.02</v>
      </c>
      <c r="L85" s="9"/>
      <c r="M85" s="9"/>
      <c r="N85" s="9">
        <v>5.0000000000000001E-4</v>
      </c>
      <c r="O85" s="27">
        <v>7.5000000000000002E-4</v>
      </c>
      <c r="P85" s="59">
        <v>0.03</v>
      </c>
      <c r="Q85" s="103">
        <v>2098404</v>
      </c>
      <c r="R85" s="103">
        <v>950224</v>
      </c>
      <c r="S85" s="61"/>
      <c r="T85" s="61"/>
      <c r="U85" s="103">
        <v>52796</v>
      </c>
      <c r="V85" s="102">
        <v>414683</v>
      </c>
      <c r="W85" s="102">
        <v>133009</v>
      </c>
      <c r="X85" s="7"/>
      <c r="Y85" s="61"/>
      <c r="Z85" s="55"/>
      <c r="AA85" s="118">
        <f t="shared" si="12"/>
        <v>1417703</v>
      </c>
      <c r="AB85" s="19">
        <f t="shared" si="13"/>
        <v>0.67025604093382041</v>
      </c>
      <c r="AC85" s="19">
        <f t="shared" si="14"/>
        <v>3.7240522168606544E-2</v>
      </c>
      <c r="AD85" s="19">
        <f t="shared" si="15"/>
        <v>8.9950980793546218E-3</v>
      </c>
      <c r="AE85" s="19">
        <f t="shared" si="16"/>
        <v>4.9978236520821051E-4</v>
      </c>
      <c r="AF85" s="221">
        <f t="shared" si="17"/>
        <v>1.3420390910348808E-2</v>
      </c>
      <c r="AH85" s="231"/>
    </row>
    <row r="86" spans="1:34" ht="13.5" customHeight="1" x14ac:dyDescent="0.2">
      <c r="A86" s="54" t="s">
        <v>253</v>
      </c>
      <c r="B86" s="55" t="s">
        <v>254</v>
      </c>
      <c r="C86" s="55" t="s">
        <v>245</v>
      </c>
      <c r="D86" s="2" t="s">
        <v>27</v>
      </c>
      <c r="E86" s="2" t="s">
        <v>28</v>
      </c>
      <c r="F86" s="2" t="s">
        <v>29</v>
      </c>
      <c r="G86" s="2" t="s">
        <v>30</v>
      </c>
      <c r="H86" s="2" t="s">
        <v>31</v>
      </c>
      <c r="I86" s="55" t="s">
        <v>32</v>
      </c>
      <c r="J86" s="103">
        <v>436803498</v>
      </c>
      <c r="K86" s="59">
        <v>0.02</v>
      </c>
      <c r="L86" s="9"/>
      <c r="M86" s="9"/>
      <c r="N86" s="9">
        <v>1E-3</v>
      </c>
      <c r="O86" s="27">
        <v>7.5299999999999998E-4</v>
      </c>
      <c r="P86" s="59">
        <v>0.02</v>
      </c>
      <c r="Q86" s="103">
        <v>3244782</v>
      </c>
      <c r="R86" s="103">
        <v>1748782</v>
      </c>
      <c r="S86" s="61"/>
      <c r="T86" s="61"/>
      <c r="U86" s="103">
        <v>437186</v>
      </c>
      <c r="V86" s="102">
        <v>454251</v>
      </c>
      <c r="W86" s="102">
        <v>75156</v>
      </c>
      <c r="X86" s="7"/>
      <c r="Y86" s="61"/>
      <c r="Z86" s="55"/>
      <c r="AA86" s="118">
        <f t="shared" si="12"/>
        <v>2640219</v>
      </c>
      <c r="AB86" s="19">
        <f t="shared" si="13"/>
        <v>0.66236247826411365</v>
      </c>
      <c r="AC86" s="19">
        <f t="shared" si="14"/>
        <v>0.16558702137966586</v>
      </c>
      <c r="AD86" s="19">
        <f t="shared" si="15"/>
        <v>4.003589733157311E-3</v>
      </c>
      <c r="AE86" s="19">
        <f t="shared" si="16"/>
        <v>1.0008756843792493E-3</v>
      </c>
      <c r="AF86" s="221">
        <f t="shared" si="17"/>
        <v>6.0444090124937601E-3</v>
      </c>
      <c r="AH86" s="231"/>
    </row>
    <row r="87" spans="1:34" ht="13.5" customHeight="1" x14ac:dyDescent="0.2">
      <c r="A87" s="120" t="s">
        <v>255</v>
      </c>
      <c r="B87" s="2" t="s">
        <v>256</v>
      </c>
      <c r="C87" s="3" t="s">
        <v>257</v>
      </c>
      <c r="D87" s="2" t="s">
        <v>27</v>
      </c>
      <c r="E87" s="2" t="s">
        <v>28</v>
      </c>
      <c r="F87" s="55" t="s">
        <v>1287</v>
      </c>
      <c r="G87" s="33" t="s">
        <v>105</v>
      </c>
      <c r="H87" s="2" t="s">
        <v>31</v>
      </c>
      <c r="I87" s="2" t="s">
        <v>32</v>
      </c>
      <c r="J87" s="4">
        <v>886329886</v>
      </c>
      <c r="K87" s="6" t="s">
        <v>258</v>
      </c>
      <c r="L87" s="6"/>
      <c r="M87" s="6"/>
      <c r="N87" s="6" t="s">
        <v>259</v>
      </c>
      <c r="O87" s="31" t="s">
        <v>260</v>
      </c>
      <c r="P87" s="164">
        <v>3.5150000000000001E-2</v>
      </c>
      <c r="Q87" s="4">
        <v>58359171</v>
      </c>
      <c r="R87" s="4">
        <v>1774388</v>
      </c>
      <c r="S87" s="4">
        <v>0</v>
      </c>
      <c r="T87" s="4">
        <v>0</v>
      </c>
      <c r="U87" s="4">
        <v>1923471</v>
      </c>
      <c r="V87" s="102">
        <v>52922259</v>
      </c>
      <c r="W87" s="102">
        <v>1739053</v>
      </c>
      <c r="X87" s="2"/>
      <c r="Y87" s="4"/>
      <c r="Z87" s="2"/>
      <c r="AA87" s="118">
        <f t="shared" si="12"/>
        <v>56620118</v>
      </c>
      <c r="AB87" s="19">
        <f t="shared" si="13"/>
        <v>3.1338472307669861E-2</v>
      </c>
      <c r="AC87" s="19">
        <f t="shared" si="14"/>
        <v>3.3971511680706848E-2</v>
      </c>
      <c r="AD87" s="19">
        <f t="shared" si="15"/>
        <v>2.0019498699381552E-3</v>
      </c>
      <c r="AE87" s="19">
        <f t="shared" si="16"/>
        <v>2.1701524797732028E-3</v>
      </c>
      <c r="AF87" s="221">
        <f t="shared" si="17"/>
        <v>6.3881539925869091E-2</v>
      </c>
      <c r="AH87" s="231"/>
    </row>
    <row r="88" spans="1:34" s="182" customFormat="1" ht="13.5" customHeight="1" x14ac:dyDescent="0.2">
      <c r="A88" s="165" t="s">
        <v>261</v>
      </c>
      <c r="B88" s="170"/>
      <c r="C88" s="3" t="s">
        <v>262</v>
      </c>
      <c r="D88" s="88" t="s">
        <v>27</v>
      </c>
      <c r="E88" s="88" t="s">
        <v>28</v>
      </c>
      <c r="F88" s="88" t="s">
        <v>29</v>
      </c>
      <c r="G88" s="88" t="s">
        <v>30</v>
      </c>
      <c r="H88" s="2" t="s">
        <v>31</v>
      </c>
      <c r="I88" s="88" t="s">
        <v>32</v>
      </c>
      <c r="J88" s="112">
        <v>129540700887.94095</v>
      </c>
      <c r="K88" s="166"/>
      <c r="L88" s="15"/>
      <c r="M88" s="15"/>
      <c r="N88" s="167" t="s">
        <v>264</v>
      </c>
      <c r="O88" s="167" t="s">
        <v>265</v>
      </c>
      <c r="P88" s="88"/>
      <c r="Q88" s="112">
        <v>1737406505.9000001</v>
      </c>
      <c r="R88" s="112">
        <v>824134216</v>
      </c>
      <c r="S88" s="112"/>
      <c r="T88" s="112">
        <v>821590503</v>
      </c>
      <c r="U88" s="112">
        <v>51245911</v>
      </c>
      <c r="V88" s="168">
        <v>39813410.710000001</v>
      </c>
      <c r="W88" s="168">
        <v>621176.64</v>
      </c>
      <c r="X88" s="169"/>
      <c r="Y88" s="112"/>
      <c r="Z88" s="237"/>
      <c r="AA88" s="118">
        <f t="shared" si="12"/>
        <v>1736784040.71</v>
      </c>
      <c r="AB88" s="199">
        <f t="shared" si="13"/>
        <v>0.47451738194409748</v>
      </c>
      <c r="AC88" s="199">
        <f t="shared" si="14"/>
        <v>2.9506207910023511E-2</v>
      </c>
      <c r="AD88" s="199">
        <f t="shared" si="15"/>
        <v>6.3619712596191405E-3</v>
      </c>
      <c r="AE88" s="199">
        <f t="shared" si="16"/>
        <v>3.9559698726912264E-4</v>
      </c>
      <c r="AF88" s="221">
        <f t="shared" si="17"/>
        <v>1.340724597601493E-2</v>
      </c>
      <c r="AH88" s="231"/>
    </row>
    <row r="89" spans="1:34" s="182" customFormat="1" ht="13.5" customHeight="1" x14ac:dyDescent="0.2">
      <c r="A89" s="54" t="s">
        <v>266</v>
      </c>
      <c r="B89" s="55" t="s">
        <v>267</v>
      </c>
      <c r="C89" s="3" t="s">
        <v>262</v>
      </c>
      <c r="D89" s="170"/>
      <c r="E89" s="170"/>
      <c r="F89" s="170"/>
      <c r="G89" s="170"/>
      <c r="H89" s="170"/>
      <c r="I89" s="170" t="s">
        <v>32</v>
      </c>
      <c r="J89" s="171">
        <v>129358899205.87007</v>
      </c>
      <c r="K89" s="170" t="s">
        <v>268</v>
      </c>
      <c r="L89" s="172"/>
      <c r="M89" s="172"/>
      <c r="N89" s="173"/>
      <c r="O89" s="173"/>
      <c r="P89" s="170"/>
      <c r="Q89" s="171"/>
      <c r="R89" s="171"/>
      <c r="S89" s="171"/>
      <c r="T89" s="171"/>
      <c r="U89" s="171"/>
      <c r="V89" s="174"/>
      <c r="W89" s="172"/>
      <c r="X89" s="174"/>
      <c r="Y89" s="171"/>
      <c r="Z89" s="238"/>
      <c r="AA89" s="172"/>
      <c r="AB89" s="172"/>
      <c r="AC89" s="172"/>
      <c r="AD89" s="172"/>
      <c r="AE89" s="172"/>
      <c r="AF89" s="184"/>
      <c r="AH89" s="231"/>
    </row>
    <row r="90" spans="1:34" s="182" customFormat="1" ht="13.5" customHeight="1" x14ac:dyDescent="0.2">
      <c r="A90" s="54" t="s">
        <v>269</v>
      </c>
      <c r="B90" s="55" t="s">
        <v>270</v>
      </c>
      <c r="C90" s="3" t="s">
        <v>262</v>
      </c>
      <c r="D90" s="170"/>
      <c r="E90" s="170"/>
      <c r="F90" s="170"/>
      <c r="G90" s="170"/>
      <c r="H90" s="170"/>
      <c r="I90" s="170" t="s">
        <v>32</v>
      </c>
      <c r="J90" s="171">
        <v>6936214.1535433074</v>
      </c>
      <c r="K90" s="170" t="s">
        <v>268</v>
      </c>
      <c r="L90" s="172"/>
      <c r="M90" s="172"/>
      <c r="N90" s="173"/>
      <c r="O90" s="173"/>
      <c r="P90" s="170"/>
      <c r="Q90" s="171"/>
      <c r="R90" s="171"/>
      <c r="S90" s="171"/>
      <c r="T90" s="171"/>
      <c r="U90" s="171"/>
      <c r="V90" s="174"/>
      <c r="W90" s="172"/>
      <c r="X90" s="174"/>
      <c r="Y90" s="171"/>
      <c r="Z90" s="238"/>
      <c r="AA90" s="172"/>
      <c r="AB90" s="172"/>
      <c r="AC90" s="172"/>
      <c r="AD90" s="172"/>
      <c r="AE90" s="172"/>
      <c r="AF90" s="184"/>
      <c r="AH90" s="231"/>
    </row>
    <row r="91" spans="1:34" s="182" customFormat="1" ht="13.5" customHeight="1" x14ac:dyDescent="0.2">
      <c r="A91" s="54" t="s">
        <v>271</v>
      </c>
      <c r="B91" s="170"/>
      <c r="C91" s="3" t="s">
        <v>262</v>
      </c>
      <c r="D91" s="2" t="s">
        <v>27</v>
      </c>
      <c r="E91" s="2" t="s">
        <v>28</v>
      </c>
      <c r="F91" s="2" t="s">
        <v>29</v>
      </c>
      <c r="G91" s="2" t="s">
        <v>116</v>
      </c>
      <c r="H91" s="2" t="s">
        <v>31</v>
      </c>
      <c r="I91" s="55" t="s">
        <v>32</v>
      </c>
      <c r="J91" s="4">
        <v>24871598842.263779</v>
      </c>
      <c r="K91" s="55" t="s">
        <v>268</v>
      </c>
      <c r="L91" s="7"/>
      <c r="M91" s="7"/>
      <c r="N91" s="31" t="s">
        <v>272</v>
      </c>
      <c r="O91" s="31" t="s">
        <v>265</v>
      </c>
      <c r="P91" s="55"/>
      <c r="Q91" s="4">
        <v>308816885.42000002</v>
      </c>
      <c r="R91" s="4">
        <v>147345762</v>
      </c>
      <c r="S91" s="61"/>
      <c r="T91" s="4">
        <v>140596283</v>
      </c>
      <c r="U91" s="4">
        <v>10219806</v>
      </c>
      <c r="V91" s="102">
        <v>10362682.699999999</v>
      </c>
      <c r="W91" s="102">
        <v>292351.71999999997</v>
      </c>
      <c r="X91" s="30"/>
      <c r="Y91" s="61"/>
      <c r="Z91" s="237"/>
      <c r="AA91" s="118">
        <f>+R91+T91+U91+V91</f>
        <v>308524533.69999999</v>
      </c>
      <c r="AB91" s="19">
        <f>+R91/AA91</f>
        <v>0.47758199399233064</v>
      </c>
      <c r="AC91" s="19">
        <f>+U91/AA91</f>
        <v>3.3124775775327589E-2</v>
      </c>
      <c r="AD91" s="19">
        <f>+R91/J91</f>
        <v>5.924257742112601E-3</v>
      </c>
      <c r="AE91" s="19">
        <f>+U91/J91</f>
        <v>4.1090265506508978E-4</v>
      </c>
      <c r="AF91" s="221">
        <f>+AA91/J91+Z91</f>
        <v>1.2404692422737649E-2</v>
      </c>
      <c r="AH91" s="231"/>
    </row>
    <row r="92" spans="1:34" s="182" customFormat="1" ht="13.5" customHeight="1" x14ac:dyDescent="0.2">
      <c r="A92" s="54" t="s">
        <v>273</v>
      </c>
      <c r="B92" s="55" t="s">
        <v>274</v>
      </c>
      <c r="C92" s="3" t="s">
        <v>262</v>
      </c>
      <c r="D92" s="170"/>
      <c r="E92" s="170"/>
      <c r="F92" s="170"/>
      <c r="G92" s="170"/>
      <c r="H92" s="170"/>
      <c r="I92" s="170" t="s">
        <v>32</v>
      </c>
      <c r="J92" s="171">
        <v>24870713114.29134</v>
      </c>
      <c r="K92" s="175"/>
      <c r="L92" s="172"/>
      <c r="M92" s="172"/>
      <c r="N92" s="173"/>
      <c r="O92" s="173"/>
      <c r="P92" s="170"/>
      <c r="Q92" s="171"/>
      <c r="R92" s="171"/>
      <c r="S92" s="171"/>
      <c r="T92" s="171"/>
      <c r="U92" s="171"/>
      <c r="V92" s="174"/>
      <c r="W92" s="172"/>
      <c r="X92" s="174"/>
      <c r="Y92" s="171"/>
      <c r="Z92" s="238"/>
      <c r="AA92" s="172"/>
      <c r="AB92" s="172"/>
      <c r="AC92" s="172"/>
      <c r="AD92" s="172"/>
      <c r="AE92" s="172"/>
      <c r="AF92" s="184"/>
      <c r="AH92" s="231"/>
    </row>
    <row r="93" spans="1:34" s="182" customFormat="1" ht="13.5" customHeight="1" x14ac:dyDescent="0.2">
      <c r="A93" s="54" t="s">
        <v>275</v>
      </c>
      <c r="B93" s="55" t="s">
        <v>276</v>
      </c>
      <c r="C93" s="3" t="s">
        <v>262</v>
      </c>
      <c r="D93" s="170"/>
      <c r="E93" s="170"/>
      <c r="F93" s="170"/>
      <c r="G93" s="170"/>
      <c r="H93" s="170"/>
      <c r="I93" s="170" t="s">
        <v>32</v>
      </c>
      <c r="J93" s="171">
        <v>885727.97637795273</v>
      </c>
      <c r="K93" s="175"/>
      <c r="L93" s="172"/>
      <c r="M93" s="172"/>
      <c r="N93" s="173"/>
      <c r="O93" s="173"/>
      <c r="P93" s="170"/>
      <c r="Q93" s="171"/>
      <c r="R93" s="171"/>
      <c r="S93" s="171"/>
      <c r="T93" s="171"/>
      <c r="U93" s="171"/>
      <c r="V93" s="174"/>
      <c r="W93" s="172"/>
      <c r="X93" s="174"/>
      <c r="Y93" s="171"/>
      <c r="Z93" s="238"/>
      <c r="AA93" s="172"/>
      <c r="AB93" s="172"/>
      <c r="AC93" s="172"/>
      <c r="AD93" s="172"/>
      <c r="AE93" s="172"/>
      <c r="AF93" s="184"/>
      <c r="AH93" s="231"/>
    </row>
    <row r="94" spans="1:34" s="182" customFormat="1" ht="13.5" customHeight="1" x14ac:dyDescent="0.2">
      <c r="A94" s="54" t="s">
        <v>277</v>
      </c>
      <c r="B94" s="170"/>
      <c r="C94" s="3" t="s">
        <v>262</v>
      </c>
      <c r="D94" s="2" t="s">
        <v>27</v>
      </c>
      <c r="E94" s="2" t="s">
        <v>28</v>
      </c>
      <c r="F94" s="2" t="s">
        <v>29</v>
      </c>
      <c r="G94" s="57" t="s">
        <v>391</v>
      </c>
      <c r="H94" s="2" t="s">
        <v>31</v>
      </c>
      <c r="I94" s="55" t="s">
        <v>32</v>
      </c>
      <c r="J94" s="4">
        <v>37306266322.496063</v>
      </c>
      <c r="K94" s="55" t="s">
        <v>278</v>
      </c>
      <c r="L94" s="7"/>
      <c r="M94" s="7"/>
      <c r="N94" s="31" t="s">
        <v>264</v>
      </c>
      <c r="O94" s="31" t="s">
        <v>265</v>
      </c>
      <c r="P94" s="55"/>
      <c r="Q94" s="4">
        <v>332033222.38999999</v>
      </c>
      <c r="R94" s="4">
        <v>152979759</v>
      </c>
      <c r="S94" s="61"/>
      <c r="T94" s="4">
        <v>150890899</v>
      </c>
      <c r="U94" s="4">
        <v>14936805</v>
      </c>
      <c r="V94" s="102">
        <v>13161345.389999999</v>
      </c>
      <c r="W94" s="102">
        <v>64414</v>
      </c>
      <c r="X94" s="30"/>
      <c r="Y94" s="61"/>
      <c r="Z94" s="237"/>
      <c r="AA94" s="118">
        <f>+R94+T94+U94+V94</f>
        <v>331968808.38999999</v>
      </c>
      <c r="AB94" s="19">
        <f>+R94/AA94</f>
        <v>0.4608257014926474</v>
      </c>
      <c r="AC94" s="19">
        <f>+U94/AA94</f>
        <v>4.499460377750944E-2</v>
      </c>
      <c r="AD94" s="19">
        <f>+R94/J94</f>
        <v>4.1006451215878344E-3</v>
      </c>
      <c r="AE94" s="19">
        <f>+U94/J94</f>
        <v>4.0038327263516459E-4</v>
      </c>
      <c r="AF94" s="221">
        <f>+AA94/J94+Z94</f>
        <v>8.8984731283553668E-3</v>
      </c>
      <c r="AH94" s="231"/>
    </row>
    <row r="95" spans="1:34" s="182" customFormat="1" ht="13.5" customHeight="1" x14ac:dyDescent="0.2">
      <c r="A95" s="54" t="s">
        <v>279</v>
      </c>
      <c r="B95" s="55" t="s">
        <v>280</v>
      </c>
      <c r="C95" s="3" t="s">
        <v>262</v>
      </c>
      <c r="D95" s="170"/>
      <c r="E95" s="170"/>
      <c r="F95" s="170"/>
      <c r="G95" s="170"/>
      <c r="H95" s="170"/>
      <c r="I95" s="170" t="s">
        <v>32</v>
      </c>
      <c r="J95" s="171">
        <v>6823642068.9566927</v>
      </c>
      <c r="K95" s="175"/>
      <c r="L95" s="172"/>
      <c r="M95" s="172"/>
      <c r="N95" s="173"/>
      <c r="O95" s="173"/>
      <c r="P95" s="170"/>
      <c r="Q95" s="171"/>
      <c r="R95" s="171"/>
      <c r="S95" s="171"/>
      <c r="T95" s="171"/>
      <c r="U95" s="171"/>
      <c r="V95" s="174"/>
      <c r="W95" s="172"/>
      <c r="X95" s="174"/>
      <c r="Y95" s="171"/>
      <c r="Z95" s="238"/>
      <c r="AA95" s="172"/>
      <c r="AB95" s="172"/>
      <c r="AC95" s="172"/>
      <c r="AD95" s="172"/>
      <c r="AE95" s="172"/>
      <c r="AF95" s="184"/>
      <c r="AH95" s="231"/>
    </row>
    <row r="96" spans="1:34" s="182" customFormat="1" ht="13.5" customHeight="1" x14ac:dyDescent="0.2">
      <c r="A96" s="54" t="s">
        <v>281</v>
      </c>
      <c r="B96" s="55" t="s">
        <v>282</v>
      </c>
      <c r="C96" s="3" t="s">
        <v>262</v>
      </c>
      <c r="D96" s="170"/>
      <c r="E96" s="170"/>
      <c r="F96" s="170"/>
      <c r="G96" s="170"/>
      <c r="H96" s="170"/>
      <c r="I96" s="170" t="s">
        <v>32</v>
      </c>
      <c r="J96" s="171">
        <v>30482624253.539371</v>
      </c>
      <c r="K96" s="175"/>
      <c r="L96" s="172"/>
      <c r="M96" s="172"/>
      <c r="N96" s="173"/>
      <c r="O96" s="173"/>
      <c r="P96" s="170"/>
      <c r="Q96" s="171"/>
      <c r="R96" s="171"/>
      <c r="S96" s="171"/>
      <c r="T96" s="171"/>
      <c r="U96" s="171"/>
      <c r="V96" s="174"/>
      <c r="W96" s="172"/>
      <c r="X96" s="174"/>
      <c r="Y96" s="171"/>
      <c r="Z96" s="238"/>
      <c r="AA96" s="172"/>
      <c r="AB96" s="172"/>
      <c r="AC96" s="172"/>
      <c r="AD96" s="172"/>
      <c r="AE96" s="172"/>
      <c r="AF96" s="184"/>
      <c r="AH96" s="231"/>
    </row>
    <row r="97" spans="1:34" s="182" customFormat="1" ht="13.5" customHeight="1" x14ac:dyDescent="0.2">
      <c r="A97" s="54" t="s">
        <v>283</v>
      </c>
      <c r="B97" s="55" t="s">
        <v>284</v>
      </c>
      <c r="C97" s="3" t="s">
        <v>262</v>
      </c>
      <c r="D97" s="2" t="s">
        <v>27</v>
      </c>
      <c r="E97" s="2" t="s">
        <v>28</v>
      </c>
      <c r="F97" s="2" t="s">
        <v>29</v>
      </c>
      <c r="G97" s="2" t="s">
        <v>116</v>
      </c>
      <c r="H97" s="2" t="s">
        <v>31</v>
      </c>
      <c r="I97" s="55" t="s">
        <v>32</v>
      </c>
      <c r="J97" s="4">
        <v>49088581580.531494</v>
      </c>
      <c r="K97" s="55" t="s">
        <v>285</v>
      </c>
      <c r="L97" s="7"/>
      <c r="M97" s="7"/>
      <c r="N97" s="31" t="s">
        <v>264</v>
      </c>
      <c r="O97" s="31" t="s">
        <v>265</v>
      </c>
      <c r="P97" s="55"/>
      <c r="Q97" s="4">
        <v>636379283.12</v>
      </c>
      <c r="R97" s="4">
        <v>168722648</v>
      </c>
      <c r="S97" s="61"/>
      <c r="T97" s="4">
        <v>436509170</v>
      </c>
      <c r="U97" s="4">
        <v>14743206</v>
      </c>
      <c r="V97" s="102">
        <v>16166747.119999999</v>
      </c>
      <c r="W97" s="102">
        <v>237512</v>
      </c>
      <c r="X97" s="30"/>
      <c r="Y97" s="61"/>
      <c r="Z97" s="237"/>
      <c r="AA97" s="118">
        <f>+R97+T97+U97+V97</f>
        <v>636141771.12</v>
      </c>
      <c r="AB97" s="19">
        <f>+R97/AA97</f>
        <v>0.26522806025289702</v>
      </c>
      <c r="AC97" s="19">
        <f>+U97/AA97</f>
        <v>2.3175975339652523E-2</v>
      </c>
      <c r="AD97" s="19">
        <f>+R97/J97</f>
        <v>3.43710579054326E-3</v>
      </c>
      <c r="AE97" s="19">
        <f>+U97/J97</f>
        <v>3.0033880640476987E-4</v>
      </c>
      <c r="AF97" s="221">
        <f>+AA97/J97+Z97</f>
        <v>1.2959057903850567E-2</v>
      </c>
      <c r="AH97" s="231"/>
    </row>
    <row r="98" spans="1:34" s="182" customFormat="1" ht="13.5" customHeight="1" x14ac:dyDescent="0.2">
      <c r="A98" s="54" t="s">
        <v>286</v>
      </c>
      <c r="B98" s="55" t="s">
        <v>287</v>
      </c>
      <c r="C98" s="3" t="s">
        <v>262</v>
      </c>
      <c r="D98" s="2" t="s">
        <v>27</v>
      </c>
      <c r="E98" s="2" t="s">
        <v>28</v>
      </c>
      <c r="F98" s="2" t="s">
        <v>29</v>
      </c>
      <c r="G98" s="55" t="s">
        <v>80</v>
      </c>
      <c r="H98" s="2" t="s">
        <v>50</v>
      </c>
      <c r="I98" s="55" t="s">
        <v>32</v>
      </c>
      <c r="J98" s="4">
        <v>2149464352.8023715</v>
      </c>
      <c r="K98" s="55" t="s">
        <v>288</v>
      </c>
      <c r="L98" s="7"/>
      <c r="M98" s="7"/>
      <c r="N98" s="31" t="s">
        <v>264</v>
      </c>
      <c r="O98" s="31" t="s">
        <v>265</v>
      </c>
      <c r="P98" s="55"/>
      <c r="Q98" s="4">
        <v>35524095.890000001</v>
      </c>
      <c r="R98" s="4">
        <v>16172633</v>
      </c>
      <c r="S98" s="61"/>
      <c r="T98" s="4">
        <v>16124343</v>
      </c>
      <c r="U98" s="4">
        <v>1097531</v>
      </c>
      <c r="V98" s="102">
        <v>1842557.98</v>
      </c>
      <c r="W98" s="102">
        <v>287030.90999999997</v>
      </c>
      <c r="X98" s="8">
        <v>199822</v>
      </c>
      <c r="Y98" s="61"/>
      <c r="Z98" s="5">
        <v>4.5724887627522897E-4</v>
      </c>
      <c r="AA98" s="118">
        <f>+R98+T98+U98+V98</f>
        <v>35237064.979999997</v>
      </c>
      <c r="AB98" s="19">
        <f>+R98/AA98</f>
        <v>0.4589665174775292</v>
      </c>
      <c r="AC98" s="19">
        <f>+U98/AA98</f>
        <v>3.1147060648295803E-2</v>
      </c>
      <c r="AD98" s="19">
        <f>+R98/J98</f>
        <v>7.524029407100832E-3</v>
      </c>
      <c r="AE98" s="19">
        <f>+U98/J98</f>
        <v>5.1060674654552433E-4</v>
      </c>
      <c r="AF98" s="221">
        <f>+AA98/J98+Z98</f>
        <v>1.6850665651975443E-2</v>
      </c>
      <c r="AH98" s="231"/>
    </row>
    <row r="99" spans="1:34" s="182" customFormat="1" ht="13.5" customHeight="1" x14ac:dyDescent="0.2">
      <c r="A99" s="54" t="s">
        <v>289</v>
      </c>
      <c r="B99" s="170"/>
      <c r="C99" s="3" t="s">
        <v>262</v>
      </c>
      <c r="D99" s="2" t="s">
        <v>27</v>
      </c>
      <c r="E99" s="2" t="s">
        <v>28</v>
      </c>
      <c r="F99" s="2" t="s">
        <v>29</v>
      </c>
      <c r="G99" s="55" t="s">
        <v>416</v>
      </c>
      <c r="H99" s="2" t="s">
        <v>50</v>
      </c>
      <c r="I99" s="55" t="s">
        <v>32</v>
      </c>
      <c r="J99" s="4">
        <v>2035820974.6574802</v>
      </c>
      <c r="K99" s="55" t="s">
        <v>290</v>
      </c>
      <c r="L99" s="7"/>
      <c r="M99" s="7"/>
      <c r="N99" s="31" t="s">
        <v>264</v>
      </c>
      <c r="O99" s="31" t="s">
        <v>265</v>
      </c>
      <c r="P99" s="55"/>
      <c r="Q99" s="4">
        <v>46079259.75</v>
      </c>
      <c r="R99" s="4">
        <v>20176454</v>
      </c>
      <c r="S99" s="61"/>
      <c r="T99" s="4">
        <v>20331136</v>
      </c>
      <c r="U99" s="4">
        <v>1140095</v>
      </c>
      <c r="V99" s="102">
        <v>3053988.3200000003</v>
      </c>
      <c r="W99" s="102">
        <v>1377586.43</v>
      </c>
      <c r="X99" s="30">
        <v>1308870.43</v>
      </c>
      <c r="Y99" s="61"/>
      <c r="Z99" s="5">
        <v>3.4839701706877398E-3</v>
      </c>
      <c r="AA99" s="118">
        <f>+R99+T99+U99+V99</f>
        <v>44701673.32</v>
      </c>
      <c r="AB99" s="19">
        <f>+R99/AA99</f>
        <v>0.45135791350729687</v>
      </c>
      <c r="AC99" s="19">
        <f>+U99/AA99</f>
        <v>2.5504526236379377E-2</v>
      </c>
      <c r="AD99" s="19">
        <f>+R99/J99</f>
        <v>9.9107211543464028E-3</v>
      </c>
      <c r="AE99" s="19">
        <f>+U99/J99</f>
        <v>5.6001731694105229E-4</v>
      </c>
      <c r="AF99" s="221">
        <f>+AA99/J99+Z99</f>
        <v>2.5441536123912534E-2</v>
      </c>
      <c r="AH99" s="231"/>
    </row>
    <row r="100" spans="1:34" s="182" customFormat="1" ht="13.5" customHeight="1" x14ac:dyDescent="0.2">
      <c r="A100" s="54" t="s">
        <v>291</v>
      </c>
      <c r="B100" s="55" t="s">
        <v>292</v>
      </c>
      <c r="C100" s="3" t="s">
        <v>262</v>
      </c>
      <c r="D100" s="170"/>
      <c r="E100" s="170"/>
      <c r="F100" s="170"/>
      <c r="G100" s="170"/>
      <c r="H100" s="170"/>
      <c r="I100" s="170" t="s">
        <v>32</v>
      </c>
      <c r="J100" s="171">
        <v>2035820974.6535432</v>
      </c>
      <c r="K100" s="170"/>
      <c r="L100" s="172"/>
      <c r="M100" s="172"/>
      <c r="N100" s="173"/>
      <c r="O100" s="173"/>
      <c r="P100" s="170"/>
      <c r="Q100" s="171"/>
      <c r="R100" s="171"/>
      <c r="S100" s="171"/>
      <c r="T100" s="171"/>
      <c r="U100" s="171"/>
      <c r="V100" s="174"/>
      <c r="W100" s="176"/>
      <c r="X100" s="174"/>
      <c r="Y100" s="171"/>
      <c r="Z100" s="238"/>
      <c r="AA100" s="172"/>
      <c r="AB100" s="172"/>
      <c r="AC100" s="172"/>
      <c r="AD100" s="172"/>
      <c r="AE100" s="172"/>
      <c r="AF100" s="184"/>
      <c r="AH100" s="231"/>
    </row>
    <row r="101" spans="1:34" s="182" customFormat="1" ht="13.5" customHeight="1" x14ac:dyDescent="0.2">
      <c r="A101" s="54" t="s">
        <v>293</v>
      </c>
      <c r="B101" s="55" t="s">
        <v>294</v>
      </c>
      <c r="C101" s="3" t="s">
        <v>262</v>
      </c>
      <c r="D101" s="170"/>
      <c r="E101" s="170"/>
      <c r="F101" s="170"/>
      <c r="G101" s="170"/>
      <c r="H101" s="170"/>
      <c r="I101" s="170" t="s">
        <v>32</v>
      </c>
      <c r="J101" s="171">
        <v>0</v>
      </c>
      <c r="K101" s="170"/>
      <c r="L101" s="172"/>
      <c r="M101" s="172"/>
      <c r="N101" s="173"/>
      <c r="O101" s="173"/>
      <c r="P101" s="170"/>
      <c r="Q101" s="171"/>
      <c r="R101" s="171"/>
      <c r="S101" s="171"/>
      <c r="T101" s="171"/>
      <c r="U101" s="171"/>
      <c r="V101" s="174"/>
      <c r="W101" s="172"/>
      <c r="X101" s="174"/>
      <c r="Y101" s="171"/>
      <c r="Z101" s="238"/>
      <c r="AA101" s="172"/>
      <c r="AB101" s="172"/>
      <c r="AC101" s="172"/>
      <c r="AD101" s="172"/>
      <c r="AE101" s="172"/>
      <c r="AF101" s="184"/>
      <c r="AH101" s="231"/>
    </row>
    <row r="102" spans="1:34" s="182" customFormat="1" ht="13.5" customHeight="1" x14ac:dyDescent="0.2">
      <c r="A102" s="120" t="s">
        <v>295</v>
      </c>
      <c r="B102" s="55" t="s">
        <v>296</v>
      </c>
      <c r="C102" s="3" t="s">
        <v>262</v>
      </c>
      <c r="D102" s="2" t="s">
        <v>27</v>
      </c>
      <c r="E102" s="2" t="s">
        <v>28</v>
      </c>
      <c r="F102" s="2" t="s">
        <v>29</v>
      </c>
      <c r="G102" s="55" t="s">
        <v>80</v>
      </c>
      <c r="H102" s="2" t="s">
        <v>50</v>
      </c>
      <c r="I102" s="55" t="s">
        <v>32</v>
      </c>
      <c r="J102" s="61">
        <v>4303364013.5196848</v>
      </c>
      <c r="K102" s="55" t="s">
        <v>290</v>
      </c>
      <c r="L102" s="7"/>
      <c r="M102" s="7"/>
      <c r="N102" s="31" t="s">
        <v>264</v>
      </c>
      <c r="O102" s="31" t="s">
        <v>265</v>
      </c>
      <c r="P102" s="55"/>
      <c r="Q102" s="4">
        <v>85077189.549999997</v>
      </c>
      <c r="R102" s="4">
        <v>34503793</v>
      </c>
      <c r="S102" s="61"/>
      <c r="T102" s="4">
        <v>33012154</v>
      </c>
      <c r="U102" s="4">
        <v>3011984</v>
      </c>
      <c r="V102" s="102">
        <v>2377603.08</v>
      </c>
      <c r="W102" s="102">
        <v>12171655.470000001</v>
      </c>
      <c r="X102" s="30"/>
      <c r="Y102" s="61"/>
      <c r="Z102" s="237"/>
      <c r="AA102" s="118">
        <f>+R102+T102+U102+V102</f>
        <v>72905534.079999998</v>
      </c>
      <c r="AB102" s="19">
        <f>+R102/AA102</f>
        <v>0.47326713171236945</v>
      </c>
      <c r="AC102" s="19">
        <f>+U102/AA102</f>
        <v>4.1313516703614279E-2</v>
      </c>
      <c r="AD102" s="19">
        <f>+R102/J102</f>
        <v>8.0178653006348025E-3</v>
      </c>
      <c r="AE102" s="19">
        <f>+U102/J102</f>
        <v>6.9991383265217294E-4</v>
      </c>
      <c r="AF102" s="221">
        <f>+AA102/J102+Z102</f>
        <v>1.6941521528496303E-2</v>
      </c>
      <c r="AH102" s="231"/>
    </row>
    <row r="103" spans="1:34" s="182" customFormat="1" ht="13.5" customHeight="1" x14ac:dyDescent="0.2">
      <c r="A103" s="54" t="s">
        <v>298</v>
      </c>
      <c r="B103" s="55" t="s">
        <v>299</v>
      </c>
      <c r="C103" s="3" t="s">
        <v>262</v>
      </c>
      <c r="D103" s="2" t="s">
        <v>27</v>
      </c>
      <c r="E103" s="2" t="s">
        <v>28</v>
      </c>
      <c r="F103" s="2" t="s">
        <v>29</v>
      </c>
      <c r="G103" s="2" t="s">
        <v>182</v>
      </c>
      <c r="H103" s="2" t="s">
        <v>31</v>
      </c>
      <c r="I103" s="55" t="s">
        <v>32</v>
      </c>
      <c r="J103" s="4">
        <v>2006295774.8735178</v>
      </c>
      <c r="K103" s="55" t="s">
        <v>290</v>
      </c>
      <c r="L103" s="7"/>
      <c r="M103" s="7"/>
      <c r="N103" s="167"/>
      <c r="O103" s="31" t="s">
        <v>300</v>
      </c>
      <c r="P103" s="55"/>
      <c r="Q103" s="4">
        <v>14995628.020000001</v>
      </c>
      <c r="R103" s="4">
        <v>5790576.8433843981</v>
      </c>
      <c r="S103" s="61"/>
      <c r="T103" s="4">
        <v>7498206</v>
      </c>
      <c r="U103" s="4">
        <v>1178211.116615602</v>
      </c>
      <c r="V103" s="102">
        <v>505000</v>
      </c>
      <c r="W103" s="102">
        <v>23634.06</v>
      </c>
      <c r="X103" s="30"/>
      <c r="Y103" s="61"/>
      <c r="Z103" s="237"/>
      <c r="AA103" s="118">
        <f>+R103+T103+U103+V103</f>
        <v>14971993.960000001</v>
      </c>
      <c r="AB103" s="19">
        <f>+R103/AA103</f>
        <v>0.38676056501591038</v>
      </c>
      <c r="AC103" s="19">
        <f>+U103/AA103</f>
        <v>7.8694335554995234E-2</v>
      </c>
      <c r="AD103" s="19">
        <f>+R103/J103</f>
        <v>2.8862029795928027E-3</v>
      </c>
      <c r="AE103" s="19">
        <f>+U103/J103</f>
        <v>5.8725693956559306E-4</v>
      </c>
      <c r="AF103" s="221">
        <f>+AA103/J103+Z103</f>
        <v>7.4625058515830622E-3</v>
      </c>
      <c r="AH103" s="231"/>
    </row>
    <row r="104" spans="1:34" s="182" customFormat="1" ht="13.5" customHeight="1" x14ac:dyDescent="0.2">
      <c r="A104" s="54" t="s">
        <v>301</v>
      </c>
      <c r="B104" s="55" t="s">
        <v>302</v>
      </c>
      <c r="C104" s="3" t="s">
        <v>262</v>
      </c>
      <c r="D104" s="2" t="s">
        <v>27</v>
      </c>
      <c r="E104" s="2" t="s">
        <v>28</v>
      </c>
      <c r="F104" s="2" t="s">
        <v>29</v>
      </c>
      <c r="G104" s="57" t="s">
        <v>182</v>
      </c>
      <c r="H104" s="2" t="s">
        <v>31</v>
      </c>
      <c r="I104" s="55" t="s">
        <v>32</v>
      </c>
      <c r="J104" s="4">
        <v>902329127.5731225</v>
      </c>
      <c r="K104" s="55" t="s">
        <v>290</v>
      </c>
      <c r="L104" s="7"/>
      <c r="M104" s="7"/>
      <c r="N104" s="167"/>
      <c r="O104" s="31" t="s">
        <v>300</v>
      </c>
      <c r="P104" s="55"/>
      <c r="Q104" s="4">
        <v>8692177.0999999996</v>
      </c>
      <c r="R104" s="4">
        <v>2470789.1130736852</v>
      </c>
      <c r="S104" s="61"/>
      <c r="T104" s="4">
        <v>4347045</v>
      </c>
      <c r="U104" s="4">
        <v>577296.58692631428</v>
      </c>
      <c r="V104" s="102">
        <v>1274056</v>
      </c>
      <c r="W104" s="102">
        <v>22990.400000000001</v>
      </c>
      <c r="X104" s="30"/>
      <c r="Y104" s="61"/>
      <c r="Z104" s="237"/>
      <c r="AA104" s="118">
        <f>+R104+T104+U104+V104</f>
        <v>8669186.6999999993</v>
      </c>
      <c r="AB104" s="19">
        <f>+R104/AA104</f>
        <v>0.28500817880340323</v>
      </c>
      <c r="AC104" s="19">
        <f>+U104/AA104</f>
        <v>6.6591781548125423E-2</v>
      </c>
      <c r="AD104" s="19">
        <f>+R104/J104</f>
        <v>2.7382349051715154E-3</v>
      </c>
      <c r="AE104" s="19">
        <f>+U104/J104</f>
        <v>6.3978494020135862E-4</v>
      </c>
      <c r="AF104" s="221">
        <f>+AA104/J104+Z104</f>
        <v>9.6075660588685469E-3</v>
      </c>
      <c r="AH104" s="231"/>
    </row>
    <row r="105" spans="1:34" s="182" customFormat="1" ht="13.5" customHeight="1" x14ac:dyDescent="0.2">
      <c r="A105" s="54" t="s">
        <v>303</v>
      </c>
      <c r="B105" s="170"/>
      <c r="C105" s="3" t="s">
        <v>262</v>
      </c>
      <c r="D105" s="88" t="s">
        <v>27</v>
      </c>
      <c r="E105" s="88" t="s">
        <v>28</v>
      </c>
      <c r="F105" s="88" t="s">
        <v>29</v>
      </c>
      <c r="G105" s="88" t="s">
        <v>44</v>
      </c>
      <c r="H105" s="2" t="s">
        <v>31</v>
      </c>
      <c r="I105" s="88" t="s">
        <v>32</v>
      </c>
      <c r="J105" s="112">
        <v>555546957.44881892</v>
      </c>
      <c r="K105" s="88" t="s">
        <v>304</v>
      </c>
      <c r="L105" s="15"/>
      <c r="M105" s="15"/>
      <c r="N105" s="167"/>
      <c r="O105" s="167"/>
      <c r="P105" s="88"/>
      <c r="Q105" s="112">
        <v>3178751</v>
      </c>
      <c r="R105" s="112">
        <v>1123541</v>
      </c>
      <c r="S105" s="112"/>
      <c r="T105" s="112">
        <v>411671</v>
      </c>
      <c r="U105" s="112">
        <v>206345</v>
      </c>
      <c r="V105" s="168">
        <v>1414931</v>
      </c>
      <c r="W105" s="168">
        <v>22263</v>
      </c>
      <c r="X105" s="169"/>
      <c r="Y105" s="112"/>
      <c r="Z105" s="237">
        <v>1.6233760854894422E-2</v>
      </c>
      <c r="AA105" s="118">
        <f>+R105+T105+U105+V105</f>
        <v>3156488</v>
      </c>
      <c r="AB105" s="19">
        <f>+R105/AA105</f>
        <v>0.35594654565453759</v>
      </c>
      <c r="AC105" s="19">
        <f>+U105/AA105</f>
        <v>6.5371704248519236E-2</v>
      </c>
      <c r="AD105" s="19">
        <f>+R105/J105</f>
        <v>2.0224050999388451E-3</v>
      </c>
      <c r="AE105" s="19">
        <f>+U105/J105</f>
        <v>3.7142674842028994E-4</v>
      </c>
      <c r="AF105" s="221">
        <f>+AA105/J105+Z105</f>
        <v>2.1915527189274534E-2</v>
      </c>
      <c r="AH105" s="231"/>
    </row>
    <row r="106" spans="1:34" s="182" customFormat="1" ht="13.5" customHeight="1" x14ac:dyDescent="0.2">
      <c r="A106" s="54" t="s">
        <v>305</v>
      </c>
      <c r="B106" s="55" t="s">
        <v>306</v>
      </c>
      <c r="C106" s="3" t="s">
        <v>262</v>
      </c>
      <c r="D106" s="170"/>
      <c r="E106" s="170"/>
      <c r="F106" s="170"/>
      <c r="G106" s="170"/>
      <c r="H106" s="170"/>
      <c r="I106" s="170" t="s">
        <v>32</v>
      </c>
      <c r="J106" s="171">
        <v>412149275.53543305</v>
      </c>
      <c r="K106" s="170" t="s">
        <v>304</v>
      </c>
      <c r="L106" s="172"/>
      <c r="M106" s="172"/>
      <c r="N106" s="173" t="s">
        <v>264</v>
      </c>
      <c r="O106" s="173" t="s">
        <v>307</v>
      </c>
      <c r="P106" s="170"/>
      <c r="Q106" s="171"/>
      <c r="R106" s="171"/>
      <c r="S106" s="171"/>
      <c r="T106" s="171"/>
      <c r="U106" s="171"/>
      <c r="V106" s="174"/>
      <c r="W106" s="172"/>
      <c r="X106" s="174"/>
      <c r="Y106" s="171"/>
      <c r="Z106" s="238">
        <v>1.6233760854894422E-2</v>
      </c>
      <c r="AA106" s="174"/>
      <c r="AB106" s="179"/>
      <c r="AC106" s="179"/>
      <c r="AD106" s="179"/>
      <c r="AE106" s="179"/>
      <c r="AF106" s="221"/>
      <c r="AH106" s="231"/>
    </row>
    <row r="107" spans="1:34" s="182" customFormat="1" ht="13.5" customHeight="1" x14ac:dyDescent="0.2">
      <c r="A107" s="54" t="s">
        <v>308</v>
      </c>
      <c r="B107" s="55" t="s">
        <v>309</v>
      </c>
      <c r="C107" s="3" t="s">
        <v>262</v>
      </c>
      <c r="D107" s="170"/>
      <c r="E107" s="170"/>
      <c r="F107" s="170"/>
      <c r="G107" s="170"/>
      <c r="H107" s="170"/>
      <c r="I107" s="170" t="s">
        <v>32</v>
      </c>
      <c r="J107" s="171">
        <v>143393532.37401575</v>
      </c>
      <c r="K107" s="170" t="s">
        <v>263</v>
      </c>
      <c r="L107" s="172"/>
      <c r="M107" s="172"/>
      <c r="N107" s="173" t="s">
        <v>263</v>
      </c>
      <c r="O107" s="173" t="s">
        <v>310</v>
      </c>
      <c r="P107" s="170"/>
      <c r="Q107" s="171"/>
      <c r="R107" s="171"/>
      <c r="S107" s="171"/>
      <c r="T107" s="171"/>
      <c r="U107" s="171"/>
      <c r="V107" s="174"/>
      <c r="W107" s="172"/>
      <c r="X107" s="174"/>
      <c r="Y107" s="171"/>
      <c r="Z107" s="238"/>
      <c r="AA107" s="174"/>
      <c r="AB107" s="172"/>
      <c r="AC107" s="172"/>
      <c r="AD107" s="172"/>
      <c r="AE107" s="172"/>
      <c r="AF107" s="184"/>
      <c r="AH107" s="231"/>
    </row>
    <row r="108" spans="1:34" s="182" customFormat="1" ht="13.5" customHeight="1" x14ac:dyDescent="0.2">
      <c r="A108" s="54" t="s">
        <v>311</v>
      </c>
      <c r="B108" s="170"/>
      <c r="C108" s="3" t="s">
        <v>262</v>
      </c>
      <c r="D108" s="2" t="s">
        <v>27</v>
      </c>
      <c r="E108" s="2" t="s">
        <v>28</v>
      </c>
      <c r="F108" s="2" t="s">
        <v>29</v>
      </c>
      <c r="G108" s="57" t="s">
        <v>38</v>
      </c>
      <c r="H108" s="2" t="s">
        <v>31</v>
      </c>
      <c r="I108" s="55" t="s">
        <v>32</v>
      </c>
      <c r="J108" s="4">
        <v>13990255483.653543</v>
      </c>
      <c r="K108" s="55" t="s">
        <v>297</v>
      </c>
      <c r="L108" s="7"/>
      <c r="M108" s="7"/>
      <c r="N108" s="31" t="s">
        <v>264</v>
      </c>
      <c r="O108" s="31" t="s">
        <v>265</v>
      </c>
      <c r="P108" s="55"/>
      <c r="Q108" s="4">
        <v>222563690.61000001</v>
      </c>
      <c r="R108" s="4">
        <v>105346604</v>
      </c>
      <c r="S108" s="61"/>
      <c r="T108" s="4">
        <v>104354324</v>
      </c>
      <c r="U108" s="4">
        <v>5604072</v>
      </c>
      <c r="V108" s="102">
        <v>7112157.5300000003</v>
      </c>
      <c r="W108" s="102">
        <v>146533.07999999999</v>
      </c>
      <c r="X108" s="30"/>
      <c r="Y108" s="61"/>
      <c r="Z108" s="237"/>
      <c r="AA108" s="118">
        <f>+R108+T108+U108+V108</f>
        <v>222417157.53</v>
      </c>
      <c r="AB108" s="19">
        <f>+R108/AA108</f>
        <v>0.47364423307042164</v>
      </c>
      <c r="AC108" s="19">
        <f>+U108/AA108</f>
        <v>2.5196221650499753E-2</v>
      </c>
      <c r="AD108" s="19">
        <f>+R108/J108</f>
        <v>7.5299985853073802E-3</v>
      </c>
      <c r="AE108" s="19">
        <f>+U108/J108</f>
        <v>4.0056966840583397E-4</v>
      </c>
      <c r="AF108" s="221">
        <f>+AA108/J108+Z108</f>
        <v>1.5898005421693409E-2</v>
      </c>
      <c r="AH108" s="231"/>
    </row>
    <row r="109" spans="1:34" s="182" customFormat="1" ht="13.5" customHeight="1" x14ac:dyDescent="0.2">
      <c r="A109" s="54" t="s">
        <v>312</v>
      </c>
      <c r="B109" s="55" t="s">
        <v>313</v>
      </c>
      <c r="C109" s="3" t="s">
        <v>262</v>
      </c>
      <c r="D109" s="170"/>
      <c r="E109" s="170"/>
      <c r="F109" s="170"/>
      <c r="G109" s="170"/>
      <c r="H109" s="170"/>
      <c r="I109" s="170" t="s">
        <v>32</v>
      </c>
      <c r="J109" s="171">
        <v>13982100994.783464</v>
      </c>
      <c r="K109" s="170"/>
      <c r="L109" s="172"/>
      <c r="M109" s="172"/>
      <c r="N109" s="172"/>
      <c r="O109" s="172"/>
      <c r="P109" s="170"/>
      <c r="Q109" s="171"/>
      <c r="R109" s="171"/>
      <c r="S109" s="171"/>
      <c r="T109" s="171"/>
      <c r="U109" s="171"/>
      <c r="V109" s="174"/>
      <c r="W109" s="172"/>
      <c r="X109" s="174"/>
      <c r="Y109" s="171"/>
      <c r="Z109" s="238"/>
      <c r="AA109" s="172"/>
      <c r="AB109" s="172"/>
      <c r="AC109" s="172"/>
      <c r="AD109" s="172"/>
      <c r="AE109" s="172"/>
      <c r="AF109" s="184"/>
      <c r="AH109" s="231"/>
    </row>
    <row r="110" spans="1:34" s="182" customFormat="1" ht="13.5" customHeight="1" x14ac:dyDescent="0.2">
      <c r="A110" s="54" t="s">
        <v>314</v>
      </c>
      <c r="B110" s="55" t="s">
        <v>315</v>
      </c>
      <c r="C110" s="3" t="s">
        <v>262</v>
      </c>
      <c r="D110" s="170"/>
      <c r="E110" s="170"/>
      <c r="F110" s="170"/>
      <c r="G110" s="170"/>
      <c r="H110" s="170"/>
      <c r="I110" s="170" t="s">
        <v>32</v>
      </c>
      <c r="J110" s="171">
        <v>8154488.8740157476</v>
      </c>
      <c r="K110" s="170"/>
      <c r="L110" s="172"/>
      <c r="M110" s="172"/>
      <c r="N110" s="172"/>
      <c r="O110" s="172"/>
      <c r="P110" s="170"/>
      <c r="Q110" s="171"/>
      <c r="R110" s="171"/>
      <c r="S110" s="171"/>
      <c r="T110" s="171"/>
      <c r="U110" s="171"/>
      <c r="V110" s="174"/>
      <c r="W110" s="172"/>
      <c r="X110" s="174"/>
      <c r="Y110" s="171"/>
      <c r="Z110" s="238"/>
      <c r="AA110" s="172"/>
      <c r="AB110" s="172"/>
      <c r="AC110" s="172"/>
      <c r="AD110" s="172"/>
      <c r="AE110" s="172"/>
      <c r="AF110" s="184"/>
      <c r="AH110" s="231"/>
    </row>
    <row r="111" spans="1:34" s="182" customFormat="1" ht="13.5" customHeight="1" x14ac:dyDescent="0.2">
      <c r="A111" s="54" t="s">
        <v>316</v>
      </c>
      <c r="B111" s="55" t="s">
        <v>317</v>
      </c>
      <c r="C111" s="3" t="s">
        <v>262</v>
      </c>
      <c r="D111" s="2" t="s">
        <v>27</v>
      </c>
      <c r="E111" s="2" t="s">
        <v>28</v>
      </c>
      <c r="F111" s="2" t="s">
        <v>29</v>
      </c>
      <c r="G111" s="57" t="s">
        <v>182</v>
      </c>
      <c r="H111" s="2" t="s">
        <v>31</v>
      </c>
      <c r="I111" s="55" t="s">
        <v>32</v>
      </c>
      <c r="J111" s="4">
        <v>1994557463.3873518</v>
      </c>
      <c r="K111" s="55" t="s">
        <v>290</v>
      </c>
      <c r="L111" s="7"/>
      <c r="M111" s="7"/>
      <c r="N111" s="34"/>
      <c r="O111" s="31" t="s">
        <v>300</v>
      </c>
      <c r="P111" s="55"/>
      <c r="Q111" s="4">
        <v>17945481.559999999</v>
      </c>
      <c r="R111" s="4">
        <v>5982223.0074548665</v>
      </c>
      <c r="S111" s="61"/>
      <c r="T111" s="4">
        <v>8973133</v>
      </c>
      <c r="U111" s="4">
        <v>1170458.2325451318</v>
      </c>
      <c r="V111" s="102">
        <v>1795516</v>
      </c>
      <c r="W111" s="102">
        <v>24151.32</v>
      </c>
      <c r="X111" s="30"/>
      <c r="Y111" s="61"/>
      <c r="Z111" s="237"/>
      <c r="AA111" s="118">
        <f t="shared" ref="AA111:AA117" si="18">+R111+T111+U111+V111</f>
        <v>17921330.239999998</v>
      </c>
      <c r="AB111" s="19">
        <f t="shared" ref="AB111:AB117" si="19">+R111/AA111</f>
        <v>0.33380462986518056</v>
      </c>
      <c r="AC111" s="19">
        <f t="shared" ref="AC111:AC117" si="20">+U111/AA111</f>
        <v>6.531090141582771E-2</v>
      </c>
      <c r="AD111" s="19">
        <f t="shared" ref="AD111:AD117" si="21">+R111/J111</f>
        <v>2.9992733311855918E-3</v>
      </c>
      <c r="AE111" s="19">
        <f t="shared" ref="AE111:AE117" si="22">+U111/J111</f>
        <v>5.8682602734209802E-4</v>
      </c>
      <c r="AF111" s="221">
        <f t="shared" ref="AF111:AF117" si="23">+AA111/J111+Z111</f>
        <v>8.9851160314851249E-3</v>
      </c>
      <c r="AH111" s="231"/>
    </row>
    <row r="112" spans="1:34" s="182" customFormat="1" ht="13.5" customHeight="1" x14ac:dyDescent="0.2">
      <c r="A112" s="54" t="s">
        <v>318</v>
      </c>
      <c r="B112" s="55" t="s">
        <v>319</v>
      </c>
      <c r="C112" s="3" t="s">
        <v>262</v>
      </c>
      <c r="D112" s="2" t="s">
        <v>27</v>
      </c>
      <c r="E112" s="2" t="s">
        <v>28</v>
      </c>
      <c r="F112" s="2" t="s">
        <v>29</v>
      </c>
      <c r="G112" s="57" t="s">
        <v>182</v>
      </c>
      <c r="H112" s="2" t="s">
        <v>31</v>
      </c>
      <c r="I112" s="55" t="s">
        <v>32</v>
      </c>
      <c r="J112" s="4">
        <v>2059797672.3715415</v>
      </c>
      <c r="K112" s="55" t="s">
        <v>290</v>
      </c>
      <c r="L112" s="7"/>
      <c r="M112" s="7"/>
      <c r="N112" s="34"/>
      <c r="O112" s="31" t="s">
        <v>300</v>
      </c>
      <c r="P112" s="55"/>
      <c r="Q112" s="4">
        <v>17864551.720000003</v>
      </c>
      <c r="R112" s="4">
        <v>5884677.5372091588</v>
      </c>
      <c r="S112" s="61"/>
      <c r="T112" s="4">
        <v>8932467</v>
      </c>
      <c r="U112" s="4">
        <v>1207073.4027908449</v>
      </c>
      <c r="V112" s="102">
        <v>1815516</v>
      </c>
      <c r="W112" s="102">
        <v>24817.78</v>
      </c>
      <c r="X112" s="30"/>
      <c r="Y112" s="61"/>
      <c r="Z112" s="237"/>
      <c r="AA112" s="118">
        <f t="shared" si="18"/>
        <v>17839733.940000005</v>
      </c>
      <c r="AB112" s="19">
        <f t="shared" si="19"/>
        <v>0.32986352582392586</v>
      </c>
      <c r="AC112" s="19">
        <f t="shared" si="20"/>
        <v>6.7662074269188605E-2</v>
      </c>
      <c r="AD112" s="19">
        <f t="shared" si="21"/>
        <v>2.856920180142671E-3</v>
      </c>
      <c r="AE112" s="19">
        <f t="shared" si="22"/>
        <v>5.8601551937918479E-4</v>
      </c>
      <c r="AF112" s="221">
        <f t="shared" si="23"/>
        <v>8.660915671130108E-3</v>
      </c>
      <c r="AH112" s="231"/>
    </row>
    <row r="113" spans="1:34" s="182" customFormat="1" ht="13.5" customHeight="1" x14ac:dyDescent="0.2">
      <c r="A113" s="54" t="s">
        <v>320</v>
      </c>
      <c r="B113" s="55" t="s">
        <v>321</v>
      </c>
      <c r="C113" s="3" t="s">
        <v>262</v>
      </c>
      <c r="D113" s="2" t="s">
        <v>27</v>
      </c>
      <c r="E113" s="2" t="s">
        <v>28</v>
      </c>
      <c r="F113" s="2" t="s">
        <v>29</v>
      </c>
      <c r="G113" s="192" t="s">
        <v>130</v>
      </c>
      <c r="H113" s="2" t="s">
        <v>50</v>
      </c>
      <c r="I113" s="55" t="s">
        <v>32</v>
      </c>
      <c r="J113" s="4">
        <v>7376679190.4212599</v>
      </c>
      <c r="K113" s="55" t="s">
        <v>290</v>
      </c>
      <c r="L113" s="7"/>
      <c r="M113" s="7"/>
      <c r="N113" s="31" t="s">
        <v>264</v>
      </c>
      <c r="O113" s="31" t="s">
        <v>265</v>
      </c>
      <c r="P113" s="55"/>
      <c r="Q113" s="4">
        <v>156962938.69999999</v>
      </c>
      <c r="R113" s="4">
        <v>73983283</v>
      </c>
      <c r="S113" s="61"/>
      <c r="T113" s="4">
        <v>73904362</v>
      </c>
      <c r="U113" s="4">
        <v>3092704</v>
      </c>
      <c r="V113" s="102">
        <v>5721365</v>
      </c>
      <c r="W113" s="102">
        <v>261224.7</v>
      </c>
      <c r="X113" s="30"/>
      <c r="Y113" s="61"/>
      <c r="Z113" s="5">
        <v>9.454576006024621E-3</v>
      </c>
      <c r="AA113" s="118">
        <f t="shared" si="18"/>
        <v>156701714</v>
      </c>
      <c r="AB113" s="19">
        <f t="shared" si="19"/>
        <v>0.47212810320632487</v>
      </c>
      <c r="AC113" s="19">
        <f t="shared" si="20"/>
        <v>1.9736248704975874E-2</v>
      </c>
      <c r="AD113" s="19">
        <f t="shared" si="21"/>
        <v>1.0029348042689522E-2</v>
      </c>
      <c r="AE113" s="19">
        <f t="shared" si="22"/>
        <v>4.1925423624439669E-4</v>
      </c>
      <c r="AF113" s="221">
        <f t="shared" si="23"/>
        <v>3.0697429321847245E-2</v>
      </c>
      <c r="AH113" s="231"/>
    </row>
    <row r="114" spans="1:34" s="182" customFormat="1" ht="13.5" customHeight="1" x14ac:dyDescent="0.2">
      <c r="A114" s="54" t="s">
        <v>1306</v>
      </c>
      <c r="B114" s="55" t="s">
        <v>322</v>
      </c>
      <c r="C114" s="3" t="s">
        <v>262</v>
      </c>
      <c r="D114" s="2" t="s">
        <v>27</v>
      </c>
      <c r="E114" s="2" t="s">
        <v>28</v>
      </c>
      <c r="F114" s="2" t="s">
        <v>29</v>
      </c>
      <c r="G114" s="55" t="s">
        <v>323</v>
      </c>
      <c r="H114" s="2" t="s">
        <v>50</v>
      </c>
      <c r="I114" s="55" t="s">
        <v>324</v>
      </c>
      <c r="J114" s="4">
        <v>1131954439.7095411</v>
      </c>
      <c r="K114" s="55" t="s">
        <v>325</v>
      </c>
      <c r="L114" s="7"/>
      <c r="M114" s="7"/>
      <c r="N114" s="31" t="s">
        <v>264</v>
      </c>
      <c r="O114" s="31" t="s">
        <v>265</v>
      </c>
      <c r="P114" s="55"/>
      <c r="Q114" s="4">
        <v>15618339.940000001</v>
      </c>
      <c r="R114" s="4">
        <v>7574045</v>
      </c>
      <c r="S114" s="61"/>
      <c r="T114" s="4">
        <v>5426175</v>
      </c>
      <c r="U114" s="4">
        <v>1452259</v>
      </c>
      <c r="V114" s="102">
        <v>1018191.55</v>
      </c>
      <c r="W114" s="102">
        <v>147669.39000000001</v>
      </c>
      <c r="X114" s="30"/>
      <c r="Y114" s="61"/>
      <c r="Z114" s="237"/>
      <c r="AA114" s="118">
        <f t="shared" si="18"/>
        <v>15470670.550000001</v>
      </c>
      <c r="AB114" s="19">
        <f t="shared" si="19"/>
        <v>0.48957444834218899</v>
      </c>
      <c r="AC114" s="19">
        <f t="shared" si="20"/>
        <v>9.3871755287297479E-2</v>
      </c>
      <c r="AD114" s="19">
        <f t="shared" si="21"/>
        <v>6.6911217751338967E-3</v>
      </c>
      <c r="AE114" s="19">
        <f t="shared" si="22"/>
        <v>1.2829659472625497E-3</v>
      </c>
      <c r="AF114" s="221">
        <f t="shared" si="23"/>
        <v>1.3667220170071303E-2</v>
      </c>
      <c r="AH114" s="231"/>
    </row>
    <row r="115" spans="1:34" s="182" customFormat="1" ht="13.5" customHeight="1" x14ac:dyDescent="0.2">
      <c r="A115" s="54" t="s">
        <v>326</v>
      </c>
      <c r="B115" s="55" t="s">
        <v>327</v>
      </c>
      <c r="C115" s="3" t="s">
        <v>262</v>
      </c>
      <c r="D115" s="2" t="s">
        <v>27</v>
      </c>
      <c r="E115" s="2" t="s">
        <v>28</v>
      </c>
      <c r="F115" s="2" t="s">
        <v>29</v>
      </c>
      <c r="G115" s="55" t="s">
        <v>80</v>
      </c>
      <c r="H115" s="2" t="s">
        <v>31</v>
      </c>
      <c r="I115" s="55" t="s">
        <v>32</v>
      </c>
      <c r="J115" s="4">
        <v>13651084966.129921</v>
      </c>
      <c r="K115" s="55" t="s">
        <v>290</v>
      </c>
      <c r="L115" s="7"/>
      <c r="M115" s="7"/>
      <c r="N115" s="31" t="s">
        <v>264</v>
      </c>
      <c r="O115" s="31" t="s">
        <v>265</v>
      </c>
      <c r="P115" s="55"/>
      <c r="Q115" s="4">
        <v>285098676</v>
      </c>
      <c r="R115" s="4">
        <v>136980290</v>
      </c>
      <c r="S115" s="61"/>
      <c r="T115" s="4">
        <v>136895627</v>
      </c>
      <c r="U115" s="4">
        <v>4458270</v>
      </c>
      <c r="V115" s="102">
        <v>6643249</v>
      </c>
      <c r="W115" s="102">
        <v>121240</v>
      </c>
      <c r="X115" s="30"/>
      <c r="Y115" s="61"/>
      <c r="Z115" s="5">
        <v>1.4466040959159715E-2</v>
      </c>
      <c r="AA115" s="118">
        <f t="shared" si="18"/>
        <v>284977436</v>
      </c>
      <c r="AB115" s="19">
        <f t="shared" si="19"/>
        <v>0.48067065211436599</v>
      </c>
      <c r="AC115" s="19">
        <f t="shared" si="20"/>
        <v>1.5644291220305598E-2</v>
      </c>
      <c r="AD115" s="19">
        <f t="shared" si="21"/>
        <v>1.0034388500244891E-2</v>
      </c>
      <c r="AE115" s="19">
        <f t="shared" si="22"/>
        <v>3.2658722812593544E-4</v>
      </c>
      <c r="AF115" s="221">
        <f t="shared" si="23"/>
        <v>3.5341849490647524E-2</v>
      </c>
      <c r="AH115" s="231"/>
    </row>
    <row r="116" spans="1:34" s="182" customFormat="1" ht="13.5" customHeight="1" x14ac:dyDescent="0.2">
      <c r="A116" s="54" t="s">
        <v>1305</v>
      </c>
      <c r="B116" s="55" t="s">
        <v>328</v>
      </c>
      <c r="C116" s="3" t="s">
        <v>262</v>
      </c>
      <c r="D116" s="2" t="s">
        <v>27</v>
      </c>
      <c r="E116" s="2" t="s">
        <v>28</v>
      </c>
      <c r="F116" s="2" t="s">
        <v>29</v>
      </c>
      <c r="G116" s="55" t="s">
        <v>80</v>
      </c>
      <c r="H116" s="2" t="s">
        <v>50</v>
      </c>
      <c r="I116" s="55" t="s">
        <v>324</v>
      </c>
      <c r="J116" s="4">
        <v>38346713740.279678</v>
      </c>
      <c r="K116" s="55" t="s">
        <v>325</v>
      </c>
      <c r="L116" s="7"/>
      <c r="M116" s="7"/>
      <c r="N116" s="31" t="s">
        <v>264</v>
      </c>
      <c r="O116" s="31" t="s">
        <v>265</v>
      </c>
      <c r="P116" s="55"/>
      <c r="Q116" s="4">
        <v>397969572.02999997</v>
      </c>
      <c r="R116" s="4">
        <v>174641656</v>
      </c>
      <c r="S116" s="61"/>
      <c r="T116" s="4">
        <v>191569957</v>
      </c>
      <c r="U116" s="4">
        <v>15465569</v>
      </c>
      <c r="V116" s="102">
        <v>10749396.789999999</v>
      </c>
      <c r="W116" s="102">
        <v>5542993.2400000002</v>
      </c>
      <c r="X116" s="30"/>
      <c r="Y116" s="61"/>
      <c r="Z116" s="237"/>
      <c r="AA116" s="118">
        <f t="shared" si="18"/>
        <v>392426578.79000002</v>
      </c>
      <c r="AB116" s="19">
        <f t="shared" si="19"/>
        <v>0.4450301417872522</v>
      </c>
      <c r="AC116" s="19">
        <f t="shared" si="20"/>
        <v>3.9410095635433802E-2</v>
      </c>
      <c r="AD116" s="19">
        <f t="shared" si="21"/>
        <v>4.5542795970168123E-3</v>
      </c>
      <c r="AE116" s="19">
        <f t="shared" si="22"/>
        <v>4.0330884948179665E-4</v>
      </c>
      <c r="AF116" s="221">
        <f t="shared" si="23"/>
        <v>1.0233643003879944E-2</v>
      </c>
      <c r="AH116" s="231"/>
    </row>
    <row r="117" spans="1:34" s="182" customFormat="1" ht="13.5" customHeight="1" x14ac:dyDescent="0.2">
      <c r="A117" s="165" t="s">
        <v>1304</v>
      </c>
      <c r="B117" s="170"/>
      <c r="C117" s="3" t="s">
        <v>262</v>
      </c>
      <c r="D117" s="88" t="s">
        <v>27</v>
      </c>
      <c r="E117" s="88" t="s">
        <v>28</v>
      </c>
      <c r="F117" s="88" t="s">
        <v>29</v>
      </c>
      <c r="G117" s="88" t="s">
        <v>30</v>
      </c>
      <c r="H117" s="88" t="s">
        <v>50</v>
      </c>
      <c r="I117" s="88" t="s">
        <v>212</v>
      </c>
      <c r="J117" s="112">
        <v>4338625180.3462315</v>
      </c>
      <c r="K117" s="88" t="s">
        <v>329</v>
      </c>
      <c r="L117" s="15"/>
      <c r="M117" s="15"/>
      <c r="N117" s="167" t="s">
        <v>264</v>
      </c>
      <c r="O117" s="167" t="s">
        <v>265</v>
      </c>
      <c r="P117" s="88"/>
      <c r="Q117" s="112">
        <v>48742883.200000003</v>
      </c>
      <c r="R117" s="112">
        <v>21929515.539999999</v>
      </c>
      <c r="S117" s="112"/>
      <c r="T117" s="112">
        <v>21875470.66</v>
      </c>
      <c r="U117" s="112">
        <v>2272176</v>
      </c>
      <c r="V117" s="168">
        <v>2166267.2800000003</v>
      </c>
      <c r="W117" s="168">
        <v>499453.72</v>
      </c>
      <c r="X117" s="169"/>
      <c r="Y117" s="112"/>
      <c r="Z117" s="237"/>
      <c r="AA117" s="118">
        <f t="shared" si="18"/>
        <v>48243429.480000004</v>
      </c>
      <c r="AB117" s="199">
        <f t="shared" si="19"/>
        <v>0.45455963177516617</v>
      </c>
      <c r="AC117" s="199">
        <f t="shared" si="20"/>
        <v>4.7098144234168977E-2</v>
      </c>
      <c r="AD117" s="199">
        <f t="shared" si="21"/>
        <v>5.054484918250066E-3</v>
      </c>
      <c r="AE117" s="199">
        <f t="shared" si="22"/>
        <v>5.2370875693361356E-4</v>
      </c>
      <c r="AF117" s="221">
        <f t="shared" si="23"/>
        <v>1.1119520003373528E-2</v>
      </c>
      <c r="AH117" s="231"/>
    </row>
    <row r="118" spans="1:34" s="182" customFormat="1" ht="13.5" customHeight="1" x14ac:dyDescent="0.2">
      <c r="A118" s="54" t="s">
        <v>330</v>
      </c>
      <c r="B118" s="55" t="s">
        <v>331</v>
      </c>
      <c r="C118" s="183" t="s">
        <v>262</v>
      </c>
      <c r="D118" s="170"/>
      <c r="E118" s="170"/>
      <c r="F118" s="170"/>
      <c r="G118" s="170"/>
      <c r="H118" s="170"/>
      <c r="I118" s="170" t="s">
        <v>212</v>
      </c>
      <c r="J118" s="171">
        <v>0</v>
      </c>
      <c r="K118" s="178"/>
      <c r="L118" s="172"/>
      <c r="M118" s="172"/>
      <c r="N118" s="177"/>
      <c r="O118" s="177"/>
      <c r="P118" s="170"/>
      <c r="Q118" s="171"/>
      <c r="R118" s="171"/>
      <c r="S118" s="171"/>
      <c r="T118" s="171"/>
      <c r="U118" s="171"/>
      <c r="V118" s="174"/>
      <c r="W118" s="172"/>
      <c r="X118" s="174"/>
      <c r="Y118" s="171"/>
      <c r="Z118" s="238"/>
      <c r="AA118" s="172"/>
      <c r="AB118" s="172"/>
      <c r="AC118" s="172"/>
      <c r="AD118" s="172"/>
      <c r="AE118" s="172"/>
      <c r="AF118" s="184"/>
      <c r="AH118" s="231"/>
    </row>
    <row r="119" spans="1:34" s="182" customFormat="1" ht="13.5" customHeight="1" x14ac:dyDescent="0.2">
      <c r="A119" s="54" t="s">
        <v>332</v>
      </c>
      <c r="B119" s="55" t="s">
        <v>333</v>
      </c>
      <c r="C119" s="183" t="s">
        <v>262</v>
      </c>
      <c r="D119" s="170"/>
      <c r="E119" s="170"/>
      <c r="F119" s="170"/>
      <c r="G119" s="170"/>
      <c r="H119" s="170"/>
      <c r="I119" s="170" t="s">
        <v>212</v>
      </c>
      <c r="J119" s="171">
        <v>4338625180.3132381</v>
      </c>
      <c r="K119" s="178"/>
      <c r="L119" s="172"/>
      <c r="M119" s="172"/>
      <c r="N119" s="177"/>
      <c r="O119" s="177"/>
      <c r="P119" s="170"/>
      <c r="Q119" s="171"/>
      <c r="R119" s="171"/>
      <c r="S119" s="171"/>
      <c r="T119" s="171"/>
      <c r="U119" s="171"/>
      <c r="V119" s="174"/>
      <c r="W119" s="172"/>
      <c r="X119" s="174"/>
      <c r="Y119" s="171"/>
      <c r="Z119" s="238"/>
      <c r="AA119" s="172"/>
      <c r="AB119" s="172"/>
      <c r="AC119" s="172"/>
      <c r="AD119" s="172"/>
      <c r="AE119" s="172"/>
      <c r="AF119" s="184"/>
      <c r="AH119" s="231"/>
    </row>
    <row r="120" spans="1:34" s="182" customFormat="1" ht="13.5" customHeight="1" x14ac:dyDescent="0.2">
      <c r="A120" s="165" t="s">
        <v>1303</v>
      </c>
      <c r="B120" s="170"/>
      <c r="C120" s="3" t="s">
        <v>262</v>
      </c>
      <c r="D120" s="88" t="s">
        <v>27</v>
      </c>
      <c r="E120" s="88" t="s">
        <v>28</v>
      </c>
      <c r="F120" s="88" t="s">
        <v>29</v>
      </c>
      <c r="G120" s="88" t="s">
        <v>46</v>
      </c>
      <c r="H120" s="88" t="s">
        <v>50</v>
      </c>
      <c r="I120" s="88" t="s">
        <v>57</v>
      </c>
      <c r="J120" s="112">
        <v>360496513.62522554</v>
      </c>
      <c r="K120" s="180" t="s">
        <v>290</v>
      </c>
      <c r="L120" s="15"/>
      <c r="M120" s="15"/>
      <c r="N120" s="167" t="s">
        <v>264</v>
      </c>
      <c r="O120" s="167" t="s">
        <v>265</v>
      </c>
      <c r="P120" s="88"/>
      <c r="Q120" s="112">
        <v>9995402.629999999</v>
      </c>
      <c r="R120" s="112">
        <v>3670461</v>
      </c>
      <c r="S120" s="112"/>
      <c r="T120" s="112">
        <v>2913756.45</v>
      </c>
      <c r="U120" s="112">
        <v>1397830</v>
      </c>
      <c r="V120" s="168">
        <v>1135303.21</v>
      </c>
      <c r="W120" s="168">
        <v>878051.97</v>
      </c>
      <c r="X120" s="169"/>
      <c r="Y120" s="112"/>
      <c r="Z120" s="237"/>
      <c r="AA120" s="118">
        <f>+R120+T120+U120+V120</f>
        <v>9117350.6600000001</v>
      </c>
      <c r="AB120" s="199">
        <f>+R120/AA120</f>
        <v>0.40257977748987883</v>
      </c>
      <c r="AC120" s="199">
        <f>+U120/AA120</f>
        <v>0.15331537111242358</v>
      </c>
      <c r="AD120" s="199">
        <f>+R120/J120</f>
        <v>1.0181682377699315E-2</v>
      </c>
      <c r="AE120" s="199">
        <f>+U120/J120</f>
        <v>3.877513227362839E-3</v>
      </c>
      <c r="AF120" s="221">
        <f>+AA120/J120+Z120</f>
        <v>2.5291092466648527E-2</v>
      </c>
      <c r="AH120" s="231"/>
    </row>
    <row r="121" spans="1:34" s="182" customFormat="1" ht="13.5" customHeight="1" x14ac:dyDescent="0.2">
      <c r="A121" s="54" t="s">
        <v>334</v>
      </c>
      <c r="B121" s="55" t="s">
        <v>335</v>
      </c>
      <c r="C121" s="3" t="s">
        <v>262</v>
      </c>
      <c r="D121" s="170"/>
      <c r="E121" s="170"/>
      <c r="F121" s="170"/>
      <c r="G121" s="170"/>
      <c r="H121" s="170"/>
      <c r="I121" s="170" t="s">
        <v>324</v>
      </c>
      <c r="J121" s="171">
        <v>1087004244.6963806</v>
      </c>
      <c r="K121" s="178"/>
      <c r="L121" s="172"/>
      <c r="M121" s="172"/>
      <c r="N121" s="177"/>
      <c r="O121" s="177"/>
      <c r="P121" s="170"/>
      <c r="Q121" s="171"/>
      <c r="R121" s="171"/>
      <c r="S121" s="171"/>
      <c r="T121" s="171"/>
      <c r="U121" s="171"/>
      <c r="V121" s="174"/>
      <c r="W121" s="172"/>
      <c r="X121" s="174"/>
      <c r="Y121" s="171"/>
      <c r="Z121" s="238"/>
      <c r="AA121" s="172"/>
      <c r="AB121" s="172"/>
      <c r="AC121" s="172"/>
      <c r="AD121" s="172"/>
      <c r="AE121" s="172"/>
      <c r="AF121" s="184"/>
      <c r="AH121" s="231"/>
    </row>
    <row r="122" spans="1:34" s="182" customFormat="1" ht="13.5" customHeight="1" x14ac:dyDescent="0.2">
      <c r="A122" s="54" t="s">
        <v>336</v>
      </c>
      <c r="B122" s="55" t="s">
        <v>337</v>
      </c>
      <c r="C122" s="3" t="s">
        <v>262</v>
      </c>
      <c r="D122" s="170"/>
      <c r="E122" s="170"/>
      <c r="F122" s="170"/>
      <c r="G122" s="170"/>
      <c r="H122" s="170"/>
      <c r="I122" s="170" t="s">
        <v>57</v>
      </c>
      <c r="J122" s="171">
        <v>191003693.72635493</v>
      </c>
      <c r="K122" s="178"/>
      <c r="L122" s="172"/>
      <c r="M122" s="172"/>
      <c r="N122" s="177"/>
      <c r="O122" s="177"/>
      <c r="P122" s="170"/>
      <c r="Q122" s="171"/>
      <c r="R122" s="171"/>
      <c r="S122" s="171"/>
      <c r="T122" s="171"/>
      <c r="U122" s="171"/>
      <c r="V122" s="174"/>
      <c r="W122" s="172"/>
      <c r="X122" s="174"/>
      <c r="Y122" s="171"/>
      <c r="Z122" s="238"/>
      <c r="AA122" s="172"/>
      <c r="AB122" s="172"/>
      <c r="AC122" s="172"/>
      <c r="AD122" s="172"/>
      <c r="AE122" s="172"/>
      <c r="AF122" s="184"/>
      <c r="AH122" s="231"/>
    </row>
    <row r="123" spans="1:34" s="182" customFormat="1" ht="13.5" customHeight="1" x14ac:dyDescent="0.2">
      <c r="A123" s="54" t="s">
        <v>338</v>
      </c>
      <c r="B123" s="55" t="s">
        <v>339</v>
      </c>
      <c r="C123" s="3" t="s">
        <v>262</v>
      </c>
      <c r="D123" s="170"/>
      <c r="E123" s="170"/>
      <c r="F123" s="170"/>
      <c r="G123" s="170"/>
      <c r="H123" s="170"/>
      <c r="I123" s="170" t="s">
        <v>32</v>
      </c>
      <c r="J123" s="171">
        <v>40226652431.157066</v>
      </c>
      <c r="K123" s="178"/>
      <c r="L123" s="172"/>
      <c r="M123" s="172"/>
      <c r="N123" s="177"/>
      <c r="O123" s="177"/>
      <c r="P123" s="170"/>
      <c r="Q123" s="171"/>
      <c r="R123" s="171"/>
      <c r="S123" s="171"/>
      <c r="T123" s="171"/>
      <c r="U123" s="171"/>
      <c r="V123" s="174"/>
      <c r="W123" s="172"/>
      <c r="X123" s="174"/>
      <c r="Y123" s="171"/>
      <c r="Z123" s="238"/>
      <c r="AA123" s="172"/>
      <c r="AB123" s="172"/>
      <c r="AC123" s="172"/>
      <c r="AD123" s="172"/>
      <c r="AE123" s="172"/>
      <c r="AF123" s="184"/>
      <c r="AH123" s="231"/>
    </row>
    <row r="124" spans="1:34" s="182" customFormat="1" ht="13.5" customHeight="1" x14ac:dyDescent="0.2">
      <c r="A124" s="54" t="s">
        <v>340</v>
      </c>
      <c r="B124" s="55" t="s">
        <v>341</v>
      </c>
      <c r="C124" s="3" t="s">
        <v>262</v>
      </c>
      <c r="D124" s="170"/>
      <c r="E124" s="170"/>
      <c r="F124" s="170"/>
      <c r="G124" s="170"/>
      <c r="H124" s="170"/>
      <c r="I124" s="170" t="s">
        <v>32</v>
      </c>
      <c r="J124" s="171">
        <v>0</v>
      </c>
      <c r="K124" s="178"/>
      <c r="L124" s="172"/>
      <c r="M124" s="172"/>
      <c r="N124" s="177"/>
      <c r="O124" s="177"/>
      <c r="P124" s="170"/>
      <c r="Q124" s="171"/>
      <c r="R124" s="171"/>
      <c r="S124" s="171"/>
      <c r="T124" s="171"/>
      <c r="U124" s="171"/>
      <c r="V124" s="174"/>
      <c r="W124" s="172"/>
      <c r="X124" s="174"/>
      <c r="Y124" s="171"/>
      <c r="Z124" s="238"/>
      <c r="AA124" s="172"/>
      <c r="AB124" s="172"/>
      <c r="AC124" s="172"/>
      <c r="AD124" s="172"/>
      <c r="AE124" s="172"/>
      <c r="AF124" s="184"/>
      <c r="AH124" s="231"/>
    </row>
    <row r="125" spans="1:34" s="182" customFormat="1" ht="13.5" customHeight="1" x14ac:dyDescent="0.2">
      <c r="A125" s="165" t="s">
        <v>1301</v>
      </c>
      <c r="B125" s="170"/>
      <c r="C125" s="3" t="s">
        <v>262</v>
      </c>
      <c r="D125" s="88" t="s">
        <v>27</v>
      </c>
      <c r="E125" s="88" t="s">
        <v>28</v>
      </c>
      <c r="F125" s="88" t="s">
        <v>29</v>
      </c>
      <c r="G125" s="88" t="s">
        <v>30</v>
      </c>
      <c r="H125" s="88" t="s">
        <v>50</v>
      </c>
      <c r="I125" s="88" t="s">
        <v>32</v>
      </c>
      <c r="J125" s="112">
        <v>25032659073.5415</v>
      </c>
      <c r="K125" s="88" t="s">
        <v>329</v>
      </c>
      <c r="L125" s="15"/>
      <c r="M125" s="15"/>
      <c r="N125" s="167" t="s">
        <v>264</v>
      </c>
      <c r="O125" s="167" t="s">
        <v>265</v>
      </c>
      <c r="P125" s="88"/>
      <c r="Q125" s="112">
        <v>333820194.46000004</v>
      </c>
      <c r="R125" s="112">
        <v>150800949</v>
      </c>
      <c r="S125" s="112"/>
      <c r="T125" s="112">
        <v>149659026</v>
      </c>
      <c r="U125" s="112">
        <v>23431126</v>
      </c>
      <c r="V125" s="168">
        <v>9441736</v>
      </c>
      <c r="W125" s="168">
        <v>487357.46</v>
      </c>
      <c r="X125" s="169"/>
      <c r="Y125" s="112"/>
      <c r="Z125" s="237"/>
      <c r="AA125" s="118">
        <f>+R125+T125+U125+V125</f>
        <v>333332837</v>
      </c>
      <c r="AB125" s="199">
        <f>+R125/AA125</f>
        <v>0.4524035206288422</v>
      </c>
      <c r="AC125" s="199">
        <f>+U125/AA125</f>
        <v>7.0293482666995685E-2</v>
      </c>
      <c r="AD125" s="199">
        <f>+R125/J125</f>
        <v>6.0241682098962652E-3</v>
      </c>
      <c r="AE125" s="199">
        <f>+U125/J125</f>
        <v>9.3602225521322046E-4</v>
      </c>
      <c r="AF125" s="221">
        <f>+AA125/J125+Z125</f>
        <v>1.3315918058114698E-2</v>
      </c>
      <c r="AH125" s="231"/>
    </row>
    <row r="126" spans="1:34" s="182" customFormat="1" ht="13.5" customHeight="1" x14ac:dyDescent="0.2">
      <c r="A126" s="54" t="s">
        <v>342</v>
      </c>
      <c r="B126" s="55" t="s">
        <v>343</v>
      </c>
      <c r="C126" s="3" t="s">
        <v>262</v>
      </c>
      <c r="D126" s="170"/>
      <c r="E126" s="170"/>
      <c r="F126" s="170"/>
      <c r="G126" s="170"/>
      <c r="H126" s="170"/>
      <c r="I126" s="170" t="s">
        <v>57</v>
      </c>
      <c r="J126" s="171">
        <v>76624572.893913001</v>
      </c>
      <c r="K126" s="178"/>
      <c r="L126" s="172"/>
      <c r="M126" s="172"/>
      <c r="N126" s="177"/>
      <c r="O126" s="177"/>
      <c r="P126" s="170"/>
      <c r="Q126" s="171"/>
      <c r="R126" s="171"/>
      <c r="S126" s="171"/>
      <c r="T126" s="171"/>
      <c r="U126" s="171"/>
      <c r="V126" s="174"/>
      <c r="W126" s="172"/>
      <c r="X126" s="174"/>
      <c r="Y126" s="171"/>
      <c r="Z126" s="238"/>
      <c r="AA126" s="172"/>
      <c r="AB126" s="172"/>
      <c r="AC126" s="172"/>
      <c r="AD126" s="172"/>
      <c r="AE126" s="172"/>
      <c r="AF126" s="184"/>
      <c r="AH126" s="231"/>
    </row>
    <row r="127" spans="1:34" s="182" customFormat="1" ht="13.5" customHeight="1" x14ac:dyDescent="0.2">
      <c r="A127" s="54" t="s">
        <v>344</v>
      </c>
      <c r="B127" s="55" t="s">
        <v>345</v>
      </c>
      <c r="C127" s="3" t="s">
        <v>262</v>
      </c>
      <c r="D127" s="170"/>
      <c r="E127" s="170"/>
      <c r="F127" s="170"/>
      <c r="G127" s="170"/>
      <c r="H127" s="170"/>
      <c r="I127" s="170" t="s">
        <v>32</v>
      </c>
      <c r="J127" s="171">
        <v>1278093264.3162055</v>
      </c>
      <c r="K127" s="178"/>
      <c r="L127" s="172"/>
      <c r="M127" s="172"/>
      <c r="N127" s="177"/>
      <c r="O127" s="177"/>
      <c r="P127" s="170"/>
      <c r="Q127" s="171"/>
      <c r="R127" s="171"/>
      <c r="S127" s="171"/>
      <c r="T127" s="171"/>
      <c r="U127" s="171"/>
      <c r="V127" s="174"/>
      <c r="W127" s="172"/>
      <c r="X127" s="174"/>
      <c r="Y127" s="171"/>
      <c r="Z127" s="238"/>
      <c r="AA127" s="172"/>
      <c r="AB127" s="172"/>
      <c r="AC127" s="172"/>
      <c r="AD127" s="172"/>
      <c r="AE127" s="172"/>
      <c r="AF127" s="184"/>
      <c r="AH127" s="231"/>
    </row>
    <row r="128" spans="1:34" s="182" customFormat="1" ht="13.5" customHeight="1" x14ac:dyDescent="0.2">
      <c r="A128" s="54" t="s">
        <v>346</v>
      </c>
      <c r="B128" s="55" t="s">
        <v>347</v>
      </c>
      <c r="C128" s="3" t="s">
        <v>262</v>
      </c>
      <c r="D128" s="170"/>
      <c r="E128" s="170"/>
      <c r="F128" s="170"/>
      <c r="G128" s="170"/>
      <c r="H128" s="170"/>
      <c r="I128" s="170" t="s">
        <v>57</v>
      </c>
      <c r="J128" s="171">
        <v>0</v>
      </c>
      <c r="K128" s="178"/>
      <c r="L128" s="172"/>
      <c r="M128" s="172"/>
      <c r="N128" s="177"/>
      <c r="O128" s="177"/>
      <c r="P128" s="170"/>
      <c r="Q128" s="171"/>
      <c r="R128" s="171"/>
      <c r="S128" s="171"/>
      <c r="T128" s="171"/>
      <c r="U128" s="171"/>
      <c r="V128" s="174"/>
      <c r="W128" s="172"/>
      <c r="X128" s="174"/>
      <c r="Y128" s="171"/>
      <c r="Z128" s="238"/>
      <c r="AA128" s="172"/>
      <c r="AB128" s="172"/>
      <c r="AC128" s="172"/>
      <c r="AD128" s="172"/>
      <c r="AE128" s="172"/>
      <c r="AF128" s="184"/>
      <c r="AH128" s="231"/>
    </row>
    <row r="129" spans="1:34" s="182" customFormat="1" ht="13.5" customHeight="1" x14ac:dyDescent="0.2">
      <c r="A129" s="165" t="s">
        <v>1302</v>
      </c>
      <c r="B129" s="170"/>
      <c r="C129" s="3" t="s">
        <v>262</v>
      </c>
      <c r="D129" s="88" t="s">
        <v>27</v>
      </c>
      <c r="E129" s="88" t="s">
        <v>28</v>
      </c>
      <c r="F129" s="88" t="s">
        <v>29</v>
      </c>
      <c r="G129" s="88" t="s">
        <v>46</v>
      </c>
      <c r="H129" s="88" t="s">
        <v>50</v>
      </c>
      <c r="I129" s="88" t="s">
        <v>32</v>
      </c>
      <c r="J129" s="112">
        <v>2445094357.533597</v>
      </c>
      <c r="K129" s="180"/>
      <c r="L129" s="15"/>
      <c r="M129" s="15"/>
      <c r="N129" s="167" t="s">
        <v>348</v>
      </c>
      <c r="O129" s="167" t="s">
        <v>265</v>
      </c>
      <c r="P129" s="88"/>
      <c r="Q129" s="112">
        <v>64268444.030000001</v>
      </c>
      <c r="R129" s="112">
        <v>25031598</v>
      </c>
      <c r="S129" s="112"/>
      <c r="T129" s="112">
        <v>23828754</v>
      </c>
      <c r="U129" s="112">
        <v>5942628</v>
      </c>
      <c r="V129" s="168">
        <v>1914030</v>
      </c>
      <c r="W129" s="168">
        <v>7551434.0300000003</v>
      </c>
      <c r="X129" s="169"/>
      <c r="Y129" s="112"/>
      <c r="Z129" s="237"/>
      <c r="AA129" s="118">
        <f>+R129+T129+U129+V129</f>
        <v>56717010</v>
      </c>
      <c r="AB129" s="199">
        <f>+R129/AA129</f>
        <v>0.44134198893771021</v>
      </c>
      <c r="AC129" s="199">
        <f>+U129/AA129</f>
        <v>0.10477682092197738</v>
      </c>
      <c r="AD129" s="199">
        <f>+R129/J129</f>
        <v>1.0237477307521885E-2</v>
      </c>
      <c r="AE129" s="199">
        <f>+U129/J129</f>
        <v>2.4304289041811936E-3</v>
      </c>
      <c r="AF129" s="221">
        <f>+AA129/J129+Z129</f>
        <v>2.3196245913884195E-2</v>
      </c>
      <c r="AH129" s="231"/>
    </row>
    <row r="130" spans="1:34" s="182" customFormat="1" ht="13.5" customHeight="1" x14ac:dyDescent="0.2">
      <c r="A130" s="54" t="s">
        <v>349</v>
      </c>
      <c r="B130" s="55" t="s">
        <v>350</v>
      </c>
      <c r="C130" s="3" t="s">
        <v>262</v>
      </c>
      <c r="D130" s="170"/>
      <c r="E130" s="170"/>
      <c r="F130" s="170"/>
      <c r="G130" s="170"/>
      <c r="H130" s="170"/>
      <c r="I130" s="170" t="s">
        <v>32</v>
      </c>
      <c r="J130" s="171">
        <v>2435543021.1897235</v>
      </c>
      <c r="K130" s="170" t="s">
        <v>290</v>
      </c>
      <c r="L130" s="172"/>
      <c r="M130" s="172"/>
      <c r="N130" s="177"/>
      <c r="O130" s="177"/>
      <c r="P130" s="170"/>
      <c r="Q130" s="171"/>
      <c r="R130" s="171"/>
      <c r="S130" s="171"/>
      <c r="T130" s="171"/>
      <c r="U130" s="171"/>
      <c r="V130" s="174"/>
      <c r="W130" s="172"/>
      <c r="X130" s="174"/>
      <c r="Y130" s="171"/>
      <c r="Z130" s="238"/>
      <c r="AA130" s="172"/>
      <c r="AB130" s="172"/>
      <c r="AC130" s="172"/>
      <c r="AD130" s="172"/>
      <c r="AE130" s="172"/>
      <c r="AF130" s="184"/>
      <c r="AH130" s="231"/>
    </row>
    <row r="131" spans="1:34" s="182" customFormat="1" ht="13.5" customHeight="1" x14ac:dyDescent="0.2">
      <c r="A131" s="54" t="s">
        <v>351</v>
      </c>
      <c r="B131" s="55" t="s">
        <v>352</v>
      </c>
      <c r="C131" s="3" t="s">
        <v>262</v>
      </c>
      <c r="D131" s="170"/>
      <c r="E131" s="170"/>
      <c r="F131" s="170"/>
      <c r="G131" s="170"/>
      <c r="H131" s="170"/>
      <c r="I131" s="170" t="s">
        <v>32</v>
      </c>
      <c r="J131" s="171">
        <v>3510015.2252964429</v>
      </c>
      <c r="K131" s="170" t="s">
        <v>290</v>
      </c>
      <c r="L131" s="172"/>
      <c r="M131" s="172"/>
      <c r="N131" s="177"/>
      <c r="O131" s="177"/>
      <c r="P131" s="170"/>
      <c r="Q131" s="171"/>
      <c r="R131" s="171"/>
      <c r="S131" s="171"/>
      <c r="T131" s="171"/>
      <c r="U131" s="171"/>
      <c r="V131" s="174"/>
      <c r="W131" s="172"/>
      <c r="X131" s="174"/>
      <c r="Y131" s="171"/>
      <c r="Z131" s="238"/>
      <c r="AA131" s="172"/>
      <c r="AB131" s="172"/>
      <c r="AC131" s="172"/>
      <c r="AD131" s="172"/>
      <c r="AE131" s="172"/>
      <c r="AF131" s="184"/>
      <c r="AH131" s="231"/>
    </row>
    <row r="132" spans="1:34" s="182" customFormat="1" ht="13.5" customHeight="1" x14ac:dyDescent="0.2">
      <c r="A132" s="54" t="s">
        <v>1307</v>
      </c>
      <c r="B132" s="170"/>
      <c r="C132" s="3" t="s">
        <v>262</v>
      </c>
      <c r="D132" s="88" t="s">
        <v>27</v>
      </c>
      <c r="E132" s="88" t="s">
        <v>28</v>
      </c>
      <c r="F132" s="88" t="s">
        <v>29</v>
      </c>
      <c r="G132" s="192" t="s">
        <v>130</v>
      </c>
      <c r="H132" s="88" t="s">
        <v>50</v>
      </c>
      <c r="I132" s="88" t="s">
        <v>32</v>
      </c>
      <c r="J132" s="112">
        <v>2171356629.515748</v>
      </c>
      <c r="K132" s="88" t="s">
        <v>290</v>
      </c>
      <c r="L132" s="15"/>
      <c r="M132" s="15"/>
      <c r="N132" s="167" t="s">
        <v>264</v>
      </c>
      <c r="O132" s="167" t="s">
        <v>265</v>
      </c>
      <c r="P132" s="88"/>
      <c r="Q132" s="112">
        <v>45776712.549999997</v>
      </c>
      <c r="R132" s="112">
        <v>28584185</v>
      </c>
      <c r="S132" s="112"/>
      <c r="T132" s="112">
        <v>12985181</v>
      </c>
      <c r="U132" s="112">
        <v>1726881</v>
      </c>
      <c r="V132" s="168">
        <v>1955424</v>
      </c>
      <c r="W132" s="168">
        <v>525041.55000000005</v>
      </c>
      <c r="X132" s="169"/>
      <c r="Y132" s="112"/>
      <c r="Z132" s="237"/>
      <c r="AA132" s="118">
        <f>+R132+T132+U132+V132</f>
        <v>45251671</v>
      </c>
      <c r="AB132" s="199">
        <f>+R132/AA132</f>
        <v>0.63167136966058113</v>
      </c>
      <c r="AC132" s="199">
        <f>+U132/AA132</f>
        <v>3.8161706779844658E-2</v>
      </c>
      <c r="AD132" s="199">
        <f>+R132/J132</f>
        <v>1.3164205553085397E-2</v>
      </c>
      <c r="AE132" s="199">
        <f>+U132/J132</f>
        <v>7.9530049395208093E-4</v>
      </c>
      <c r="AF132" s="221">
        <f>+AA132/J132+Z132</f>
        <v>2.0840275791126926E-2</v>
      </c>
      <c r="AH132" s="231"/>
    </row>
    <row r="133" spans="1:34" s="182" customFormat="1" ht="13.5" customHeight="1" x14ac:dyDescent="0.2">
      <c r="A133" s="54" t="s">
        <v>353</v>
      </c>
      <c r="B133" s="55" t="s">
        <v>354</v>
      </c>
      <c r="C133" s="3" t="s">
        <v>262</v>
      </c>
      <c r="D133" s="170"/>
      <c r="E133" s="170"/>
      <c r="F133" s="170"/>
      <c r="G133" s="170"/>
      <c r="H133" s="170"/>
      <c r="I133" s="170" t="s">
        <v>324</v>
      </c>
      <c r="J133" s="171">
        <v>53116375.574055128</v>
      </c>
      <c r="K133" s="178"/>
      <c r="L133" s="172"/>
      <c r="M133" s="172"/>
      <c r="N133" s="177"/>
      <c r="O133" s="177"/>
      <c r="P133" s="170"/>
      <c r="Q133" s="171"/>
      <c r="R133" s="171"/>
      <c r="S133" s="171"/>
      <c r="T133" s="171"/>
      <c r="U133" s="171"/>
      <c r="V133" s="174"/>
      <c r="W133" s="172"/>
      <c r="X133" s="174"/>
      <c r="Y133" s="171"/>
      <c r="Z133" s="238"/>
      <c r="AA133" s="172"/>
      <c r="AB133" s="172"/>
      <c r="AC133" s="172"/>
      <c r="AD133" s="172"/>
      <c r="AE133" s="172"/>
      <c r="AF133" s="184"/>
      <c r="AH133" s="231"/>
    </row>
    <row r="134" spans="1:34" s="182" customFormat="1" ht="13.5" customHeight="1" x14ac:dyDescent="0.2">
      <c r="A134" s="54" t="s">
        <v>355</v>
      </c>
      <c r="B134" s="55" t="s">
        <v>356</v>
      </c>
      <c r="C134" s="3" t="s">
        <v>262</v>
      </c>
      <c r="D134" s="170"/>
      <c r="E134" s="170"/>
      <c r="F134" s="170"/>
      <c r="G134" s="170"/>
      <c r="H134" s="170"/>
      <c r="I134" s="170" t="s">
        <v>32</v>
      </c>
      <c r="J134" s="171">
        <v>686505144.53937006</v>
      </c>
      <c r="K134" s="178"/>
      <c r="L134" s="172"/>
      <c r="M134" s="172"/>
      <c r="N134" s="177"/>
      <c r="O134" s="177"/>
      <c r="P134" s="170"/>
      <c r="Q134" s="171"/>
      <c r="R134" s="171"/>
      <c r="S134" s="171"/>
      <c r="T134" s="171"/>
      <c r="U134" s="171"/>
      <c r="V134" s="174"/>
      <c r="W134" s="172"/>
      <c r="X134" s="174"/>
      <c r="Y134" s="171"/>
      <c r="Z134" s="238"/>
      <c r="AA134" s="172"/>
      <c r="AB134" s="172"/>
      <c r="AC134" s="172"/>
      <c r="AD134" s="172"/>
      <c r="AE134" s="172"/>
      <c r="AF134" s="184"/>
      <c r="AH134" s="231"/>
    </row>
    <row r="135" spans="1:34" s="182" customFormat="1" ht="13.5" customHeight="1" x14ac:dyDescent="0.2">
      <c r="A135" s="54" t="s">
        <v>357</v>
      </c>
      <c r="B135" s="55" t="s">
        <v>358</v>
      </c>
      <c r="C135" s="3" t="s">
        <v>262</v>
      </c>
      <c r="D135" s="170"/>
      <c r="E135" s="170"/>
      <c r="F135" s="170"/>
      <c r="G135" s="170"/>
      <c r="H135" s="170"/>
      <c r="I135" s="170" t="s">
        <v>32</v>
      </c>
      <c r="J135" s="171">
        <v>0</v>
      </c>
      <c r="K135" s="178"/>
      <c r="L135" s="172"/>
      <c r="M135" s="172"/>
      <c r="N135" s="177"/>
      <c r="O135" s="177"/>
      <c r="P135" s="170"/>
      <c r="Q135" s="171"/>
      <c r="R135" s="171"/>
      <c r="S135" s="171"/>
      <c r="T135" s="171"/>
      <c r="U135" s="171"/>
      <c r="V135" s="174"/>
      <c r="W135" s="172"/>
      <c r="X135" s="174"/>
      <c r="Y135" s="171"/>
      <c r="Z135" s="238"/>
      <c r="AA135" s="172"/>
      <c r="AB135" s="172"/>
      <c r="AC135" s="172"/>
      <c r="AD135" s="172"/>
      <c r="AE135" s="172"/>
      <c r="AF135" s="184"/>
      <c r="AH135" s="231"/>
    </row>
    <row r="136" spans="1:34" s="182" customFormat="1" ht="13.5" customHeight="1" x14ac:dyDescent="0.2">
      <c r="A136" s="54" t="s">
        <v>359</v>
      </c>
      <c r="B136" s="55" t="s">
        <v>360</v>
      </c>
      <c r="C136" s="3" t="s">
        <v>262</v>
      </c>
      <c r="D136" s="170"/>
      <c r="E136" s="170"/>
      <c r="F136" s="170"/>
      <c r="G136" s="170"/>
      <c r="H136" s="170"/>
      <c r="I136" s="170" t="s">
        <v>212</v>
      </c>
      <c r="J136" s="171">
        <v>3158554.0339763789</v>
      </c>
      <c r="K136" s="178"/>
      <c r="L136" s="172"/>
      <c r="M136" s="172"/>
      <c r="N136" s="177"/>
      <c r="O136" s="177"/>
      <c r="P136" s="170"/>
      <c r="Q136" s="171"/>
      <c r="R136" s="171"/>
      <c r="S136" s="171"/>
      <c r="T136" s="171"/>
      <c r="U136" s="171"/>
      <c r="V136" s="174"/>
      <c r="W136" s="172"/>
      <c r="X136" s="174"/>
      <c r="Y136" s="171"/>
      <c r="Z136" s="238"/>
      <c r="AA136" s="172"/>
      <c r="AB136" s="172"/>
      <c r="AC136" s="172"/>
      <c r="AD136" s="172"/>
      <c r="AE136" s="172"/>
      <c r="AF136" s="184"/>
      <c r="AH136" s="231"/>
    </row>
    <row r="137" spans="1:34" s="182" customFormat="1" ht="13.5" customHeight="1" x14ac:dyDescent="0.2">
      <c r="A137" s="54" t="s">
        <v>1308</v>
      </c>
      <c r="B137" s="170"/>
      <c r="C137" s="3" t="s">
        <v>262</v>
      </c>
      <c r="D137" s="88" t="s">
        <v>27</v>
      </c>
      <c r="E137" s="88" t="s">
        <v>28</v>
      </c>
      <c r="F137" s="88" t="s">
        <v>29</v>
      </c>
      <c r="G137" s="88" t="s">
        <v>46</v>
      </c>
      <c r="H137" s="88" t="s">
        <v>50</v>
      </c>
      <c r="I137" s="88" t="s">
        <v>32</v>
      </c>
      <c r="J137" s="112">
        <v>596691661.27559054</v>
      </c>
      <c r="K137" s="88" t="s">
        <v>290</v>
      </c>
      <c r="L137" s="15"/>
      <c r="M137" s="15"/>
      <c r="N137" s="167" t="s">
        <v>264</v>
      </c>
      <c r="O137" s="167" t="s">
        <v>265</v>
      </c>
      <c r="P137" s="88"/>
      <c r="Q137" s="112">
        <v>14689113.970000001</v>
      </c>
      <c r="R137" s="112">
        <v>5867098</v>
      </c>
      <c r="S137" s="112"/>
      <c r="T137" s="112">
        <v>5349947</v>
      </c>
      <c r="U137" s="112">
        <v>1363766</v>
      </c>
      <c r="V137" s="168">
        <v>1197222</v>
      </c>
      <c r="W137" s="168">
        <v>911080.97000000009</v>
      </c>
      <c r="X137" s="169"/>
      <c r="Y137" s="112"/>
      <c r="Z137" s="237"/>
      <c r="AA137" s="118">
        <f>+R137+T137+U137+V137</f>
        <v>13778033</v>
      </c>
      <c r="AB137" s="199">
        <f>+R137/AA137</f>
        <v>0.42582986990958727</v>
      </c>
      <c r="AC137" s="199">
        <f>+U137/AA137</f>
        <v>9.8981182582448451E-2</v>
      </c>
      <c r="AD137" s="199">
        <f>+R137/J137</f>
        <v>9.8327132433147866E-3</v>
      </c>
      <c r="AE137" s="199">
        <f>+U137/J137</f>
        <v>2.2855455983490361E-3</v>
      </c>
      <c r="AF137" s="221">
        <f>+AA137/J137+Z137</f>
        <v>2.3090708139855198E-2</v>
      </c>
      <c r="AH137" s="231"/>
    </row>
    <row r="138" spans="1:34" s="182" customFormat="1" ht="13.5" customHeight="1" x14ac:dyDescent="0.2">
      <c r="A138" s="54" t="s">
        <v>361</v>
      </c>
      <c r="B138" s="55" t="s">
        <v>362</v>
      </c>
      <c r="C138" s="3" t="s">
        <v>262</v>
      </c>
      <c r="D138" s="170"/>
      <c r="E138" s="170"/>
      <c r="F138" s="170"/>
      <c r="G138" s="170"/>
      <c r="H138" s="170"/>
      <c r="I138" s="170" t="s">
        <v>324</v>
      </c>
      <c r="J138" s="171">
        <v>11224558.202913372</v>
      </c>
      <c r="K138" s="178"/>
      <c r="L138" s="172"/>
      <c r="M138" s="172"/>
      <c r="N138" s="177"/>
      <c r="O138" s="177"/>
      <c r="P138" s="170"/>
      <c r="Q138" s="171"/>
      <c r="R138" s="171"/>
      <c r="S138" s="171"/>
      <c r="T138" s="171"/>
      <c r="U138" s="171"/>
      <c r="V138" s="174"/>
      <c r="W138" s="172"/>
      <c r="X138" s="174"/>
      <c r="Y138" s="171"/>
      <c r="Z138" s="238"/>
      <c r="AA138" s="172"/>
      <c r="AB138" s="172"/>
      <c r="AC138" s="172"/>
      <c r="AD138" s="172"/>
      <c r="AE138" s="172"/>
      <c r="AF138" s="184"/>
      <c r="AH138" s="231"/>
    </row>
    <row r="139" spans="1:34" s="182" customFormat="1" ht="13.5" customHeight="1" x14ac:dyDescent="0.2">
      <c r="A139" s="54" t="s">
        <v>363</v>
      </c>
      <c r="B139" s="55" t="s">
        <v>364</v>
      </c>
      <c r="C139" s="3" t="s">
        <v>262</v>
      </c>
      <c r="D139" s="170"/>
      <c r="E139" s="170"/>
      <c r="F139" s="170"/>
      <c r="G139" s="170"/>
      <c r="H139" s="170"/>
      <c r="I139" s="170" t="s">
        <v>32</v>
      </c>
      <c r="J139" s="171">
        <v>467650042.11417323</v>
      </c>
      <c r="K139" s="178"/>
      <c r="L139" s="172"/>
      <c r="M139" s="172"/>
      <c r="N139" s="177"/>
      <c r="O139" s="177"/>
      <c r="P139" s="170"/>
      <c r="Q139" s="171"/>
      <c r="R139" s="171"/>
      <c r="S139" s="171"/>
      <c r="T139" s="171"/>
      <c r="U139" s="171"/>
      <c r="V139" s="174"/>
      <c r="W139" s="172"/>
      <c r="X139" s="174"/>
      <c r="Y139" s="171"/>
      <c r="Z139" s="238"/>
      <c r="AA139" s="172"/>
      <c r="AB139" s="172"/>
      <c r="AC139" s="172"/>
      <c r="AD139" s="172"/>
      <c r="AE139" s="172"/>
      <c r="AF139" s="184"/>
      <c r="AH139" s="231"/>
    </row>
    <row r="140" spans="1:34" s="182" customFormat="1" ht="13.5" customHeight="1" x14ac:dyDescent="0.2">
      <c r="A140" s="54" t="s">
        <v>365</v>
      </c>
      <c r="B140" s="55" t="s">
        <v>366</v>
      </c>
      <c r="C140" s="3" t="s">
        <v>262</v>
      </c>
      <c r="D140" s="170"/>
      <c r="E140" s="170"/>
      <c r="F140" s="170"/>
      <c r="G140" s="170"/>
      <c r="H140" s="170"/>
      <c r="I140" s="170" t="s">
        <v>32</v>
      </c>
      <c r="J140" s="171">
        <v>1699666.5433070867</v>
      </c>
      <c r="K140" s="178"/>
      <c r="L140" s="172"/>
      <c r="M140" s="172"/>
      <c r="N140" s="177"/>
      <c r="O140" s="177"/>
      <c r="P140" s="170"/>
      <c r="Q140" s="171"/>
      <c r="R140" s="171"/>
      <c r="S140" s="171"/>
      <c r="T140" s="171"/>
      <c r="U140" s="171"/>
      <c r="V140" s="174"/>
      <c r="W140" s="172"/>
      <c r="X140" s="174"/>
      <c r="Y140" s="171"/>
      <c r="Z140" s="238"/>
      <c r="AA140" s="172"/>
      <c r="AB140" s="172"/>
      <c r="AC140" s="172"/>
      <c r="AD140" s="172"/>
      <c r="AE140" s="172"/>
      <c r="AF140" s="184"/>
      <c r="AH140" s="231"/>
    </row>
    <row r="141" spans="1:34" s="182" customFormat="1" ht="13.5" customHeight="1" x14ac:dyDescent="0.2">
      <c r="A141" s="54" t="s">
        <v>1299</v>
      </c>
      <c r="B141" s="55" t="s">
        <v>367</v>
      </c>
      <c r="C141" s="3" t="s">
        <v>262</v>
      </c>
      <c r="D141" s="2" t="s">
        <v>27</v>
      </c>
      <c r="E141" s="2" t="s">
        <v>28</v>
      </c>
      <c r="F141" s="2" t="s">
        <v>29</v>
      </c>
      <c r="G141" s="2" t="s">
        <v>46</v>
      </c>
      <c r="H141" s="2" t="s">
        <v>50</v>
      </c>
      <c r="I141" s="55" t="s">
        <v>32</v>
      </c>
      <c r="J141" s="4">
        <v>9718042059.3937016</v>
      </c>
      <c r="K141" s="55" t="s">
        <v>290</v>
      </c>
      <c r="L141" s="7"/>
      <c r="M141" s="7"/>
      <c r="N141" s="31" t="s">
        <v>264</v>
      </c>
      <c r="O141" s="31" t="s">
        <v>368</v>
      </c>
      <c r="P141" s="55"/>
      <c r="Q141" s="4">
        <v>236408904.80000001</v>
      </c>
      <c r="R141" s="4">
        <v>113014326</v>
      </c>
      <c r="S141" s="61"/>
      <c r="T141" s="4">
        <v>112786552</v>
      </c>
      <c r="U141" s="4">
        <v>4050430</v>
      </c>
      <c r="V141" s="102">
        <v>6301664</v>
      </c>
      <c r="W141" s="102">
        <v>255932.79999999999</v>
      </c>
      <c r="X141" s="30"/>
      <c r="Y141" s="61"/>
      <c r="Z141" s="5">
        <v>6.5378815214058549E-3</v>
      </c>
      <c r="AA141" s="118">
        <f>+R141+T141+U141+V141</f>
        <v>236152972</v>
      </c>
      <c r="AB141" s="19">
        <f>+R141/AA141</f>
        <v>0.47856406397460033</v>
      </c>
      <c r="AC141" s="19">
        <f>+U141/AA141</f>
        <v>1.7151721469759865E-2</v>
      </c>
      <c r="AD141" s="19">
        <f>+R141/J141</f>
        <v>1.1629330816772658E-2</v>
      </c>
      <c r="AE141" s="19">
        <f>+U141/J141</f>
        <v>4.1679486209722191E-4</v>
      </c>
      <c r="AF141" s="221">
        <f>+AA141/J141+Z141</f>
        <v>3.0838349718261274E-2</v>
      </c>
      <c r="AH141" s="231"/>
    </row>
    <row r="142" spans="1:34" s="182" customFormat="1" ht="13.5" customHeight="1" x14ac:dyDescent="0.2">
      <c r="A142" s="54" t="s">
        <v>1298</v>
      </c>
      <c r="B142" s="170"/>
      <c r="C142" s="3" t="s">
        <v>262</v>
      </c>
      <c r="D142" s="88" t="s">
        <v>27</v>
      </c>
      <c r="E142" s="88" t="s">
        <v>28</v>
      </c>
      <c r="F142" s="88" t="s">
        <v>29</v>
      </c>
      <c r="G142" s="88" t="s">
        <v>80</v>
      </c>
      <c r="H142" s="88" t="s">
        <v>50</v>
      </c>
      <c r="I142" s="88" t="s">
        <v>32</v>
      </c>
      <c r="J142" s="112">
        <v>716277385.96442688</v>
      </c>
      <c r="K142" s="180"/>
      <c r="L142" s="15"/>
      <c r="M142" s="15"/>
      <c r="N142" s="181" t="s">
        <v>369</v>
      </c>
      <c r="O142" s="167" t="s">
        <v>368</v>
      </c>
      <c r="P142" s="88"/>
      <c r="Q142" s="112">
        <v>17471495.469999999</v>
      </c>
      <c r="R142" s="112">
        <v>5744673</v>
      </c>
      <c r="S142" s="112"/>
      <c r="T142" s="112">
        <v>4340159</v>
      </c>
      <c r="U142" s="112">
        <v>2148126</v>
      </c>
      <c r="V142" s="168">
        <v>1861922</v>
      </c>
      <c r="W142" s="168">
        <v>3376615.4699999997</v>
      </c>
      <c r="X142" s="169"/>
      <c r="Y142" s="112"/>
      <c r="Z142" s="237"/>
      <c r="AA142" s="118">
        <f>+R142+T142+U142+V142</f>
        <v>14094880</v>
      </c>
      <c r="AB142" s="199">
        <f>+R142/AA142</f>
        <v>0.40757161465723724</v>
      </c>
      <c r="AC142" s="199">
        <f>+U142/AA142</f>
        <v>0.15240470298434608</v>
      </c>
      <c r="AD142" s="199">
        <f>+R142/J142</f>
        <v>8.0201792106910138E-3</v>
      </c>
      <c r="AE142" s="199">
        <f>+U142/J142</f>
        <v>2.999014127896374E-3</v>
      </c>
      <c r="AF142" s="221">
        <f>+AA142/J142+Z142</f>
        <v>1.9677963141363237E-2</v>
      </c>
      <c r="AH142" s="231"/>
    </row>
    <row r="143" spans="1:34" s="182" customFormat="1" ht="13.5" customHeight="1" x14ac:dyDescent="0.2">
      <c r="A143" s="54" t="s">
        <v>370</v>
      </c>
      <c r="B143" s="55" t="s">
        <v>371</v>
      </c>
      <c r="C143" s="3" t="s">
        <v>262</v>
      </c>
      <c r="D143" s="170"/>
      <c r="E143" s="170"/>
      <c r="F143" s="170"/>
      <c r="G143" s="170"/>
      <c r="H143" s="170"/>
      <c r="I143" s="170" t="s">
        <v>32</v>
      </c>
      <c r="J143" s="171">
        <v>544005693.20948613</v>
      </c>
      <c r="K143" s="170" t="s">
        <v>290</v>
      </c>
      <c r="L143" s="172"/>
      <c r="M143" s="172"/>
      <c r="N143" s="177"/>
      <c r="O143" s="177"/>
      <c r="P143" s="170"/>
      <c r="Q143" s="171"/>
      <c r="R143" s="171"/>
      <c r="S143" s="171"/>
      <c r="T143" s="171"/>
      <c r="U143" s="171"/>
      <c r="V143" s="174"/>
      <c r="W143" s="172"/>
      <c r="X143" s="174"/>
      <c r="Y143" s="171"/>
      <c r="Z143" s="238"/>
      <c r="AA143" s="172"/>
      <c r="AB143" s="172"/>
      <c r="AC143" s="172"/>
      <c r="AD143" s="172"/>
      <c r="AE143" s="172"/>
      <c r="AF143" s="184"/>
      <c r="AH143" s="231"/>
    </row>
    <row r="144" spans="1:34" s="182" customFormat="1" ht="13.5" customHeight="1" x14ac:dyDescent="0.2">
      <c r="A144" s="54" t="s">
        <v>372</v>
      </c>
      <c r="B144" s="55" t="s">
        <v>373</v>
      </c>
      <c r="C144" s="3" t="s">
        <v>262</v>
      </c>
      <c r="D144" s="170"/>
      <c r="E144" s="170"/>
      <c r="F144" s="170"/>
      <c r="G144" s="170"/>
      <c r="H144" s="170"/>
      <c r="I144" s="170" t="s">
        <v>32</v>
      </c>
      <c r="J144" s="171">
        <v>780885.42687747034</v>
      </c>
      <c r="K144" s="170" t="s">
        <v>290</v>
      </c>
      <c r="L144" s="172"/>
      <c r="M144" s="172"/>
      <c r="N144" s="177"/>
      <c r="O144" s="177"/>
      <c r="P144" s="170"/>
      <c r="Q144" s="171"/>
      <c r="R144" s="171"/>
      <c r="S144" s="171"/>
      <c r="T144" s="171"/>
      <c r="U144" s="171"/>
      <c r="V144" s="174"/>
      <c r="W144" s="172"/>
      <c r="X144" s="174"/>
      <c r="Y144" s="171"/>
      <c r="Z144" s="238"/>
      <c r="AA144" s="172"/>
      <c r="AB144" s="172"/>
      <c r="AC144" s="172"/>
      <c r="AD144" s="172"/>
      <c r="AE144" s="172"/>
      <c r="AF144" s="184"/>
      <c r="AH144" s="231"/>
    </row>
    <row r="145" spans="1:34" s="182" customFormat="1" ht="13.5" customHeight="1" x14ac:dyDescent="0.2">
      <c r="A145" s="54" t="s">
        <v>1297</v>
      </c>
      <c r="B145" s="55" t="s">
        <v>374</v>
      </c>
      <c r="C145" s="3" t="s">
        <v>262</v>
      </c>
      <c r="D145" s="2" t="s">
        <v>27</v>
      </c>
      <c r="E145" s="2" t="s">
        <v>28</v>
      </c>
      <c r="F145" s="2" t="s">
        <v>29</v>
      </c>
      <c r="G145" s="2" t="s">
        <v>30</v>
      </c>
      <c r="H145" s="2" t="s">
        <v>50</v>
      </c>
      <c r="I145" s="55" t="s">
        <v>324</v>
      </c>
      <c r="J145" s="4">
        <v>57383084462.10601</v>
      </c>
      <c r="K145" s="55" t="s">
        <v>290</v>
      </c>
      <c r="L145" s="7"/>
      <c r="M145" s="7"/>
      <c r="N145" s="31" t="s">
        <v>264</v>
      </c>
      <c r="O145" s="31" t="s">
        <v>368</v>
      </c>
      <c r="P145" s="55"/>
      <c r="Q145" s="4">
        <v>425979366.23000002</v>
      </c>
      <c r="R145" s="4">
        <v>185850787</v>
      </c>
      <c r="S145" s="61"/>
      <c r="T145" s="4">
        <v>200438444</v>
      </c>
      <c r="U145" s="4">
        <v>22411135</v>
      </c>
      <c r="V145" s="102">
        <v>16892720.039999999</v>
      </c>
      <c r="W145" s="102">
        <v>386280.19</v>
      </c>
      <c r="X145" s="30"/>
      <c r="Y145" s="61"/>
      <c r="Z145" s="237"/>
      <c r="AA145" s="118">
        <f>+R145+T145+U145+V145</f>
        <v>425593086.04000002</v>
      </c>
      <c r="AB145" s="199">
        <f>+R145/AA145</f>
        <v>0.43668657479678258</v>
      </c>
      <c r="AC145" s="199">
        <f>+U145/AA145</f>
        <v>5.2658597461082007E-2</v>
      </c>
      <c r="AD145" s="199">
        <f>+R145/J145</f>
        <v>3.2387730416047963E-3</v>
      </c>
      <c r="AE145" s="199">
        <f>+U145/J145</f>
        <v>3.9055298630382286E-4</v>
      </c>
      <c r="AF145" s="221">
        <f>+AA145/J145+Z145</f>
        <v>7.416699364096546E-3</v>
      </c>
      <c r="AH145" s="231"/>
    </row>
    <row r="146" spans="1:34" s="182" customFormat="1" ht="13.5" customHeight="1" x14ac:dyDescent="0.2">
      <c r="A146" s="54" t="s">
        <v>1296</v>
      </c>
      <c r="B146" s="170"/>
      <c r="C146" s="3" t="s">
        <v>262</v>
      </c>
      <c r="D146" s="88" t="s">
        <v>27</v>
      </c>
      <c r="E146" s="88" t="s">
        <v>28</v>
      </c>
      <c r="F146" s="88" t="s">
        <v>29</v>
      </c>
      <c r="G146" s="88" t="s">
        <v>46</v>
      </c>
      <c r="H146" s="88" t="s">
        <v>50</v>
      </c>
      <c r="I146" s="88" t="s">
        <v>32</v>
      </c>
      <c r="J146" s="112">
        <v>3376518386.6181102</v>
      </c>
      <c r="K146" s="180"/>
      <c r="L146" s="15"/>
      <c r="M146" s="15"/>
      <c r="N146" s="167" t="s">
        <v>264</v>
      </c>
      <c r="O146" s="167" t="s">
        <v>368</v>
      </c>
      <c r="P146" s="88"/>
      <c r="Q146" s="112">
        <v>79591576.340000004</v>
      </c>
      <c r="R146" s="112">
        <v>33844391</v>
      </c>
      <c r="S146" s="112"/>
      <c r="T146" s="112">
        <v>35858873</v>
      </c>
      <c r="U146" s="112">
        <v>3999287</v>
      </c>
      <c r="V146" s="168">
        <v>4842738</v>
      </c>
      <c r="W146" s="168">
        <v>1046287.34</v>
      </c>
      <c r="X146" s="169"/>
      <c r="Y146" s="112"/>
      <c r="Z146" s="237"/>
      <c r="AA146" s="118">
        <f>+R146+T146+U146+V146</f>
        <v>78545289</v>
      </c>
      <c r="AB146" s="199">
        <f>+R146/AA146</f>
        <v>0.43089014542934584</v>
      </c>
      <c r="AC146" s="199">
        <f>+U146/AA146</f>
        <v>5.0916955694185556E-2</v>
      </c>
      <c r="AD146" s="199">
        <f>+R146/J146</f>
        <v>1.002345822671448E-2</v>
      </c>
      <c r="AE146" s="199">
        <f>+U146/J146</f>
        <v>1.1844410549784238E-3</v>
      </c>
      <c r="AF146" s="221">
        <f>+AA146/J146+Z146</f>
        <v>2.3262212731105618E-2</v>
      </c>
      <c r="AH146" s="231"/>
    </row>
    <row r="147" spans="1:34" s="182" customFormat="1" ht="13.5" customHeight="1" x14ac:dyDescent="0.2">
      <c r="A147" s="54" t="s">
        <v>375</v>
      </c>
      <c r="B147" s="55" t="s">
        <v>376</v>
      </c>
      <c r="C147" s="3" t="s">
        <v>262</v>
      </c>
      <c r="D147" s="170"/>
      <c r="E147" s="170"/>
      <c r="F147" s="170"/>
      <c r="G147" s="170"/>
      <c r="H147" s="170"/>
      <c r="I147" s="170" t="s">
        <v>324</v>
      </c>
      <c r="J147" s="171">
        <v>6269062.813858266</v>
      </c>
      <c r="K147" s="170" t="s">
        <v>290</v>
      </c>
      <c r="L147" s="172"/>
      <c r="M147" s="172"/>
      <c r="N147" s="177"/>
      <c r="O147" s="177"/>
      <c r="P147" s="170"/>
      <c r="Q147" s="171"/>
      <c r="R147" s="171"/>
      <c r="S147" s="171"/>
      <c r="T147" s="171"/>
      <c r="U147" s="171"/>
      <c r="V147" s="174"/>
      <c r="W147" s="172"/>
      <c r="X147" s="174"/>
      <c r="Y147" s="171"/>
      <c r="Z147" s="238"/>
      <c r="AA147" s="172"/>
      <c r="AB147" s="172"/>
      <c r="AC147" s="172"/>
      <c r="AD147" s="172"/>
      <c r="AE147" s="172"/>
      <c r="AF147" s="184"/>
      <c r="AH147" s="231"/>
    </row>
    <row r="148" spans="1:34" s="182" customFormat="1" ht="13.5" customHeight="1" x14ac:dyDescent="0.2">
      <c r="A148" s="54" t="s">
        <v>377</v>
      </c>
      <c r="B148" s="55" t="s">
        <v>378</v>
      </c>
      <c r="C148" s="3" t="s">
        <v>262</v>
      </c>
      <c r="D148" s="170"/>
      <c r="E148" s="170"/>
      <c r="F148" s="170"/>
      <c r="G148" s="170"/>
      <c r="H148" s="170"/>
      <c r="I148" s="170" t="s">
        <v>324</v>
      </c>
      <c r="J148" s="171">
        <v>252446.16314960644</v>
      </c>
      <c r="K148" s="170" t="s">
        <v>290</v>
      </c>
      <c r="L148" s="172"/>
      <c r="M148" s="172"/>
      <c r="N148" s="177"/>
      <c r="O148" s="177"/>
      <c r="P148" s="170"/>
      <c r="Q148" s="171"/>
      <c r="R148" s="171"/>
      <c r="S148" s="171"/>
      <c r="T148" s="171"/>
      <c r="U148" s="171"/>
      <c r="V148" s="174"/>
      <c r="W148" s="172"/>
      <c r="X148" s="174"/>
      <c r="Y148" s="171"/>
      <c r="Z148" s="238"/>
      <c r="AA148" s="172"/>
      <c r="AB148" s="172"/>
      <c r="AC148" s="172"/>
      <c r="AD148" s="172"/>
      <c r="AE148" s="172"/>
      <c r="AF148" s="184"/>
      <c r="AH148" s="231"/>
    </row>
    <row r="149" spans="1:34" s="182" customFormat="1" ht="13.5" customHeight="1" x14ac:dyDescent="0.2">
      <c r="A149" s="54" t="s">
        <v>379</v>
      </c>
      <c r="B149" s="55" t="s">
        <v>380</v>
      </c>
      <c r="C149" s="3" t="s">
        <v>262</v>
      </c>
      <c r="D149" s="170"/>
      <c r="E149" s="170"/>
      <c r="F149" s="170"/>
      <c r="G149" s="170"/>
      <c r="H149" s="170"/>
      <c r="I149" s="170" t="s">
        <v>57</v>
      </c>
      <c r="J149" s="171">
        <v>3226429955.0905514</v>
      </c>
      <c r="K149" s="170" t="s">
        <v>290</v>
      </c>
      <c r="L149" s="172"/>
      <c r="M149" s="172"/>
      <c r="N149" s="177"/>
      <c r="O149" s="177"/>
      <c r="P149" s="170"/>
      <c r="Q149" s="171"/>
      <c r="R149" s="171"/>
      <c r="S149" s="171"/>
      <c r="T149" s="171"/>
      <c r="U149" s="171"/>
      <c r="V149" s="174"/>
      <c r="W149" s="172"/>
      <c r="X149" s="174"/>
      <c r="Y149" s="171"/>
      <c r="Z149" s="238"/>
      <c r="AA149" s="172"/>
      <c r="AB149" s="172"/>
      <c r="AC149" s="172"/>
      <c r="AD149" s="172"/>
      <c r="AE149" s="172"/>
      <c r="AF149" s="184"/>
      <c r="AH149" s="231"/>
    </row>
    <row r="150" spans="1:34" s="182" customFormat="1" ht="13.5" customHeight="1" x14ac:dyDescent="0.2">
      <c r="A150" s="54" t="s">
        <v>381</v>
      </c>
      <c r="B150" s="55" t="s">
        <v>382</v>
      </c>
      <c r="C150" s="3" t="s">
        <v>262</v>
      </c>
      <c r="D150" s="170"/>
      <c r="E150" s="170"/>
      <c r="F150" s="170"/>
      <c r="G150" s="170"/>
      <c r="H150" s="170"/>
      <c r="I150" s="170" t="s">
        <v>32</v>
      </c>
      <c r="J150" s="171">
        <v>580273.16929133853</v>
      </c>
      <c r="K150" s="170" t="s">
        <v>290</v>
      </c>
      <c r="L150" s="172"/>
      <c r="M150" s="172"/>
      <c r="N150" s="177"/>
      <c r="O150" s="177"/>
      <c r="P150" s="170"/>
      <c r="Q150" s="171"/>
      <c r="R150" s="171"/>
      <c r="S150" s="171"/>
      <c r="T150" s="171"/>
      <c r="U150" s="171"/>
      <c r="V150" s="174"/>
      <c r="W150" s="172"/>
      <c r="X150" s="174"/>
      <c r="Y150" s="171"/>
      <c r="Z150" s="238"/>
      <c r="AA150" s="172"/>
      <c r="AB150" s="172"/>
      <c r="AC150" s="172"/>
      <c r="AD150" s="172"/>
      <c r="AE150" s="172"/>
      <c r="AF150" s="184"/>
      <c r="AH150" s="231"/>
    </row>
    <row r="151" spans="1:34" s="182" customFormat="1" ht="13.5" customHeight="1" x14ac:dyDescent="0.2">
      <c r="A151" s="54" t="s">
        <v>1300</v>
      </c>
      <c r="B151" s="170"/>
      <c r="C151" s="3" t="s">
        <v>262</v>
      </c>
      <c r="D151" s="2" t="s">
        <v>27</v>
      </c>
      <c r="E151" s="2" t="s">
        <v>28</v>
      </c>
      <c r="F151" s="2" t="s">
        <v>29</v>
      </c>
      <c r="G151" s="55" t="s">
        <v>416</v>
      </c>
      <c r="H151" s="2" t="s">
        <v>50</v>
      </c>
      <c r="I151" s="55" t="s">
        <v>32</v>
      </c>
      <c r="J151" s="4">
        <v>455069290.87007874</v>
      </c>
      <c r="K151" s="55" t="s">
        <v>290</v>
      </c>
      <c r="L151" s="7"/>
      <c r="M151" s="7"/>
      <c r="N151" s="31" t="s">
        <v>264</v>
      </c>
      <c r="O151" s="31" t="s">
        <v>368</v>
      </c>
      <c r="P151" s="55"/>
      <c r="Q151" s="4">
        <v>14453797.710000001</v>
      </c>
      <c r="R151" s="4">
        <v>5712788</v>
      </c>
      <c r="S151" s="61"/>
      <c r="T151" s="4">
        <v>5518372</v>
      </c>
      <c r="U151" s="4">
        <v>352278</v>
      </c>
      <c r="V151" s="102">
        <v>1977563</v>
      </c>
      <c r="W151" s="102">
        <v>892796.71</v>
      </c>
      <c r="X151" s="8">
        <v>605275.90779999876</v>
      </c>
      <c r="Y151" s="61"/>
      <c r="Z151" s="5">
        <v>6.8304841059544062E-3</v>
      </c>
      <c r="AA151" s="118">
        <f>+R151+T151+U151+V151</f>
        <v>13561001</v>
      </c>
      <c r="AB151" s="19">
        <f>+R151/AA151</f>
        <v>0.4212659522700426</v>
      </c>
      <c r="AC151" s="19">
        <f>+U151/AA151</f>
        <v>2.5977285895045655E-2</v>
      </c>
      <c r="AD151" s="19">
        <f>+R151/J151</f>
        <v>1.2553666253939751E-2</v>
      </c>
      <c r="AE151" s="19">
        <f>+U151/J151</f>
        <v>7.7411947382003104E-4</v>
      </c>
      <c r="AF151" s="221">
        <f>+AA151/J151+Z151</f>
        <v>3.663034375825433E-2</v>
      </c>
      <c r="AH151" s="231"/>
    </row>
    <row r="152" spans="1:34" s="182" customFormat="1" ht="13.5" customHeight="1" x14ac:dyDescent="0.2">
      <c r="A152" s="54" t="s">
        <v>383</v>
      </c>
      <c r="B152" s="55" t="s">
        <v>384</v>
      </c>
      <c r="C152" s="3" t="s">
        <v>262</v>
      </c>
      <c r="D152" s="170"/>
      <c r="E152" s="170"/>
      <c r="F152" s="170"/>
      <c r="G152" s="170"/>
      <c r="H152" s="170"/>
      <c r="I152" s="170" t="s">
        <v>32</v>
      </c>
      <c r="J152" s="171">
        <v>455069290.86220473</v>
      </c>
      <c r="K152" s="178"/>
      <c r="L152" s="172"/>
      <c r="M152" s="172"/>
      <c r="N152" s="177"/>
      <c r="O152" s="177"/>
      <c r="P152" s="170"/>
      <c r="Q152" s="171"/>
      <c r="R152" s="171"/>
      <c r="S152" s="171"/>
      <c r="T152" s="171"/>
      <c r="U152" s="171"/>
      <c r="V152" s="174"/>
      <c r="W152" s="172"/>
      <c r="X152" s="174"/>
      <c r="Y152" s="171"/>
      <c r="Z152" s="238"/>
      <c r="AA152" s="172"/>
      <c r="AB152" s="172"/>
      <c r="AC152" s="172"/>
      <c r="AD152" s="172"/>
      <c r="AE152" s="172"/>
      <c r="AF152" s="184"/>
      <c r="AH152" s="231"/>
    </row>
    <row r="153" spans="1:34" s="182" customFormat="1" ht="13.5" customHeight="1" x14ac:dyDescent="0.2">
      <c r="A153" s="54" t="s">
        <v>385</v>
      </c>
      <c r="B153" s="55" t="s">
        <v>386</v>
      </c>
      <c r="C153" s="3" t="s">
        <v>262</v>
      </c>
      <c r="D153" s="170"/>
      <c r="E153" s="170"/>
      <c r="F153" s="170"/>
      <c r="G153" s="170"/>
      <c r="H153" s="170"/>
      <c r="I153" s="170" t="s">
        <v>32</v>
      </c>
      <c r="J153" s="171">
        <v>0</v>
      </c>
      <c r="K153" s="178"/>
      <c r="L153" s="172"/>
      <c r="M153" s="172"/>
      <c r="N153" s="177"/>
      <c r="O153" s="177"/>
      <c r="P153" s="170"/>
      <c r="Q153" s="171"/>
      <c r="R153" s="171"/>
      <c r="S153" s="171"/>
      <c r="T153" s="171"/>
      <c r="U153" s="171"/>
      <c r="V153" s="174"/>
      <c r="W153" s="172"/>
      <c r="X153" s="174"/>
      <c r="Y153" s="171"/>
      <c r="Z153" s="238"/>
      <c r="AA153" s="172"/>
      <c r="AB153" s="172"/>
      <c r="AC153" s="172"/>
      <c r="AD153" s="172"/>
      <c r="AE153" s="172"/>
      <c r="AF153" s="184"/>
      <c r="AH153" s="231"/>
    </row>
    <row r="154" spans="1:34" s="182" customFormat="1" ht="13.5" customHeight="1" x14ac:dyDescent="0.2">
      <c r="A154" s="54" t="s">
        <v>1309</v>
      </c>
      <c r="B154" s="170"/>
      <c r="C154" s="3" t="s">
        <v>262</v>
      </c>
      <c r="D154" s="88" t="s">
        <v>27</v>
      </c>
      <c r="E154" s="88" t="s">
        <v>28</v>
      </c>
      <c r="F154" s="88" t="s">
        <v>29</v>
      </c>
      <c r="G154" s="88" t="s">
        <v>80</v>
      </c>
      <c r="H154" s="88" t="s">
        <v>50</v>
      </c>
      <c r="I154" s="88" t="s">
        <v>32</v>
      </c>
      <c r="J154" s="112">
        <v>9662027757.7834644</v>
      </c>
      <c r="K154" s="180"/>
      <c r="L154" s="15"/>
      <c r="M154" s="15"/>
      <c r="N154" s="167" t="s">
        <v>264</v>
      </c>
      <c r="O154" s="167" t="s">
        <v>368</v>
      </c>
      <c r="P154" s="88"/>
      <c r="Q154" s="112">
        <v>167750024.05000001</v>
      </c>
      <c r="R154" s="112">
        <v>77485232</v>
      </c>
      <c r="S154" s="112"/>
      <c r="T154" s="112">
        <v>75851791</v>
      </c>
      <c r="U154" s="112">
        <v>4422198</v>
      </c>
      <c r="V154" s="168">
        <v>3719066</v>
      </c>
      <c r="W154" s="168">
        <v>6271737.0500000007</v>
      </c>
      <c r="X154" s="169"/>
      <c r="Y154" s="112"/>
      <c r="Z154" s="237"/>
      <c r="AA154" s="118">
        <f>+R154+T154+U154+V154</f>
        <v>161478287</v>
      </c>
      <c r="AB154" s="199">
        <f>+R154/AA154</f>
        <v>0.47984923198993312</v>
      </c>
      <c r="AC154" s="199">
        <f>+U154/AA154</f>
        <v>2.7385712854385184E-2</v>
      </c>
      <c r="AD154" s="199">
        <f>+R154/J154</f>
        <v>8.0195621397982451E-3</v>
      </c>
      <c r="AE154" s="199">
        <f>+U154/J154</f>
        <v>4.5768839739024748E-4</v>
      </c>
      <c r="AF154" s="221">
        <f>+AA154/J154+Z154</f>
        <v>1.6712670574757719E-2</v>
      </c>
      <c r="AH154" s="231"/>
    </row>
    <row r="155" spans="1:34" s="182" customFormat="1" ht="13.5" customHeight="1" x14ac:dyDescent="0.2">
      <c r="A155" s="54" t="s">
        <v>388</v>
      </c>
      <c r="B155" s="55" t="s">
        <v>387</v>
      </c>
      <c r="C155" s="3" t="s">
        <v>262</v>
      </c>
      <c r="D155" s="170"/>
      <c r="E155" s="170"/>
      <c r="F155" s="170"/>
      <c r="G155" s="170"/>
      <c r="H155" s="170"/>
      <c r="I155" s="170" t="s">
        <v>32</v>
      </c>
      <c r="J155" s="171">
        <v>11344397819.4375</v>
      </c>
      <c r="K155" s="170" t="s">
        <v>290</v>
      </c>
      <c r="L155" s="172"/>
      <c r="M155" s="172"/>
      <c r="N155" s="177"/>
      <c r="O155" s="177"/>
      <c r="P155" s="170"/>
      <c r="Q155" s="171"/>
      <c r="R155" s="171"/>
      <c r="S155" s="171"/>
      <c r="T155" s="171"/>
      <c r="U155" s="171"/>
      <c r="V155" s="174"/>
      <c r="W155" s="172"/>
      <c r="X155" s="174"/>
      <c r="Y155" s="171"/>
      <c r="Z155" s="238"/>
      <c r="AA155" s="172"/>
      <c r="AB155" s="172"/>
      <c r="AC155" s="172"/>
      <c r="AD155" s="172"/>
      <c r="AE155" s="172"/>
      <c r="AF155" s="184"/>
      <c r="AH155" s="231"/>
    </row>
    <row r="156" spans="1:34" s="135" customFormat="1" ht="13.5" customHeight="1" x14ac:dyDescent="0.2">
      <c r="A156" s="200" t="s">
        <v>389</v>
      </c>
      <c r="B156" s="57" t="s">
        <v>390</v>
      </c>
      <c r="C156" s="57" t="s">
        <v>435</v>
      </c>
      <c r="D156" s="2" t="s">
        <v>27</v>
      </c>
      <c r="E156" s="2" t="s">
        <v>28</v>
      </c>
      <c r="F156" s="2" t="s">
        <v>29</v>
      </c>
      <c r="G156" s="57" t="s">
        <v>391</v>
      </c>
      <c r="H156" s="2" t="s">
        <v>31</v>
      </c>
      <c r="I156" s="57" t="s">
        <v>32</v>
      </c>
      <c r="J156" s="113">
        <v>134548151462.54247</v>
      </c>
      <c r="K156" s="201">
        <v>2.5000000000000001E-2</v>
      </c>
      <c r="L156" s="202">
        <v>0</v>
      </c>
      <c r="M156" s="57" t="s">
        <v>70</v>
      </c>
      <c r="N156" s="202">
        <v>8.0000000000000004E-4</v>
      </c>
      <c r="O156" s="57" t="s">
        <v>70</v>
      </c>
      <c r="P156" s="57" t="s">
        <v>70</v>
      </c>
      <c r="Q156" s="113">
        <v>2214142223</v>
      </c>
      <c r="R156" s="113">
        <v>2070990536</v>
      </c>
      <c r="S156" s="113">
        <v>0</v>
      </c>
      <c r="T156" s="113">
        <v>0</v>
      </c>
      <c r="U156" s="113">
        <v>107710427</v>
      </c>
      <c r="V156" s="102">
        <v>35379882</v>
      </c>
      <c r="W156" s="102">
        <v>61378</v>
      </c>
      <c r="X156" s="191"/>
      <c r="Y156" s="113"/>
      <c r="Z156" s="19"/>
      <c r="AA156" s="118">
        <f t="shared" ref="AA156:AA203" si="24">+R156+T156+U156+V156</f>
        <v>2214080845</v>
      </c>
      <c r="AB156" s="19">
        <f t="shared" ref="AB156:AB203" si="25">+R156/AA156</f>
        <v>0.93537259069688583</v>
      </c>
      <c r="AC156" s="19">
        <f t="shared" ref="AC156:AC203" si="26">+U156/AA156</f>
        <v>4.8647919629149765E-2</v>
      </c>
      <c r="AD156" s="19">
        <f>+R156/J156</f>
        <v>1.5392188695929824E-2</v>
      </c>
      <c r="AE156" s="19">
        <f>+U156/J156</f>
        <v>8.0053442451036608E-4</v>
      </c>
      <c r="AF156" s="221">
        <f>+AA156/J156+Z156</f>
        <v>1.6455676432064466E-2</v>
      </c>
      <c r="AH156" s="231"/>
    </row>
    <row r="157" spans="1:34" s="135" customFormat="1" ht="13.5" customHeight="1" x14ac:dyDescent="0.2">
      <c r="A157" s="200" t="s">
        <v>392</v>
      </c>
      <c r="B157" s="57" t="s">
        <v>393</v>
      </c>
      <c r="C157" s="57" t="s">
        <v>435</v>
      </c>
      <c r="D157" s="2" t="s">
        <v>27</v>
      </c>
      <c r="E157" s="2" t="s">
        <v>28</v>
      </c>
      <c r="F157" s="2" t="s">
        <v>29</v>
      </c>
      <c r="G157" s="57" t="s">
        <v>116</v>
      </c>
      <c r="H157" s="2" t="s">
        <v>31</v>
      </c>
      <c r="I157" s="57" t="s">
        <v>32</v>
      </c>
      <c r="J157" s="113">
        <v>31775321810.61644</v>
      </c>
      <c r="K157" s="201">
        <v>2.5000000000000001E-2</v>
      </c>
      <c r="L157" s="202">
        <v>0</v>
      </c>
      <c r="M157" s="57" t="s">
        <v>70</v>
      </c>
      <c r="N157" s="202">
        <v>8.0000000000000004E-4</v>
      </c>
      <c r="O157" s="57" t="s">
        <v>70</v>
      </c>
      <c r="P157" s="57" t="s">
        <v>70</v>
      </c>
      <c r="Q157" s="113">
        <v>355008217</v>
      </c>
      <c r="R157" s="113">
        <v>317873800</v>
      </c>
      <c r="S157" s="113">
        <v>0</v>
      </c>
      <c r="T157" s="113">
        <v>0</v>
      </c>
      <c r="U157" s="113">
        <v>25438009</v>
      </c>
      <c r="V157" s="102">
        <v>11656334</v>
      </c>
      <c r="W157" s="102">
        <v>40074</v>
      </c>
      <c r="X157" s="191"/>
      <c r="Y157" s="113"/>
      <c r="Z157" s="19"/>
      <c r="AA157" s="118">
        <f t="shared" si="24"/>
        <v>354968143</v>
      </c>
      <c r="AB157" s="19">
        <f t="shared" si="25"/>
        <v>0.89549951529030591</v>
      </c>
      <c r="AC157" s="19">
        <f t="shared" si="26"/>
        <v>7.166279425813149E-2</v>
      </c>
      <c r="AD157" s="19">
        <f>+R157/J157</f>
        <v>1.0003794828406595E-2</v>
      </c>
      <c r="AE157" s="19">
        <f>+U157/J157</f>
        <v>8.0055865843350535E-4</v>
      </c>
      <c r="AF157" s="221">
        <f>+AA157/J157+Z157</f>
        <v>1.1171189551301468E-2</v>
      </c>
      <c r="AH157" s="231"/>
    </row>
    <row r="158" spans="1:34" s="135" customFormat="1" ht="13.5" customHeight="1" x14ac:dyDescent="0.2">
      <c r="A158" s="200" t="s">
        <v>394</v>
      </c>
      <c r="B158" s="57" t="s">
        <v>395</v>
      </c>
      <c r="C158" s="57" t="s">
        <v>435</v>
      </c>
      <c r="D158" s="2" t="s">
        <v>27</v>
      </c>
      <c r="E158" s="2" t="s">
        <v>28</v>
      </c>
      <c r="F158" s="2" t="s">
        <v>29</v>
      </c>
      <c r="G158" s="57" t="s">
        <v>116</v>
      </c>
      <c r="H158" s="2" t="s">
        <v>31</v>
      </c>
      <c r="I158" s="57" t="s">
        <v>57</v>
      </c>
      <c r="J158" s="113">
        <v>138293667.77282184</v>
      </c>
      <c r="K158" s="201">
        <v>2.5000000000000001E-2</v>
      </c>
      <c r="L158" s="202">
        <v>0</v>
      </c>
      <c r="M158" s="57" t="s">
        <v>70</v>
      </c>
      <c r="N158" s="202">
        <v>5.0000000000000001E-4</v>
      </c>
      <c r="O158" s="57" t="s">
        <v>70</v>
      </c>
      <c r="P158" s="57" t="s">
        <v>70</v>
      </c>
      <c r="Q158" s="113">
        <v>377442363</v>
      </c>
      <c r="R158" s="113">
        <v>342331068</v>
      </c>
      <c r="S158" s="113">
        <v>0</v>
      </c>
      <c r="T158" s="113">
        <v>0</v>
      </c>
      <c r="U158" s="113">
        <v>21460419</v>
      </c>
      <c r="V158" s="102">
        <v>13586861</v>
      </c>
      <c r="W158" s="102">
        <v>64015</v>
      </c>
      <c r="X158" s="191"/>
      <c r="Y158" s="113"/>
      <c r="Z158" s="19"/>
      <c r="AA158" s="118">
        <f t="shared" si="24"/>
        <v>377378348</v>
      </c>
      <c r="AB158" s="19">
        <f t="shared" si="25"/>
        <v>0.90712959504502366</v>
      </c>
      <c r="AC158" s="19">
        <f t="shared" si="26"/>
        <v>5.6867117877149646E-2</v>
      </c>
      <c r="AD158" s="19">
        <f>+R158/(J158*309.90351)</f>
        <v>7.9876223755695874E-3</v>
      </c>
      <c r="AE158" s="19">
        <f>+U158/(J158*309.90351)</f>
        <v>5.0073668158421051E-4</v>
      </c>
      <c r="AF158" s="221">
        <f>+AA158/(J158*309.90351)+Z158</f>
        <v>8.8053817439096311E-3</v>
      </c>
      <c r="AH158" s="231"/>
    </row>
    <row r="159" spans="1:34" s="135" customFormat="1" ht="13.5" customHeight="1" x14ac:dyDescent="0.2">
      <c r="A159" s="200" t="s">
        <v>398</v>
      </c>
      <c r="B159" s="57" t="s">
        <v>399</v>
      </c>
      <c r="C159" s="57" t="s">
        <v>435</v>
      </c>
      <c r="D159" s="2" t="s">
        <v>27</v>
      </c>
      <c r="E159" s="2" t="s">
        <v>28</v>
      </c>
      <c r="F159" s="2" t="s">
        <v>29</v>
      </c>
      <c r="G159" s="57" t="s">
        <v>230</v>
      </c>
      <c r="H159" s="55" t="s">
        <v>50</v>
      </c>
      <c r="I159" s="57" t="s">
        <v>32</v>
      </c>
      <c r="J159" s="113">
        <v>1332021824.3534245</v>
      </c>
      <c r="K159" s="201">
        <v>2.5000000000000001E-2</v>
      </c>
      <c r="L159" s="202" t="s">
        <v>396</v>
      </c>
      <c r="M159" s="57" t="s">
        <v>397</v>
      </c>
      <c r="N159" s="202">
        <v>8.0000000000000004E-4</v>
      </c>
      <c r="O159" s="57" t="s">
        <v>70</v>
      </c>
      <c r="P159" s="57" t="s">
        <v>70</v>
      </c>
      <c r="Q159" s="113">
        <v>5936590</v>
      </c>
      <c r="R159" s="113">
        <v>0</v>
      </c>
      <c r="S159" s="113">
        <v>0</v>
      </c>
      <c r="T159" s="113">
        <v>0</v>
      </c>
      <c r="U159" s="113">
        <v>1065681</v>
      </c>
      <c r="V159" s="102">
        <v>2575754</v>
      </c>
      <c r="W159" s="102">
        <v>2295155</v>
      </c>
      <c r="X159" s="203"/>
      <c r="Y159" s="113"/>
      <c r="Z159" s="19">
        <v>1.0308139863997244E-2</v>
      </c>
      <c r="AA159" s="118">
        <f t="shared" si="24"/>
        <v>3641435</v>
      </c>
      <c r="AB159" s="19">
        <f t="shared" si="25"/>
        <v>0</v>
      </c>
      <c r="AC159" s="19">
        <f t="shared" si="26"/>
        <v>0.29265413223083758</v>
      </c>
      <c r="AD159" s="19">
        <f t="shared" ref="AD159:AD171" si="27">+R159/J159</f>
        <v>0</v>
      </c>
      <c r="AE159" s="19">
        <f t="shared" ref="AE159:AE171" si="28">+U159/J159</f>
        <v>8.0004770230945063E-4</v>
      </c>
      <c r="AF159" s="221">
        <f t="shared" ref="AF159:AF171" si="29">+AA159/J159+Z159</f>
        <v>1.3041905132270971E-2</v>
      </c>
      <c r="AH159" s="231"/>
    </row>
    <row r="160" spans="1:34" s="135" customFormat="1" ht="13.5" customHeight="1" x14ac:dyDescent="0.2">
      <c r="A160" s="200" t="s">
        <v>400</v>
      </c>
      <c r="B160" s="57" t="s">
        <v>401</v>
      </c>
      <c r="C160" s="57" t="s">
        <v>435</v>
      </c>
      <c r="D160" s="2" t="s">
        <v>27</v>
      </c>
      <c r="E160" s="2" t="s">
        <v>28</v>
      </c>
      <c r="F160" s="2" t="s">
        <v>29</v>
      </c>
      <c r="G160" s="57" t="s">
        <v>230</v>
      </c>
      <c r="H160" s="2" t="s">
        <v>50</v>
      </c>
      <c r="I160" s="57" t="s">
        <v>32</v>
      </c>
      <c r="J160" s="113">
        <v>5921766610.3178082</v>
      </c>
      <c r="K160" s="201">
        <v>2.5000000000000001E-2</v>
      </c>
      <c r="L160" s="202" t="s">
        <v>396</v>
      </c>
      <c r="M160" s="57" t="s">
        <v>397</v>
      </c>
      <c r="N160" s="202">
        <v>5.0000000000000001E-4</v>
      </c>
      <c r="O160" s="57" t="s">
        <v>70</v>
      </c>
      <c r="P160" s="57" t="s">
        <v>70</v>
      </c>
      <c r="Q160" s="113">
        <v>109159695</v>
      </c>
      <c r="R160" s="113">
        <v>82947480</v>
      </c>
      <c r="S160" s="113">
        <v>0</v>
      </c>
      <c r="T160" s="113">
        <v>0</v>
      </c>
      <c r="U160" s="113">
        <v>2956144</v>
      </c>
      <c r="V160" s="102">
        <v>5926629</v>
      </c>
      <c r="W160" s="102">
        <v>17329442</v>
      </c>
      <c r="X160" s="203">
        <v>11302700</v>
      </c>
      <c r="Y160" s="113"/>
      <c r="Z160" s="19">
        <v>2.3898299999999999E-3</v>
      </c>
      <c r="AA160" s="118">
        <f t="shared" si="24"/>
        <v>91830253</v>
      </c>
      <c r="AB160" s="19">
        <f t="shared" si="25"/>
        <v>0.90326964469977011</v>
      </c>
      <c r="AC160" s="19">
        <f t="shared" si="26"/>
        <v>3.2191395574179674E-2</v>
      </c>
      <c r="AD160" s="19">
        <f t="shared" si="27"/>
        <v>1.4007218699817754E-2</v>
      </c>
      <c r="AE160" s="19">
        <f t="shared" si="28"/>
        <v>4.991996805225916E-4</v>
      </c>
      <c r="AF160" s="221">
        <f t="shared" si="29"/>
        <v>1.78970694849198E-2</v>
      </c>
      <c r="AH160" s="231"/>
    </row>
    <row r="161" spans="1:34" s="135" customFormat="1" ht="13.5" customHeight="1" x14ac:dyDescent="0.2">
      <c r="A161" s="200" t="s">
        <v>402</v>
      </c>
      <c r="B161" s="57" t="s">
        <v>403</v>
      </c>
      <c r="C161" s="57" t="s">
        <v>435</v>
      </c>
      <c r="D161" s="2" t="s">
        <v>27</v>
      </c>
      <c r="E161" s="2" t="s">
        <v>28</v>
      </c>
      <c r="F161" s="2" t="s">
        <v>29</v>
      </c>
      <c r="G161" s="57" t="s">
        <v>38</v>
      </c>
      <c r="H161" s="2" t="s">
        <v>31</v>
      </c>
      <c r="I161" s="57" t="s">
        <v>32</v>
      </c>
      <c r="J161" s="113">
        <v>12015901484.602739</v>
      </c>
      <c r="K161" s="201">
        <v>2.5000000000000001E-2</v>
      </c>
      <c r="L161" s="202">
        <v>0</v>
      </c>
      <c r="M161" s="57" t="s">
        <v>70</v>
      </c>
      <c r="N161" s="202">
        <v>8.0000000000000004E-4</v>
      </c>
      <c r="O161" s="57" t="s">
        <v>70</v>
      </c>
      <c r="P161" s="57" t="s">
        <v>70</v>
      </c>
      <c r="Q161" s="113">
        <v>207272473</v>
      </c>
      <c r="R161" s="113">
        <v>192309580</v>
      </c>
      <c r="S161" s="113">
        <v>0</v>
      </c>
      <c r="T161" s="113">
        <v>0</v>
      </c>
      <c r="U161" s="113">
        <v>9613641</v>
      </c>
      <c r="V161" s="102">
        <v>5320136</v>
      </c>
      <c r="W161" s="102">
        <v>29116</v>
      </c>
      <c r="X161" s="191"/>
      <c r="Y161" s="113"/>
      <c r="Z161" s="19"/>
      <c r="AA161" s="118">
        <f t="shared" si="24"/>
        <v>207243357</v>
      </c>
      <c r="AB161" s="19">
        <f t="shared" si="25"/>
        <v>0.92794086519260544</v>
      </c>
      <c r="AC161" s="19">
        <f t="shared" si="26"/>
        <v>4.6388174459073256E-2</v>
      </c>
      <c r="AD161" s="19">
        <f t="shared" si="27"/>
        <v>1.6004590271185799E-2</v>
      </c>
      <c r="AE161" s="19">
        <f t="shared" si="28"/>
        <v>8.0007654958880842E-4</v>
      </c>
      <c r="AF161" s="221">
        <f t="shared" si="29"/>
        <v>1.724742477837082E-2</v>
      </c>
      <c r="AH161" s="231"/>
    </row>
    <row r="162" spans="1:34" s="135" customFormat="1" ht="13.5" customHeight="1" x14ac:dyDescent="0.2">
      <c r="A162" s="200" t="s">
        <v>404</v>
      </c>
      <c r="B162" s="57" t="s">
        <v>405</v>
      </c>
      <c r="C162" s="57" t="s">
        <v>435</v>
      </c>
      <c r="D162" s="2" t="s">
        <v>27</v>
      </c>
      <c r="E162" s="2" t="s">
        <v>28</v>
      </c>
      <c r="F162" s="2" t="s">
        <v>43</v>
      </c>
      <c r="G162" s="57" t="s">
        <v>44</v>
      </c>
      <c r="H162" s="2" t="s">
        <v>31</v>
      </c>
      <c r="I162" s="57" t="s">
        <v>32</v>
      </c>
      <c r="J162" s="113">
        <v>481038782.95616436</v>
      </c>
      <c r="K162" s="201">
        <v>2.5000000000000001E-2</v>
      </c>
      <c r="L162" s="202">
        <v>0</v>
      </c>
      <c r="M162" s="57" t="s">
        <v>70</v>
      </c>
      <c r="N162" s="202">
        <v>1.1999999999999999E-3</v>
      </c>
      <c r="O162" s="57" t="s">
        <v>70</v>
      </c>
      <c r="P162" s="57" t="s">
        <v>70</v>
      </c>
      <c r="Q162" s="113">
        <v>2378141</v>
      </c>
      <c r="R162" s="113">
        <v>0</v>
      </c>
      <c r="S162" s="113">
        <v>0</v>
      </c>
      <c r="T162" s="113">
        <v>0</v>
      </c>
      <c r="U162" s="113">
        <v>577457</v>
      </c>
      <c r="V162" s="102">
        <v>1783961</v>
      </c>
      <c r="W162" s="102">
        <v>16723</v>
      </c>
      <c r="X162" s="203"/>
      <c r="Y162" s="113"/>
      <c r="Z162" s="19">
        <v>1.555020501769154E-2</v>
      </c>
      <c r="AA162" s="118">
        <f t="shared" si="24"/>
        <v>2361418</v>
      </c>
      <c r="AB162" s="19">
        <f t="shared" si="25"/>
        <v>0</v>
      </c>
      <c r="AC162" s="19">
        <f t="shared" si="26"/>
        <v>0.24453823931214211</v>
      </c>
      <c r="AD162" s="19">
        <f t="shared" si="27"/>
        <v>0</v>
      </c>
      <c r="AE162" s="19">
        <f t="shared" si="28"/>
        <v>1.2004375124419478E-3</v>
      </c>
      <c r="AF162" s="221">
        <f t="shared" si="29"/>
        <v>2.0459202137400261E-2</v>
      </c>
      <c r="AH162" s="231"/>
    </row>
    <row r="163" spans="1:34" s="135" customFormat="1" ht="13.5" customHeight="1" x14ac:dyDescent="0.2">
      <c r="A163" s="200" t="s">
        <v>406</v>
      </c>
      <c r="B163" s="57" t="s">
        <v>407</v>
      </c>
      <c r="C163" s="57" t="s">
        <v>435</v>
      </c>
      <c r="D163" s="2" t="s">
        <v>27</v>
      </c>
      <c r="E163" s="2" t="s">
        <v>28</v>
      </c>
      <c r="F163" s="2" t="s">
        <v>29</v>
      </c>
      <c r="G163" s="2" t="s">
        <v>46</v>
      </c>
      <c r="H163" s="2" t="s">
        <v>50</v>
      </c>
      <c r="I163" s="57" t="s">
        <v>32</v>
      </c>
      <c r="J163" s="113">
        <v>1188374408.2739725</v>
      </c>
      <c r="K163" s="201">
        <v>2.5000000000000001E-2</v>
      </c>
      <c r="L163" s="202">
        <v>0</v>
      </c>
      <c r="M163" s="57" t="s">
        <v>70</v>
      </c>
      <c r="N163" s="202">
        <v>2E-3</v>
      </c>
      <c r="O163" s="57" t="s">
        <v>70</v>
      </c>
      <c r="P163" s="57" t="s">
        <v>70</v>
      </c>
      <c r="Q163" s="113">
        <v>34822152</v>
      </c>
      <c r="R163" s="113">
        <v>26119032</v>
      </c>
      <c r="S163" s="113">
        <v>0</v>
      </c>
      <c r="T163" s="113">
        <v>0</v>
      </c>
      <c r="U163" s="113">
        <v>2405080</v>
      </c>
      <c r="V163" s="102">
        <v>4241997</v>
      </c>
      <c r="W163" s="102">
        <v>2056043</v>
      </c>
      <c r="X163" s="191"/>
      <c r="Y163" s="113"/>
      <c r="Z163" s="19"/>
      <c r="AA163" s="118">
        <f t="shared" si="24"/>
        <v>32766109</v>
      </c>
      <c r="AB163" s="19">
        <f t="shared" si="25"/>
        <v>0.79713560130072203</v>
      </c>
      <c r="AC163" s="19">
        <f t="shared" si="26"/>
        <v>7.3401452702241826E-2</v>
      </c>
      <c r="AD163" s="19">
        <f t="shared" si="27"/>
        <v>2.1978790369557012E-2</v>
      </c>
      <c r="AE163" s="19">
        <f t="shared" si="28"/>
        <v>2.023840284050886E-3</v>
      </c>
      <c r="AF163" s="221">
        <f t="shared" si="29"/>
        <v>2.7572210215794191E-2</v>
      </c>
      <c r="AH163" s="231"/>
    </row>
    <row r="164" spans="1:34" s="135" customFormat="1" ht="13.5" customHeight="1" x14ac:dyDescent="0.2">
      <c r="A164" s="200" t="s">
        <v>408</v>
      </c>
      <c r="B164" s="57" t="s">
        <v>409</v>
      </c>
      <c r="C164" s="57" t="s">
        <v>435</v>
      </c>
      <c r="D164" s="2" t="s">
        <v>27</v>
      </c>
      <c r="E164" s="2" t="s">
        <v>28</v>
      </c>
      <c r="F164" s="2" t="s">
        <v>43</v>
      </c>
      <c r="G164" s="57" t="s">
        <v>46</v>
      </c>
      <c r="H164" s="2" t="s">
        <v>50</v>
      </c>
      <c r="I164" s="57" t="s">
        <v>32</v>
      </c>
      <c r="J164" s="113">
        <v>6545688132.323288</v>
      </c>
      <c r="K164" s="201">
        <v>2.5000000000000001E-2</v>
      </c>
      <c r="L164" s="202">
        <v>0</v>
      </c>
      <c r="M164" s="57" t="s">
        <v>70</v>
      </c>
      <c r="N164" s="202">
        <v>1.5E-3</v>
      </c>
      <c r="O164" s="57" t="s">
        <v>70</v>
      </c>
      <c r="P164" s="57" t="s">
        <v>70</v>
      </c>
      <c r="Q164" s="113">
        <v>161743044</v>
      </c>
      <c r="R164" s="113">
        <v>143991276</v>
      </c>
      <c r="S164" s="113">
        <v>0</v>
      </c>
      <c r="T164" s="113">
        <v>0</v>
      </c>
      <c r="U164" s="113">
        <v>9813462</v>
      </c>
      <c r="V164" s="102">
        <v>5103229</v>
      </c>
      <c r="W164" s="102">
        <v>2835077</v>
      </c>
      <c r="X164" s="203">
        <v>1552916</v>
      </c>
      <c r="Y164" s="113"/>
      <c r="Z164" s="19">
        <v>5.8003539999999993E-4</v>
      </c>
      <c r="AA164" s="118">
        <f t="shared" si="24"/>
        <v>158907967</v>
      </c>
      <c r="AB164" s="19">
        <f t="shared" si="25"/>
        <v>0.90612999913339776</v>
      </c>
      <c r="AC164" s="19">
        <f t="shared" si="26"/>
        <v>6.1755632428423177E-2</v>
      </c>
      <c r="AD164" s="19">
        <f t="shared" si="27"/>
        <v>2.1997882130826877E-2</v>
      </c>
      <c r="AE164" s="19">
        <f t="shared" si="28"/>
        <v>1.4992254139851401E-3</v>
      </c>
      <c r="AF164" s="221">
        <f t="shared" si="29"/>
        <v>2.4856775108281541E-2</v>
      </c>
      <c r="AH164" s="231"/>
    </row>
    <row r="165" spans="1:34" s="135" customFormat="1" ht="13.5" customHeight="1" x14ac:dyDescent="0.2">
      <c r="A165" s="200" t="s">
        <v>410</v>
      </c>
      <c r="B165" s="57" t="s">
        <v>411</v>
      </c>
      <c r="C165" s="57" t="s">
        <v>435</v>
      </c>
      <c r="D165" s="2" t="s">
        <v>27</v>
      </c>
      <c r="E165" s="2" t="s">
        <v>28</v>
      </c>
      <c r="F165" s="55" t="s">
        <v>45</v>
      </c>
      <c r="G165" s="57" t="s">
        <v>46</v>
      </c>
      <c r="H165" s="2" t="s">
        <v>31</v>
      </c>
      <c r="I165" s="57" t="s">
        <v>32</v>
      </c>
      <c r="J165" s="113">
        <v>1359513065.8356164</v>
      </c>
      <c r="K165" s="201">
        <v>2.5000000000000001E-2</v>
      </c>
      <c r="L165" s="202">
        <v>0</v>
      </c>
      <c r="M165" s="57" t="s">
        <v>70</v>
      </c>
      <c r="N165" s="202">
        <v>2E-3</v>
      </c>
      <c r="O165" s="57" t="s">
        <v>70</v>
      </c>
      <c r="P165" s="57" t="s">
        <v>70</v>
      </c>
      <c r="Q165" s="113">
        <v>38980225</v>
      </c>
      <c r="R165" s="113">
        <v>29864904</v>
      </c>
      <c r="S165" s="113">
        <v>0</v>
      </c>
      <c r="T165" s="113">
        <v>0</v>
      </c>
      <c r="U165" s="113">
        <v>2715769</v>
      </c>
      <c r="V165" s="102">
        <v>2550126</v>
      </c>
      <c r="W165" s="102">
        <v>3849426</v>
      </c>
      <c r="X165" s="191"/>
      <c r="Y165" s="113"/>
      <c r="Z165" s="19"/>
      <c r="AA165" s="118">
        <f t="shared" si="24"/>
        <v>35130799</v>
      </c>
      <c r="AB165" s="19">
        <f t="shared" si="25"/>
        <v>0.85010602804678592</v>
      </c>
      <c r="AC165" s="19">
        <f t="shared" si="26"/>
        <v>7.7304504232881238E-2</v>
      </c>
      <c r="AD165" s="19">
        <f t="shared" si="27"/>
        <v>2.1967353422707798E-2</v>
      </c>
      <c r="AE165" s="19">
        <f t="shared" si="28"/>
        <v>1.9976041924472197E-3</v>
      </c>
      <c r="AF165" s="221">
        <f t="shared" si="29"/>
        <v>2.5840721860519281E-2</v>
      </c>
      <c r="AH165" s="231"/>
    </row>
    <row r="166" spans="1:34" s="135" customFormat="1" ht="13.5" customHeight="1" x14ac:dyDescent="0.2">
      <c r="A166" s="200" t="s">
        <v>412</v>
      </c>
      <c r="B166" s="57" t="s">
        <v>413</v>
      </c>
      <c r="C166" s="57" t="s">
        <v>435</v>
      </c>
      <c r="D166" s="2" t="s">
        <v>27</v>
      </c>
      <c r="E166" s="2" t="s">
        <v>28</v>
      </c>
      <c r="F166" s="2" t="s">
        <v>43</v>
      </c>
      <c r="G166" s="57" t="s">
        <v>46</v>
      </c>
      <c r="H166" s="2" t="s">
        <v>50</v>
      </c>
      <c r="I166" s="57" t="s">
        <v>32</v>
      </c>
      <c r="J166" s="113">
        <v>1492019670.3287671</v>
      </c>
      <c r="K166" s="201">
        <v>2.5000000000000001E-2</v>
      </c>
      <c r="L166" s="202">
        <v>0</v>
      </c>
      <c r="M166" s="57" t="s">
        <v>70</v>
      </c>
      <c r="N166" s="202">
        <v>8.0000000000000004E-4</v>
      </c>
      <c r="O166" s="57" t="s">
        <v>70</v>
      </c>
      <c r="P166" s="57" t="s">
        <v>70</v>
      </c>
      <c r="Q166" s="113">
        <v>37545851</v>
      </c>
      <c r="R166" s="113">
        <v>32811641</v>
      </c>
      <c r="S166" s="113">
        <v>0</v>
      </c>
      <c r="T166" s="113">
        <v>0</v>
      </c>
      <c r="U166" s="113">
        <v>1193310</v>
      </c>
      <c r="V166" s="102">
        <v>2532376</v>
      </c>
      <c r="W166" s="102">
        <v>1008524</v>
      </c>
      <c r="X166" s="203">
        <v>991627</v>
      </c>
      <c r="Y166" s="113"/>
      <c r="Z166" s="19">
        <v>3.093967202518649E-3</v>
      </c>
      <c r="AA166" s="118">
        <f t="shared" si="24"/>
        <v>36537327</v>
      </c>
      <c r="AB166" s="19">
        <f t="shared" si="25"/>
        <v>0.89803069064138163</v>
      </c>
      <c r="AC166" s="19">
        <f t="shared" si="26"/>
        <v>3.266002463727026E-2</v>
      </c>
      <c r="AD166" s="19">
        <f t="shared" si="27"/>
        <v>2.199142655590455E-2</v>
      </c>
      <c r="AE166" s="19">
        <f t="shared" si="28"/>
        <v>7.997950856352006E-4</v>
      </c>
      <c r="AF166" s="221">
        <f t="shared" si="29"/>
        <v>2.7582469416399642E-2</v>
      </c>
      <c r="AH166" s="231"/>
    </row>
    <row r="167" spans="1:34" s="135" customFormat="1" ht="13.5" customHeight="1" x14ac:dyDescent="0.2">
      <c r="A167" s="200" t="s">
        <v>414</v>
      </c>
      <c r="B167" s="57" t="s">
        <v>415</v>
      </c>
      <c r="C167" s="57" t="s">
        <v>435</v>
      </c>
      <c r="D167" s="2" t="s">
        <v>27</v>
      </c>
      <c r="E167" s="2" t="s">
        <v>28</v>
      </c>
      <c r="F167" s="2" t="s">
        <v>43</v>
      </c>
      <c r="G167" s="55" t="s">
        <v>416</v>
      </c>
      <c r="H167" s="2" t="s">
        <v>50</v>
      </c>
      <c r="I167" s="57" t="s">
        <v>32</v>
      </c>
      <c r="J167" s="113">
        <v>1694744632.9835618</v>
      </c>
      <c r="K167" s="201">
        <v>2.5000000000000001E-2</v>
      </c>
      <c r="L167" s="202">
        <v>0</v>
      </c>
      <c r="M167" s="57" t="s">
        <v>70</v>
      </c>
      <c r="N167" s="202">
        <v>8.0000000000000004E-4</v>
      </c>
      <c r="O167" s="57" t="s">
        <v>70</v>
      </c>
      <c r="P167" s="57" t="s">
        <v>70</v>
      </c>
      <c r="Q167" s="113">
        <v>43707309</v>
      </c>
      <c r="R167" s="113">
        <v>37273290</v>
      </c>
      <c r="S167" s="113">
        <v>0</v>
      </c>
      <c r="T167" s="113">
        <v>0</v>
      </c>
      <c r="U167" s="113">
        <v>1354647</v>
      </c>
      <c r="V167" s="102">
        <v>2571232</v>
      </c>
      <c r="W167" s="102">
        <v>2508140</v>
      </c>
      <c r="X167" s="203">
        <v>536317</v>
      </c>
      <c r="Y167" s="113"/>
      <c r="Z167" s="19">
        <v>6.6828599999999997E-3</v>
      </c>
      <c r="AA167" s="118">
        <f t="shared" si="24"/>
        <v>41199169</v>
      </c>
      <c r="AB167" s="19">
        <f t="shared" si="25"/>
        <v>0.9047097527622463</v>
      </c>
      <c r="AC167" s="19">
        <f t="shared" si="26"/>
        <v>3.2880444748776362E-2</v>
      </c>
      <c r="AD167" s="19">
        <f t="shared" si="27"/>
        <v>2.1993455105021438E-2</v>
      </c>
      <c r="AE167" s="19">
        <f t="shared" si="28"/>
        <v>7.9932219499947489E-4</v>
      </c>
      <c r="AF167" s="221">
        <f t="shared" si="29"/>
        <v>3.0992816909242275E-2</v>
      </c>
      <c r="AH167" s="231"/>
    </row>
    <row r="168" spans="1:34" s="135" customFormat="1" ht="13.5" customHeight="1" x14ac:dyDescent="0.2">
      <c r="A168" s="200" t="s">
        <v>417</v>
      </c>
      <c r="B168" s="57" t="s">
        <v>418</v>
      </c>
      <c r="C168" s="57" t="s">
        <v>435</v>
      </c>
      <c r="D168" s="2" t="s">
        <v>27</v>
      </c>
      <c r="E168" s="57" t="s">
        <v>803</v>
      </c>
      <c r="F168" s="55" t="s">
        <v>723</v>
      </c>
      <c r="G168" s="57" t="s">
        <v>182</v>
      </c>
      <c r="H168" s="2" t="s">
        <v>50</v>
      </c>
      <c r="I168" s="57" t="s">
        <v>32</v>
      </c>
      <c r="J168" s="113">
        <v>6425800711.09589</v>
      </c>
      <c r="K168" s="201">
        <v>0.05</v>
      </c>
      <c r="L168" s="202">
        <v>0</v>
      </c>
      <c r="M168" s="57" t="s">
        <v>70</v>
      </c>
      <c r="N168" s="202">
        <v>5.0000000000000001E-4</v>
      </c>
      <c r="O168" s="57" t="s">
        <v>70</v>
      </c>
      <c r="P168" s="57" t="s">
        <v>70</v>
      </c>
      <c r="Q168" s="113">
        <v>96365314</v>
      </c>
      <c r="R168" s="113">
        <v>89928113</v>
      </c>
      <c r="S168" s="113">
        <v>0</v>
      </c>
      <c r="T168" s="113">
        <v>0</v>
      </c>
      <c r="U168" s="113">
        <v>3211661</v>
      </c>
      <c r="V168" s="102">
        <v>3208773</v>
      </c>
      <c r="W168" s="102">
        <v>16767</v>
      </c>
      <c r="X168" s="191"/>
      <c r="Y168" s="113"/>
      <c r="Z168" s="19"/>
      <c r="AA168" s="118">
        <f t="shared" si="24"/>
        <v>96348547</v>
      </c>
      <c r="AB168" s="19">
        <f t="shared" si="25"/>
        <v>0.93336242008922043</v>
      </c>
      <c r="AC168" s="19">
        <f t="shared" si="26"/>
        <v>3.3333777207870091E-2</v>
      </c>
      <c r="AD168" s="19">
        <f t="shared" si="27"/>
        <v>1.3994849364798178E-2</v>
      </c>
      <c r="AE168" s="19">
        <f t="shared" si="28"/>
        <v>4.998071282313806E-4</v>
      </c>
      <c r="AF168" s="221">
        <f t="shared" si="29"/>
        <v>1.4994014183108428E-2</v>
      </c>
      <c r="AH168" s="231"/>
    </row>
    <row r="169" spans="1:34" s="135" customFormat="1" ht="13.5" customHeight="1" x14ac:dyDescent="0.2">
      <c r="A169" s="200" t="s">
        <v>419</v>
      </c>
      <c r="B169" s="57" t="s">
        <v>420</v>
      </c>
      <c r="C169" s="57" t="s">
        <v>435</v>
      </c>
      <c r="D169" s="2" t="s">
        <v>27</v>
      </c>
      <c r="E169" s="57" t="s">
        <v>803</v>
      </c>
      <c r="F169" s="55" t="s">
        <v>723</v>
      </c>
      <c r="G169" s="57" t="s">
        <v>182</v>
      </c>
      <c r="H169" s="2" t="s">
        <v>50</v>
      </c>
      <c r="I169" s="57" t="s">
        <v>32</v>
      </c>
      <c r="J169" s="113">
        <v>6168907994.0164385</v>
      </c>
      <c r="K169" s="201">
        <v>0.05</v>
      </c>
      <c r="L169" s="202">
        <v>0</v>
      </c>
      <c r="M169" s="57" t="s">
        <v>70</v>
      </c>
      <c r="N169" s="202">
        <v>5.0000000000000001E-4</v>
      </c>
      <c r="O169" s="57" t="s">
        <v>70</v>
      </c>
      <c r="P169" s="57" t="s">
        <v>70</v>
      </c>
      <c r="Q169" s="113">
        <v>111248517</v>
      </c>
      <c r="R169" s="113">
        <v>104877294</v>
      </c>
      <c r="S169" s="113">
        <v>0</v>
      </c>
      <c r="T169" s="113">
        <v>0</v>
      </c>
      <c r="U169" s="113">
        <v>3083936</v>
      </c>
      <c r="V169" s="102">
        <v>3266639</v>
      </c>
      <c r="W169" s="102">
        <v>20648</v>
      </c>
      <c r="X169" s="191"/>
      <c r="Y169" s="113"/>
      <c r="Z169" s="19"/>
      <c r="AA169" s="118">
        <f t="shared" si="24"/>
        <v>111227869</v>
      </c>
      <c r="AB169" s="19">
        <f t="shared" si="25"/>
        <v>0.94290482181223845</v>
      </c>
      <c r="AC169" s="19">
        <f t="shared" si="26"/>
        <v>2.7726288633651699E-2</v>
      </c>
      <c r="AD169" s="19">
        <f t="shared" si="27"/>
        <v>1.7000949617294703E-2</v>
      </c>
      <c r="AE169" s="19">
        <f t="shared" si="28"/>
        <v>4.9991603100439793E-4</v>
      </c>
      <c r="AF169" s="221">
        <f t="shared" si="29"/>
        <v>1.8030398428358147E-2</v>
      </c>
      <c r="AH169" s="231"/>
    </row>
    <row r="170" spans="1:34" s="135" customFormat="1" ht="13.5" customHeight="1" x14ac:dyDescent="0.2">
      <c r="A170" s="200" t="s">
        <v>421</v>
      </c>
      <c r="B170" s="57" t="s">
        <v>422</v>
      </c>
      <c r="C170" s="57" t="s">
        <v>435</v>
      </c>
      <c r="D170" s="2" t="s">
        <v>27</v>
      </c>
      <c r="E170" s="57" t="s">
        <v>803</v>
      </c>
      <c r="F170" s="55" t="s">
        <v>723</v>
      </c>
      <c r="G170" s="57" t="s">
        <v>182</v>
      </c>
      <c r="H170" s="2" t="s">
        <v>50</v>
      </c>
      <c r="I170" s="57" t="s">
        <v>32</v>
      </c>
      <c r="J170" s="113">
        <v>6891258036.5095892</v>
      </c>
      <c r="K170" s="201">
        <v>0.05</v>
      </c>
      <c r="L170" s="202">
        <v>0</v>
      </c>
      <c r="M170" s="57" t="s">
        <v>70</v>
      </c>
      <c r="N170" s="202">
        <v>5.0000000000000001E-4</v>
      </c>
      <c r="O170" s="57" t="s">
        <v>70</v>
      </c>
      <c r="P170" s="57" t="s">
        <v>70</v>
      </c>
      <c r="Q170" s="113">
        <v>24118573</v>
      </c>
      <c r="R170" s="113">
        <v>17227651</v>
      </c>
      <c r="S170" s="113">
        <v>0</v>
      </c>
      <c r="T170" s="113">
        <v>0</v>
      </c>
      <c r="U170" s="113">
        <v>3445615</v>
      </c>
      <c r="V170" s="102">
        <v>3428338</v>
      </c>
      <c r="W170" s="102">
        <v>16969</v>
      </c>
      <c r="X170" s="191"/>
      <c r="Y170" s="113"/>
      <c r="Z170" s="19"/>
      <c r="AA170" s="118">
        <f t="shared" si="24"/>
        <v>24101604</v>
      </c>
      <c r="AB170" s="19">
        <f t="shared" si="25"/>
        <v>0.71479271670051503</v>
      </c>
      <c r="AC170" s="19">
        <f t="shared" si="26"/>
        <v>0.14296206177812895</v>
      </c>
      <c r="AD170" s="19">
        <f t="shared" si="27"/>
        <v>2.499928301730779E-3</v>
      </c>
      <c r="AE170" s="19">
        <f t="shared" si="28"/>
        <v>4.9999796579162752E-4</v>
      </c>
      <c r="AF170" s="221">
        <f t="shared" si="29"/>
        <v>3.4974171439105511E-3</v>
      </c>
      <c r="AH170" s="231"/>
    </row>
    <row r="171" spans="1:34" s="135" customFormat="1" ht="13.5" customHeight="1" x14ac:dyDescent="0.2">
      <c r="A171" s="200" t="s">
        <v>423</v>
      </c>
      <c r="B171" s="57" t="s">
        <v>424</v>
      </c>
      <c r="C171" s="57" t="s">
        <v>435</v>
      </c>
      <c r="D171" s="2" t="s">
        <v>27</v>
      </c>
      <c r="E171" s="57" t="s">
        <v>803</v>
      </c>
      <c r="F171" s="55" t="s">
        <v>723</v>
      </c>
      <c r="G171" s="57" t="s">
        <v>182</v>
      </c>
      <c r="H171" s="2" t="s">
        <v>50</v>
      </c>
      <c r="I171" s="57" t="s">
        <v>32</v>
      </c>
      <c r="J171" s="113">
        <v>7865850632.6657534</v>
      </c>
      <c r="K171" s="201">
        <v>0.05</v>
      </c>
      <c r="L171" s="202">
        <v>0</v>
      </c>
      <c r="M171" s="57" t="s">
        <v>70</v>
      </c>
      <c r="N171" s="202">
        <v>5.0000000000000001E-4</v>
      </c>
      <c r="O171" s="57" t="s">
        <v>70</v>
      </c>
      <c r="P171" s="57" t="s">
        <v>70</v>
      </c>
      <c r="Q171" s="113">
        <v>191567299</v>
      </c>
      <c r="R171" s="113">
        <v>184048555</v>
      </c>
      <c r="S171" s="113">
        <v>0</v>
      </c>
      <c r="T171" s="113">
        <v>0</v>
      </c>
      <c r="U171" s="113">
        <v>3932772</v>
      </c>
      <c r="V171" s="102">
        <v>3569221</v>
      </c>
      <c r="W171" s="102">
        <v>16751</v>
      </c>
      <c r="X171" s="191"/>
      <c r="Y171" s="113"/>
      <c r="Z171" s="19"/>
      <c r="AA171" s="118">
        <f t="shared" si="24"/>
        <v>191550548</v>
      </c>
      <c r="AB171" s="19">
        <f t="shared" si="25"/>
        <v>0.96083543963549511</v>
      </c>
      <c r="AC171" s="19">
        <f t="shared" si="26"/>
        <v>2.0531249015272982E-2</v>
      </c>
      <c r="AD171" s="19">
        <f t="shared" si="27"/>
        <v>2.3398429946746339E-2</v>
      </c>
      <c r="AE171" s="19">
        <f t="shared" si="28"/>
        <v>4.9998050861374869E-4</v>
      </c>
      <c r="AF171" s="221">
        <f t="shared" si="29"/>
        <v>2.4352172059372443E-2</v>
      </c>
      <c r="AH171" s="231"/>
    </row>
    <row r="172" spans="1:34" s="135" customFormat="1" ht="13.5" customHeight="1" x14ac:dyDescent="0.2">
      <c r="A172" s="200" t="s">
        <v>425</v>
      </c>
      <c r="B172" s="57" t="s">
        <v>426</v>
      </c>
      <c r="C172" s="57" t="s">
        <v>435</v>
      </c>
      <c r="D172" s="2" t="s">
        <v>27</v>
      </c>
      <c r="E172" s="57" t="s">
        <v>803</v>
      </c>
      <c r="F172" s="55" t="s">
        <v>723</v>
      </c>
      <c r="G172" s="57" t="s">
        <v>182</v>
      </c>
      <c r="H172" s="2" t="s">
        <v>50</v>
      </c>
      <c r="I172" s="57" t="s">
        <v>57</v>
      </c>
      <c r="J172" s="113">
        <v>17395519.257287666</v>
      </c>
      <c r="K172" s="201">
        <v>0.05</v>
      </c>
      <c r="L172" s="202">
        <v>0</v>
      </c>
      <c r="M172" s="57" t="s">
        <v>70</v>
      </c>
      <c r="N172" s="202">
        <v>5.0000000000000001E-4</v>
      </c>
      <c r="O172" s="57" t="s">
        <v>70</v>
      </c>
      <c r="P172" s="57" t="s">
        <v>70</v>
      </c>
      <c r="Q172" s="113">
        <v>73316264</v>
      </c>
      <c r="R172" s="113">
        <v>66755493</v>
      </c>
      <c r="S172" s="113">
        <v>0</v>
      </c>
      <c r="T172" s="113">
        <v>0</v>
      </c>
      <c r="U172" s="113">
        <v>2697522</v>
      </c>
      <c r="V172" s="102">
        <v>3836510</v>
      </c>
      <c r="W172" s="102">
        <v>26739</v>
      </c>
      <c r="X172" s="191"/>
      <c r="Y172" s="113"/>
      <c r="Z172" s="19"/>
      <c r="AA172" s="118">
        <f t="shared" si="24"/>
        <v>73289525</v>
      </c>
      <c r="AB172" s="19">
        <f t="shared" si="25"/>
        <v>0.91084630443436498</v>
      </c>
      <c r="AC172" s="19">
        <f t="shared" si="26"/>
        <v>3.6806378537724185E-2</v>
      </c>
      <c r="AD172" s="19">
        <f>+R172/(J172*309.90351)</f>
        <v>1.2382921376937481E-2</v>
      </c>
      <c r="AE172" s="19">
        <f>+U172/(J172*309.90351)</f>
        <v>5.0038133698689254E-4</v>
      </c>
      <c r="AF172" s="221">
        <f>+AA172/(J172*309.90351)+Z172</f>
        <v>1.3594962527324814E-2</v>
      </c>
      <c r="AH172" s="231"/>
    </row>
    <row r="173" spans="1:34" s="135" customFormat="1" ht="13.5" customHeight="1" x14ac:dyDescent="0.2">
      <c r="A173" s="200" t="s">
        <v>427</v>
      </c>
      <c r="B173" s="57" t="s">
        <v>428</v>
      </c>
      <c r="C173" s="57" t="s">
        <v>435</v>
      </c>
      <c r="D173" s="2" t="s">
        <v>27</v>
      </c>
      <c r="E173" s="57" t="s">
        <v>803</v>
      </c>
      <c r="F173" s="55" t="s">
        <v>723</v>
      </c>
      <c r="G173" s="57" t="s">
        <v>182</v>
      </c>
      <c r="H173" s="2" t="s">
        <v>50</v>
      </c>
      <c r="I173" s="57" t="s">
        <v>32</v>
      </c>
      <c r="J173" s="113">
        <v>9250126006.8821926</v>
      </c>
      <c r="K173" s="201">
        <v>0.05</v>
      </c>
      <c r="L173" s="202">
        <v>0</v>
      </c>
      <c r="M173" s="57" t="s">
        <v>70</v>
      </c>
      <c r="N173" s="202">
        <v>5.0000000000000001E-4</v>
      </c>
      <c r="O173" s="57" t="s">
        <v>70</v>
      </c>
      <c r="P173" s="57" t="s">
        <v>70</v>
      </c>
      <c r="Q173" s="113">
        <v>175140477</v>
      </c>
      <c r="R173" s="113">
        <v>166507003</v>
      </c>
      <c r="S173" s="113">
        <v>0</v>
      </c>
      <c r="T173" s="113">
        <v>0</v>
      </c>
      <c r="U173" s="113">
        <v>4623744</v>
      </c>
      <c r="V173" s="102">
        <v>3989087</v>
      </c>
      <c r="W173" s="102">
        <v>20643</v>
      </c>
      <c r="X173" s="191"/>
      <c r="Y173" s="113"/>
      <c r="Z173" s="19"/>
      <c r="AA173" s="118">
        <f t="shared" si="24"/>
        <v>175119834</v>
      </c>
      <c r="AB173" s="19">
        <f t="shared" si="25"/>
        <v>0.95081750134596399</v>
      </c>
      <c r="AC173" s="19">
        <f t="shared" si="26"/>
        <v>2.640331420140565E-2</v>
      </c>
      <c r="AD173" s="19">
        <f>+R173/J173</f>
        <v>1.8000511871526615E-2</v>
      </c>
      <c r="AE173" s="19">
        <f>+U173/J173</f>
        <v>4.9985740697584932E-4</v>
      </c>
      <c r="AF173" s="221">
        <f>+AA173/J173+Z173</f>
        <v>1.8931616052549876E-2</v>
      </c>
      <c r="AH173" s="231"/>
    </row>
    <row r="174" spans="1:34" s="135" customFormat="1" ht="13.5" customHeight="1" x14ac:dyDescent="0.2">
      <c r="A174" s="200" t="s">
        <v>429</v>
      </c>
      <c r="B174" s="57" t="s">
        <v>430</v>
      </c>
      <c r="C174" s="57" t="s">
        <v>435</v>
      </c>
      <c r="D174" s="2" t="s">
        <v>27</v>
      </c>
      <c r="E174" s="57" t="s">
        <v>803</v>
      </c>
      <c r="F174" s="55" t="s">
        <v>723</v>
      </c>
      <c r="G174" s="57" t="s">
        <v>182</v>
      </c>
      <c r="H174" s="2" t="s">
        <v>50</v>
      </c>
      <c r="I174" s="57" t="s">
        <v>57</v>
      </c>
      <c r="J174" s="113">
        <v>11513007.615726028</v>
      </c>
      <c r="K174" s="201">
        <v>0.05</v>
      </c>
      <c r="L174" s="202">
        <v>0</v>
      </c>
      <c r="M174" s="57" t="s">
        <v>70</v>
      </c>
      <c r="N174" s="202">
        <v>5.0000000000000001E-4</v>
      </c>
      <c r="O174" s="57" t="s">
        <v>70</v>
      </c>
      <c r="P174" s="57" t="s">
        <v>70</v>
      </c>
      <c r="Q174" s="113">
        <v>43695981</v>
      </c>
      <c r="R174" s="113">
        <v>39182272</v>
      </c>
      <c r="S174" s="113">
        <v>0</v>
      </c>
      <c r="T174" s="113">
        <v>0</v>
      </c>
      <c r="U174" s="113">
        <v>1785494</v>
      </c>
      <c r="V174" s="102">
        <v>2704147</v>
      </c>
      <c r="W174" s="102">
        <v>24068</v>
      </c>
      <c r="X174" s="191"/>
      <c r="Y174" s="113"/>
      <c r="Z174" s="19"/>
      <c r="AA174" s="118">
        <f t="shared" si="24"/>
        <v>43671913</v>
      </c>
      <c r="AB174" s="19">
        <f t="shared" si="25"/>
        <v>0.89719614526618052</v>
      </c>
      <c r="AC174" s="19">
        <f t="shared" si="26"/>
        <v>4.0884263531116669E-2</v>
      </c>
      <c r="AD174" s="19">
        <f>+R174/(J174*309.90351)</f>
        <v>1.0981820177656967E-2</v>
      </c>
      <c r="AE174" s="19">
        <f>+U174/(J174*309.90351)</f>
        <v>5.0042973608792893E-4</v>
      </c>
      <c r="AF174" s="221">
        <f>+AA174/(J174*309.90351)+Z174</f>
        <v>1.2240155327906448E-2</v>
      </c>
      <c r="AH174" s="231"/>
    </row>
    <row r="175" spans="1:34" s="135" customFormat="1" ht="13.5" customHeight="1" x14ac:dyDescent="0.2">
      <c r="A175" s="200" t="s">
        <v>431</v>
      </c>
      <c r="B175" s="57" t="s">
        <v>432</v>
      </c>
      <c r="C175" s="57" t="s">
        <v>435</v>
      </c>
      <c r="D175" s="2" t="s">
        <v>27</v>
      </c>
      <c r="E175" s="57" t="s">
        <v>803</v>
      </c>
      <c r="F175" s="55" t="s">
        <v>723</v>
      </c>
      <c r="G175" s="57" t="s">
        <v>182</v>
      </c>
      <c r="H175" s="2" t="s">
        <v>50</v>
      </c>
      <c r="I175" s="57" t="s">
        <v>32</v>
      </c>
      <c r="J175" s="113">
        <v>6602056905.8575344</v>
      </c>
      <c r="K175" s="201">
        <v>0.05</v>
      </c>
      <c r="L175" s="202">
        <v>0</v>
      </c>
      <c r="M175" s="57" t="s">
        <v>70</v>
      </c>
      <c r="N175" s="202">
        <v>5.0000000000000001E-4</v>
      </c>
      <c r="O175" s="57" t="s">
        <v>70</v>
      </c>
      <c r="P175" s="57" t="s">
        <v>70</v>
      </c>
      <c r="Q175" s="113">
        <v>89201217</v>
      </c>
      <c r="R175" s="113">
        <v>82523874</v>
      </c>
      <c r="S175" s="113">
        <v>0</v>
      </c>
      <c r="T175" s="113">
        <v>0</v>
      </c>
      <c r="U175" s="113">
        <v>3301167</v>
      </c>
      <c r="V175" s="102">
        <v>3358060</v>
      </c>
      <c r="W175" s="102">
        <v>18116</v>
      </c>
      <c r="X175" s="191"/>
      <c r="Y175" s="113"/>
      <c r="Z175" s="19"/>
      <c r="AA175" s="118">
        <f t="shared" si="24"/>
        <v>89183101</v>
      </c>
      <c r="AB175" s="19">
        <f t="shared" si="25"/>
        <v>0.92533084266715504</v>
      </c>
      <c r="AC175" s="19">
        <f t="shared" si="26"/>
        <v>3.7015611287165268E-2</v>
      </c>
      <c r="AD175" s="19">
        <f>+R175/J175</f>
        <v>1.2499721704425548E-2</v>
      </c>
      <c r="AE175" s="19">
        <f>+U175/J175</f>
        <v>5.0002098544032689E-4</v>
      </c>
      <c r="AF175" s="221">
        <f>+AA175/J175+Z175</f>
        <v>1.3508381141167413E-2</v>
      </c>
      <c r="AH175" s="231"/>
    </row>
    <row r="176" spans="1:34" s="135" customFormat="1" ht="13.5" customHeight="1" x14ac:dyDescent="0.2">
      <c r="A176" s="200" t="s">
        <v>433</v>
      </c>
      <c r="B176" s="57" t="s">
        <v>434</v>
      </c>
      <c r="C176" s="57" t="s">
        <v>435</v>
      </c>
      <c r="D176" s="2" t="s">
        <v>27</v>
      </c>
      <c r="E176" s="57" t="s">
        <v>803</v>
      </c>
      <c r="F176" s="55" t="s">
        <v>723</v>
      </c>
      <c r="G176" s="57" t="s">
        <v>182</v>
      </c>
      <c r="H176" s="2" t="s">
        <v>50</v>
      </c>
      <c r="I176" s="57" t="s">
        <v>57</v>
      </c>
      <c r="J176" s="113">
        <v>23654529.321369875</v>
      </c>
      <c r="K176" s="201">
        <v>0.05</v>
      </c>
      <c r="L176" s="202">
        <v>0</v>
      </c>
      <c r="M176" s="57" t="s">
        <v>70</v>
      </c>
      <c r="N176" s="202">
        <v>5.0000000000000001E-4</v>
      </c>
      <c r="O176" s="57" t="s">
        <v>70</v>
      </c>
      <c r="P176" s="57" t="s">
        <v>70</v>
      </c>
      <c r="Q176" s="113">
        <v>47687824</v>
      </c>
      <c r="R176" s="113">
        <v>40243036</v>
      </c>
      <c r="S176" s="113">
        <v>0</v>
      </c>
      <c r="T176" s="113">
        <v>0</v>
      </c>
      <c r="U176" s="113">
        <v>3668332</v>
      </c>
      <c r="V176" s="102">
        <v>3748562</v>
      </c>
      <c r="W176" s="102">
        <v>27894</v>
      </c>
      <c r="X176" s="191"/>
      <c r="Y176" s="113"/>
      <c r="Z176" s="19"/>
      <c r="AA176" s="118">
        <f t="shared" si="24"/>
        <v>47659930</v>
      </c>
      <c r="AB176" s="19">
        <f t="shared" si="25"/>
        <v>0.84437883144184223</v>
      </c>
      <c r="AC176" s="19">
        <f t="shared" si="26"/>
        <v>7.6968891897239461E-2</v>
      </c>
      <c r="AD176" s="19">
        <f>+R176/(J176*309.90351)</f>
        <v>5.4897166767087849E-3</v>
      </c>
      <c r="AE176" s="19">
        <f>+U176/(J176*309.90351)</f>
        <v>5.0041212984289977E-4</v>
      </c>
      <c r="AF176" s="221">
        <f>+AA176/(J176*309.90351)+Z176</f>
        <v>6.5014854379220619E-3</v>
      </c>
      <c r="AH176" s="231"/>
    </row>
    <row r="177" spans="1:34" ht="13.5" customHeight="1" x14ac:dyDescent="0.2">
      <c r="A177" s="54" t="s">
        <v>436</v>
      </c>
      <c r="B177" s="55" t="s">
        <v>437</v>
      </c>
      <c r="C177" s="3" t="s">
        <v>438</v>
      </c>
      <c r="D177" s="2" t="s">
        <v>27</v>
      </c>
      <c r="E177" s="2" t="s">
        <v>28</v>
      </c>
      <c r="F177" s="55" t="s">
        <v>723</v>
      </c>
      <c r="G177" s="55" t="s">
        <v>80</v>
      </c>
      <c r="H177" s="2" t="s">
        <v>31</v>
      </c>
      <c r="I177" s="2" t="s">
        <v>32</v>
      </c>
      <c r="J177" s="204">
        <v>48010037168.961929</v>
      </c>
      <c r="K177" s="6" t="s">
        <v>439</v>
      </c>
      <c r="L177" s="31" t="s">
        <v>440</v>
      </c>
      <c r="M177" s="37" t="s">
        <v>73</v>
      </c>
      <c r="N177" s="37" t="s">
        <v>441</v>
      </c>
      <c r="O177" s="31"/>
      <c r="P177" s="6" t="s">
        <v>442</v>
      </c>
      <c r="Q177" s="4">
        <v>2395244681</v>
      </c>
      <c r="R177" s="104">
        <v>528168825</v>
      </c>
      <c r="S177" s="104">
        <v>1506907959</v>
      </c>
      <c r="T177" s="104">
        <v>296385959</v>
      </c>
      <c r="U177" s="104">
        <v>25906366</v>
      </c>
      <c r="V177" s="102">
        <v>12999728</v>
      </c>
      <c r="W177" s="102">
        <v>18920952</v>
      </c>
      <c r="X177" s="9"/>
      <c r="Y177" s="104"/>
      <c r="Z177" s="2"/>
      <c r="AA177" s="118">
        <f t="shared" si="24"/>
        <v>863460878</v>
      </c>
      <c r="AB177" s="19">
        <f t="shared" si="25"/>
        <v>0.61168819393806972</v>
      </c>
      <c r="AC177" s="19">
        <f t="shared" si="26"/>
        <v>3.0002941256592752E-2</v>
      </c>
      <c r="AD177" s="19">
        <f t="shared" ref="AD177:AD203" si="30">+R177/J177</f>
        <v>1.1001216748514757E-2</v>
      </c>
      <c r="AE177" s="19">
        <f t="shared" ref="AE177:AE203" si="31">+U177/J177</f>
        <v>5.3960312317250696E-4</v>
      </c>
      <c r="AF177" s="221">
        <f t="shared" ref="AF177:AF203" si="32">+AA177/J177+Z177</f>
        <v>1.7985007488355371E-2</v>
      </c>
      <c r="AH177" s="231"/>
    </row>
    <row r="178" spans="1:34" ht="13.5" customHeight="1" x14ac:dyDescent="0.2">
      <c r="A178" s="54" t="s">
        <v>443</v>
      </c>
      <c r="B178" s="55" t="s">
        <v>444</v>
      </c>
      <c r="C178" s="3" t="s">
        <v>438</v>
      </c>
      <c r="D178" s="2" t="s">
        <v>27</v>
      </c>
      <c r="E178" s="2" t="s">
        <v>28</v>
      </c>
      <c r="F178" s="2" t="s">
        <v>29</v>
      </c>
      <c r="G178" s="191" t="s">
        <v>230</v>
      </c>
      <c r="H178" s="2" t="s">
        <v>31</v>
      </c>
      <c r="I178" s="2" t="s">
        <v>32</v>
      </c>
      <c r="J178" s="204">
        <v>25650723761.60519</v>
      </c>
      <c r="K178" s="6" t="s">
        <v>439</v>
      </c>
      <c r="L178" s="31" t="s">
        <v>445</v>
      </c>
      <c r="M178" s="37">
        <v>0</v>
      </c>
      <c r="N178" s="37" t="s">
        <v>441</v>
      </c>
      <c r="O178" s="31">
        <v>1.26E-2</v>
      </c>
      <c r="P178" s="6" t="s">
        <v>442</v>
      </c>
      <c r="Q178" s="4">
        <v>461985091</v>
      </c>
      <c r="R178" s="104">
        <v>310029347</v>
      </c>
      <c r="S178" s="104">
        <v>0</v>
      </c>
      <c r="T178" s="104">
        <v>103981093</v>
      </c>
      <c r="U178" s="104">
        <v>15730462</v>
      </c>
      <c r="V178" s="102">
        <v>7419728</v>
      </c>
      <c r="W178" s="102">
        <v>30802439</v>
      </c>
      <c r="X178" s="9"/>
      <c r="Y178" s="104"/>
      <c r="Z178" s="2"/>
      <c r="AA178" s="118">
        <f t="shared" si="24"/>
        <v>437160630</v>
      </c>
      <c r="AB178" s="19">
        <f t="shared" si="25"/>
        <v>0.70918862707284502</v>
      </c>
      <c r="AC178" s="19">
        <f t="shared" si="26"/>
        <v>3.5983254027243942E-2</v>
      </c>
      <c r="AD178" s="19">
        <f t="shared" si="30"/>
        <v>1.2086573068322604E-2</v>
      </c>
      <c r="AE178" s="19">
        <f t="shared" si="31"/>
        <v>6.1325606817948155E-4</v>
      </c>
      <c r="AF178" s="221">
        <f t="shared" si="32"/>
        <v>1.7042818520947769E-2</v>
      </c>
      <c r="AH178" s="231"/>
    </row>
    <row r="179" spans="1:34" ht="13.5" customHeight="1" x14ac:dyDescent="0.2">
      <c r="A179" s="54" t="s">
        <v>446</v>
      </c>
      <c r="B179" s="55" t="s">
        <v>447</v>
      </c>
      <c r="C179" s="3" t="s">
        <v>438</v>
      </c>
      <c r="D179" s="55" t="s">
        <v>802</v>
      </c>
      <c r="E179" s="57" t="s">
        <v>803</v>
      </c>
      <c r="F179" s="55" t="s">
        <v>723</v>
      </c>
      <c r="G179" s="192" t="s">
        <v>38</v>
      </c>
      <c r="H179" s="2" t="s">
        <v>50</v>
      </c>
      <c r="I179" s="55" t="s">
        <v>57</v>
      </c>
      <c r="J179" s="204">
        <v>5891400.2675956283</v>
      </c>
      <c r="K179" s="59" t="s">
        <v>448</v>
      </c>
      <c r="L179" s="9" t="s">
        <v>440</v>
      </c>
      <c r="M179" s="10" t="s">
        <v>449</v>
      </c>
      <c r="N179" s="10" t="s">
        <v>450</v>
      </c>
      <c r="O179" s="9">
        <v>6.6E-3</v>
      </c>
      <c r="P179" s="59" t="s">
        <v>442</v>
      </c>
      <c r="Q179" s="61">
        <v>287208.99974450684</v>
      </c>
      <c r="R179" s="105">
        <v>52948.0678334185</v>
      </c>
      <c r="S179" s="105">
        <v>165502.83916709249</v>
      </c>
      <c r="T179" s="105">
        <v>61463.416581502301</v>
      </c>
      <c r="U179" s="105">
        <v>2852.1780786918753</v>
      </c>
      <c r="V179" s="102">
        <v>4668.2709504343384</v>
      </c>
      <c r="W179" s="102">
        <v>702.43357179356155</v>
      </c>
      <c r="X179" s="9"/>
      <c r="Y179" s="105"/>
      <c r="Z179" s="55"/>
      <c r="AA179" s="118">
        <f t="shared" si="24"/>
        <v>121931.93344404701</v>
      </c>
      <c r="AB179" s="19">
        <f t="shared" si="25"/>
        <v>0.43424282989587532</v>
      </c>
      <c r="AC179" s="19">
        <f t="shared" si="26"/>
        <v>2.3391559521203711E-2</v>
      </c>
      <c r="AD179" s="19">
        <f t="shared" si="30"/>
        <v>8.9873485807182175E-3</v>
      </c>
      <c r="AE179" s="19">
        <f t="shared" si="31"/>
        <v>4.8412566607970318E-4</v>
      </c>
      <c r="AF179" s="221">
        <f t="shared" si="32"/>
        <v>2.0696596378743305E-2</v>
      </c>
      <c r="AH179" s="231"/>
    </row>
    <row r="180" spans="1:34" ht="13.5" customHeight="1" x14ac:dyDescent="0.2">
      <c r="A180" s="54" t="s">
        <v>451</v>
      </c>
      <c r="B180" s="55" t="s">
        <v>452</v>
      </c>
      <c r="C180" s="3" t="s">
        <v>438</v>
      </c>
      <c r="D180" s="2" t="s">
        <v>27</v>
      </c>
      <c r="E180" s="2" t="s">
        <v>28</v>
      </c>
      <c r="F180" s="55" t="s">
        <v>723</v>
      </c>
      <c r="G180" s="55" t="s">
        <v>80</v>
      </c>
      <c r="H180" s="2" t="s">
        <v>50</v>
      </c>
      <c r="I180" s="2" t="s">
        <v>32</v>
      </c>
      <c r="J180" s="204">
        <v>64308825799.091133</v>
      </c>
      <c r="K180" s="6" t="s">
        <v>439</v>
      </c>
      <c r="L180" s="31" t="s">
        <v>445</v>
      </c>
      <c r="M180" s="37">
        <v>0</v>
      </c>
      <c r="N180" s="37" t="s">
        <v>441</v>
      </c>
      <c r="O180" s="31">
        <v>9.5999999999999992E-3</v>
      </c>
      <c r="P180" s="6" t="s">
        <v>442</v>
      </c>
      <c r="Q180" s="4">
        <v>1378832609</v>
      </c>
      <c r="R180" s="104">
        <v>896414522</v>
      </c>
      <c r="S180" s="104">
        <v>0</v>
      </c>
      <c r="T180" s="104">
        <v>364992573</v>
      </c>
      <c r="U180" s="104">
        <v>40509333</v>
      </c>
      <c r="V180" s="102">
        <v>17081729</v>
      </c>
      <c r="W180" s="102">
        <v>44422635</v>
      </c>
      <c r="X180" s="9"/>
      <c r="Y180" s="104"/>
      <c r="Z180" s="2"/>
      <c r="AA180" s="118">
        <f t="shared" si="24"/>
        <v>1318998157</v>
      </c>
      <c r="AB180" s="19">
        <f t="shared" si="25"/>
        <v>0.67961772140671761</v>
      </c>
      <c r="AC180" s="19">
        <f t="shared" si="26"/>
        <v>3.0712198334026938E-2</v>
      </c>
      <c r="AD180" s="19">
        <f t="shared" si="30"/>
        <v>1.3939214576868683E-2</v>
      </c>
      <c r="AE180" s="19">
        <f t="shared" si="31"/>
        <v>6.2991871639137454E-4</v>
      </c>
      <c r="AF180" s="221">
        <f t="shared" si="32"/>
        <v>2.0510375373991686E-2</v>
      </c>
      <c r="AH180" s="231"/>
    </row>
    <row r="181" spans="1:34" ht="13.5" customHeight="1" x14ac:dyDescent="0.2">
      <c r="A181" s="54" t="s">
        <v>453</v>
      </c>
      <c r="B181" s="55" t="s">
        <v>454</v>
      </c>
      <c r="C181" s="3" t="s">
        <v>438</v>
      </c>
      <c r="D181" s="2" t="s">
        <v>27</v>
      </c>
      <c r="E181" s="2" t="s">
        <v>28</v>
      </c>
      <c r="F181" s="2" t="s">
        <v>43</v>
      </c>
      <c r="G181" s="191" t="s">
        <v>230</v>
      </c>
      <c r="H181" s="2" t="s">
        <v>50</v>
      </c>
      <c r="I181" s="2" t="s">
        <v>57</v>
      </c>
      <c r="J181" s="204">
        <v>51218157.725519136</v>
      </c>
      <c r="K181" s="6" t="s">
        <v>439</v>
      </c>
      <c r="L181" s="31" t="s">
        <v>440</v>
      </c>
      <c r="M181" s="37" t="s">
        <v>73</v>
      </c>
      <c r="N181" s="37" t="s">
        <v>441</v>
      </c>
      <c r="O181" s="31"/>
      <c r="P181" s="6" t="s">
        <v>442</v>
      </c>
      <c r="Q181" s="4">
        <v>496343.75319366378</v>
      </c>
      <c r="R181" s="104">
        <v>0</v>
      </c>
      <c r="S181" s="104">
        <v>464487.75868676545</v>
      </c>
      <c r="T181" s="104">
        <v>2349.4315278487479</v>
      </c>
      <c r="U181" s="104">
        <v>18489.869698518141</v>
      </c>
      <c r="V181" s="102">
        <v>15884.414920797139</v>
      </c>
      <c r="W181" s="102">
        <v>5280.483520694941</v>
      </c>
      <c r="X181" s="9"/>
      <c r="Y181" s="104"/>
      <c r="Z181" s="6">
        <v>7.1000000000000004E-3</v>
      </c>
      <c r="AA181" s="118">
        <f t="shared" si="24"/>
        <v>36723.716147164028</v>
      </c>
      <c r="AB181" s="19">
        <f t="shared" si="25"/>
        <v>0</v>
      </c>
      <c r="AC181" s="19">
        <f t="shared" si="26"/>
        <v>0.50348580259206732</v>
      </c>
      <c r="AD181" s="19">
        <f t="shared" si="30"/>
        <v>0</v>
      </c>
      <c r="AE181" s="19">
        <f t="shared" si="31"/>
        <v>3.610022406039348E-4</v>
      </c>
      <c r="AF181" s="221">
        <f t="shared" si="32"/>
        <v>7.8170057998565353E-3</v>
      </c>
      <c r="AH181" s="231"/>
    </row>
    <row r="182" spans="1:34" ht="13.5" customHeight="1" x14ac:dyDescent="0.2">
      <c r="A182" s="54" t="s">
        <v>455</v>
      </c>
      <c r="B182" s="55" t="s">
        <v>456</v>
      </c>
      <c r="C182" s="3" t="s">
        <v>438</v>
      </c>
      <c r="D182" s="2" t="s">
        <v>27</v>
      </c>
      <c r="E182" s="2" t="s">
        <v>28</v>
      </c>
      <c r="F182" s="2" t="s">
        <v>29</v>
      </c>
      <c r="G182" s="2" t="s">
        <v>116</v>
      </c>
      <c r="H182" s="2" t="s">
        <v>50</v>
      </c>
      <c r="I182" s="2" t="s">
        <v>57</v>
      </c>
      <c r="J182" s="204">
        <v>2091584.9699453558</v>
      </c>
      <c r="K182" s="6" t="s">
        <v>439</v>
      </c>
      <c r="L182" s="31" t="s">
        <v>445</v>
      </c>
      <c r="M182" s="37">
        <v>0</v>
      </c>
      <c r="N182" s="37" t="s">
        <v>457</v>
      </c>
      <c r="O182" s="31">
        <v>6.4999999999999997E-3</v>
      </c>
      <c r="P182" s="6" t="s">
        <v>442</v>
      </c>
      <c r="Q182" s="4">
        <v>14903.746167603476</v>
      </c>
      <c r="R182" s="104">
        <v>6428.7940725600411</v>
      </c>
      <c r="S182" s="104">
        <v>0</v>
      </c>
      <c r="T182" s="104">
        <v>3137.6117782319875</v>
      </c>
      <c r="U182" s="104">
        <v>921.57958610117521</v>
      </c>
      <c r="V182" s="102">
        <v>3732.5242718446598</v>
      </c>
      <c r="W182" s="102">
        <v>1203.803653551354</v>
      </c>
      <c r="X182" s="9"/>
      <c r="Y182" s="104"/>
      <c r="Z182" s="2"/>
      <c r="AA182" s="118">
        <f t="shared" si="24"/>
        <v>14220.509708737864</v>
      </c>
      <c r="AB182" s="19">
        <f t="shared" si="25"/>
        <v>0.45207901856076482</v>
      </c>
      <c r="AC182" s="19">
        <f t="shared" si="26"/>
        <v>6.4806368054086419E-2</v>
      </c>
      <c r="AD182" s="19">
        <f t="shared" si="30"/>
        <v>3.0736470977452079E-3</v>
      </c>
      <c r="AE182" s="19">
        <f t="shared" si="31"/>
        <v>4.4061302760520991E-4</v>
      </c>
      <c r="AF182" s="221">
        <f t="shared" si="32"/>
        <v>6.7989156133156691E-3</v>
      </c>
      <c r="AH182" s="231"/>
    </row>
    <row r="183" spans="1:34" ht="13.5" customHeight="1" x14ac:dyDescent="0.2">
      <c r="A183" s="54" t="s">
        <v>458</v>
      </c>
      <c r="B183" s="55" t="s">
        <v>459</v>
      </c>
      <c r="C183" s="3" t="s">
        <v>438</v>
      </c>
      <c r="D183" s="2" t="s">
        <v>27</v>
      </c>
      <c r="E183" s="2" t="s">
        <v>28</v>
      </c>
      <c r="F183" s="2" t="s">
        <v>43</v>
      </c>
      <c r="G183" s="55" t="s">
        <v>80</v>
      </c>
      <c r="H183" s="2" t="s">
        <v>31</v>
      </c>
      <c r="I183" s="2" t="s">
        <v>32</v>
      </c>
      <c r="J183" s="204">
        <v>31303604408.766838</v>
      </c>
      <c r="K183" s="6" t="s">
        <v>460</v>
      </c>
      <c r="L183" s="31" t="s">
        <v>445</v>
      </c>
      <c r="M183" s="37">
        <v>0</v>
      </c>
      <c r="N183" s="37" t="s">
        <v>461</v>
      </c>
      <c r="O183" s="31">
        <v>7.4999999999999997E-3</v>
      </c>
      <c r="P183" s="6" t="s">
        <v>442</v>
      </c>
      <c r="Q183" s="4">
        <v>13872234</v>
      </c>
      <c r="R183" s="104">
        <v>0</v>
      </c>
      <c r="S183" s="104">
        <v>0</v>
      </c>
      <c r="T183" s="104">
        <v>0</v>
      </c>
      <c r="U183" s="104">
        <v>12519183</v>
      </c>
      <c r="V183" s="102">
        <v>8829728</v>
      </c>
      <c r="W183" s="102">
        <v>347323</v>
      </c>
      <c r="X183" s="9"/>
      <c r="Y183" s="104"/>
      <c r="Z183" s="6">
        <v>1.7600000000000001E-2</v>
      </c>
      <c r="AA183" s="118">
        <f t="shared" si="24"/>
        <v>21348911</v>
      </c>
      <c r="AB183" s="19">
        <f t="shared" si="25"/>
        <v>0</v>
      </c>
      <c r="AC183" s="19">
        <f t="shared" si="26"/>
        <v>0.58640850580153714</v>
      </c>
      <c r="AD183" s="19">
        <f t="shared" si="30"/>
        <v>0</v>
      </c>
      <c r="AE183" s="19">
        <f t="shared" si="31"/>
        <v>3.9992784334106577E-4</v>
      </c>
      <c r="AF183" s="221">
        <f t="shared" si="32"/>
        <v>1.828199529744955E-2</v>
      </c>
      <c r="AH183" s="231"/>
    </row>
    <row r="184" spans="1:34" ht="13.5" customHeight="1" x14ac:dyDescent="0.2">
      <c r="A184" s="54" t="s">
        <v>462</v>
      </c>
      <c r="B184" s="55" t="s">
        <v>463</v>
      </c>
      <c r="C184" s="3" t="s">
        <v>438</v>
      </c>
      <c r="D184" s="2" t="s">
        <v>27</v>
      </c>
      <c r="E184" s="2" t="s">
        <v>28</v>
      </c>
      <c r="F184" s="2" t="s">
        <v>43</v>
      </c>
      <c r="G184" s="55" t="s">
        <v>80</v>
      </c>
      <c r="H184" s="2" t="s">
        <v>50</v>
      </c>
      <c r="I184" s="2" t="s">
        <v>57</v>
      </c>
      <c r="J184" s="204">
        <v>13050140.482021868</v>
      </c>
      <c r="K184" s="6" t="s">
        <v>460</v>
      </c>
      <c r="L184" s="31" t="s">
        <v>445</v>
      </c>
      <c r="M184" s="37">
        <v>0</v>
      </c>
      <c r="N184" s="37" t="s">
        <v>461</v>
      </c>
      <c r="O184" s="31">
        <v>7.6E-3</v>
      </c>
      <c r="P184" s="6" t="s">
        <v>442</v>
      </c>
      <c r="Q184" s="4">
        <v>9530.1833163004594</v>
      </c>
      <c r="R184" s="104">
        <v>0</v>
      </c>
      <c r="S184" s="104">
        <v>0</v>
      </c>
      <c r="T184" s="104">
        <v>0</v>
      </c>
      <c r="U184" s="104">
        <v>4770.6406489524779</v>
      </c>
      <c r="V184" s="102">
        <v>6440.7511497189571</v>
      </c>
      <c r="W184" s="102">
        <v>1547.585590189065</v>
      </c>
      <c r="X184" s="9"/>
      <c r="Y184" s="104"/>
      <c r="Z184" s="6">
        <v>1.7299999999999999E-2</v>
      </c>
      <c r="AA184" s="118">
        <f t="shared" si="24"/>
        <v>11211.391798671435</v>
      </c>
      <c r="AB184" s="19">
        <f t="shared" si="25"/>
        <v>0</v>
      </c>
      <c r="AC184" s="19">
        <f t="shared" si="26"/>
        <v>0.42551725375593469</v>
      </c>
      <c r="AD184" s="19">
        <f t="shared" si="30"/>
        <v>0</v>
      </c>
      <c r="AE184" s="19">
        <f t="shared" si="31"/>
        <v>3.6556239800825184E-4</v>
      </c>
      <c r="AF184" s="221">
        <f t="shared" si="32"/>
        <v>1.8159101234512875E-2</v>
      </c>
      <c r="AH184" s="231"/>
    </row>
    <row r="185" spans="1:34" ht="13.5" customHeight="1" x14ac:dyDescent="0.2">
      <c r="A185" s="54" t="s">
        <v>464</v>
      </c>
      <c r="B185" s="55" t="s">
        <v>465</v>
      </c>
      <c r="C185" s="3" t="s">
        <v>438</v>
      </c>
      <c r="D185" s="55" t="s">
        <v>802</v>
      </c>
      <c r="E185" s="57" t="s">
        <v>803</v>
      </c>
      <c r="F185" s="55" t="s">
        <v>723</v>
      </c>
      <c r="G185" s="55" t="s">
        <v>46</v>
      </c>
      <c r="H185" s="2" t="s">
        <v>50</v>
      </c>
      <c r="I185" s="55" t="s">
        <v>57</v>
      </c>
      <c r="J185" s="204">
        <v>3689741.8694399986</v>
      </c>
      <c r="K185" s="59" t="s">
        <v>439</v>
      </c>
      <c r="L185" s="9" t="s">
        <v>445</v>
      </c>
      <c r="M185" s="10">
        <v>0</v>
      </c>
      <c r="N185" s="10" t="s">
        <v>441</v>
      </c>
      <c r="O185" s="9">
        <v>1.06E-2</v>
      </c>
      <c r="P185" s="59" t="s">
        <v>442</v>
      </c>
      <c r="Q185" s="61">
        <v>92460.120720490566</v>
      </c>
      <c r="R185" s="105">
        <v>72274.83392948391</v>
      </c>
      <c r="S185" s="105">
        <v>0</v>
      </c>
      <c r="T185" s="105">
        <v>3167.191492079714</v>
      </c>
      <c r="U185" s="105">
        <v>2844.9827542156363</v>
      </c>
      <c r="V185" s="102">
        <v>4125.3449156872757</v>
      </c>
      <c r="W185" s="102">
        <v>9470.0913387838536</v>
      </c>
      <c r="X185" s="9"/>
      <c r="Y185" s="105"/>
      <c r="Z185" s="59"/>
      <c r="AA185" s="118">
        <f t="shared" si="24"/>
        <v>82412.353091466546</v>
      </c>
      <c r="AB185" s="19">
        <f t="shared" si="25"/>
        <v>0.87699029597260303</v>
      </c>
      <c r="AC185" s="19">
        <f t="shared" si="26"/>
        <v>3.452131443277795E-2</v>
      </c>
      <c r="AD185" s="19">
        <f t="shared" si="30"/>
        <v>1.9588046125419947E-2</v>
      </c>
      <c r="AE185" s="19">
        <f t="shared" si="31"/>
        <v>7.710519746053202E-4</v>
      </c>
      <c r="AF185" s="221">
        <f t="shared" si="32"/>
        <v>2.2335533489223319E-2</v>
      </c>
      <c r="AH185" s="231"/>
    </row>
    <row r="186" spans="1:34" ht="13.5" customHeight="1" x14ac:dyDescent="0.2">
      <c r="A186" s="54" t="s">
        <v>466</v>
      </c>
      <c r="B186" s="55" t="s">
        <v>467</v>
      </c>
      <c r="C186" s="3" t="s">
        <v>438</v>
      </c>
      <c r="D186" s="2" t="s">
        <v>27</v>
      </c>
      <c r="E186" s="2" t="s">
        <v>28</v>
      </c>
      <c r="F186" s="2" t="s">
        <v>43</v>
      </c>
      <c r="G186" s="55" t="s">
        <v>80</v>
      </c>
      <c r="H186" s="2" t="s">
        <v>31</v>
      </c>
      <c r="I186" s="2" t="s">
        <v>32</v>
      </c>
      <c r="J186" s="204">
        <v>1150313351.8442624</v>
      </c>
      <c r="K186" s="6" t="s">
        <v>460</v>
      </c>
      <c r="L186" s="31" t="s">
        <v>468</v>
      </c>
      <c r="M186" s="37" t="s">
        <v>73</v>
      </c>
      <c r="N186" s="37" t="s">
        <v>441</v>
      </c>
      <c r="O186" s="31">
        <v>6.4999999999999997E-3</v>
      </c>
      <c r="P186" s="6" t="s">
        <v>442</v>
      </c>
      <c r="Q186" s="4">
        <v>1975466</v>
      </c>
      <c r="R186" s="104">
        <v>0</v>
      </c>
      <c r="S186" s="104">
        <v>0</v>
      </c>
      <c r="T186" s="104">
        <v>0</v>
      </c>
      <c r="U186" s="104">
        <v>863220</v>
      </c>
      <c r="V186" s="102">
        <v>1293728</v>
      </c>
      <c r="W186" s="102">
        <v>106518</v>
      </c>
      <c r="X186" s="9"/>
      <c r="Y186" s="104"/>
      <c r="Z186" s="6">
        <v>1.7500000000000002E-2</v>
      </c>
      <c r="AA186" s="118">
        <f t="shared" si="24"/>
        <v>2156948</v>
      </c>
      <c r="AB186" s="19">
        <f t="shared" si="25"/>
        <v>0</v>
      </c>
      <c r="AC186" s="19">
        <f t="shared" si="26"/>
        <v>0.40020436283118554</v>
      </c>
      <c r="AD186" s="19">
        <f t="shared" si="30"/>
        <v>0</v>
      </c>
      <c r="AE186" s="19">
        <f t="shared" si="31"/>
        <v>7.5042161217726085E-4</v>
      </c>
      <c r="AF186" s="221">
        <f t="shared" si="32"/>
        <v>1.9375096030609253E-2</v>
      </c>
      <c r="AH186" s="231"/>
    </row>
    <row r="187" spans="1:34" ht="13.5" customHeight="1" x14ac:dyDescent="0.2">
      <c r="A187" s="54" t="s">
        <v>469</v>
      </c>
      <c r="B187" s="55" t="s">
        <v>470</v>
      </c>
      <c r="C187" s="3" t="s">
        <v>438</v>
      </c>
      <c r="D187" s="2" t="s">
        <v>27</v>
      </c>
      <c r="E187" s="2" t="s">
        <v>28</v>
      </c>
      <c r="F187" s="2" t="s">
        <v>29</v>
      </c>
      <c r="G187" s="192" t="s">
        <v>38</v>
      </c>
      <c r="H187" s="2" t="s">
        <v>31</v>
      </c>
      <c r="I187" s="2" t="s">
        <v>32</v>
      </c>
      <c r="J187" s="204">
        <v>5219444037.9836063</v>
      </c>
      <c r="K187" s="6" t="s">
        <v>439</v>
      </c>
      <c r="L187" s="31" t="s">
        <v>445</v>
      </c>
      <c r="M187" s="37">
        <v>0</v>
      </c>
      <c r="N187" s="37" t="s">
        <v>441</v>
      </c>
      <c r="O187" s="31"/>
      <c r="P187" s="6" t="s">
        <v>442</v>
      </c>
      <c r="Q187" s="4">
        <v>65278974</v>
      </c>
      <c r="R187" s="104">
        <v>49189457</v>
      </c>
      <c r="S187" s="104">
        <v>0</v>
      </c>
      <c r="T187" s="104">
        <v>11344192</v>
      </c>
      <c r="U187" s="104">
        <v>3389958</v>
      </c>
      <c r="V187" s="102">
        <v>2310728</v>
      </c>
      <c r="W187" s="102">
        <v>162112</v>
      </c>
      <c r="X187" s="9"/>
      <c r="Y187" s="104"/>
      <c r="Z187" s="6"/>
      <c r="AA187" s="118">
        <f t="shared" si="24"/>
        <v>66234335</v>
      </c>
      <c r="AB187" s="19">
        <f t="shared" si="25"/>
        <v>0.74265797339099127</v>
      </c>
      <c r="AC187" s="19">
        <f t="shared" si="26"/>
        <v>5.1181279316837712E-2</v>
      </c>
      <c r="AD187" s="19">
        <f t="shared" si="30"/>
        <v>9.4242713672245907E-3</v>
      </c>
      <c r="AE187" s="19">
        <f t="shared" si="31"/>
        <v>6.4948641566614442E-4</v>
      </c>
      <c r="AF187" s="221">
        <f t="shared" si="32"/>
        <v>1.2689921477841513E-2</v>
      </c>
      <c r="AH187" s="231"/>
    </row>
    <row r="188" spans="1:34" ht="13.5" customHeight="1" x14ac:dyDescent="0.2">
      <c r="A188" s="54" t="s">
        <v>471</v>
      </c>
      <c r="B188" s="55" t="s">
        <v>472</v>
      </c>
      <c r="C188" s="3" t="s">
        <v>438</v>
      </c>
      <c r="D188" s="2" t="s">
        <v>27</v>
      </c>
      <c r="E188" s="2" t="s">
        <v>28</v>
      </c>
      <c r="F188" s="2" t="s">
        <v>29</v>
      </c>
      <c r="G188" s="2" t="s">
        <v>46</v>
      </c>
      <c r="H188" s="2" t="s">
        <v>50</v>
      </c>
      <c r="I188" s="2" t="s">
        <v>32</v>
      </c>
      <c r="J188" s="204">
        <v>9781129883.3257751</v>
      </c>
      <c r="K188" s="6" t="s">
        <v>439</v>
      </c>
      <c r="L188" s="31" t="s">
        <v>445</v>
      </c>
      <c r="M188" s="37">
        <v>0</v>
      </c>
      <c r="N188" s="37" t="s">
        <v>441</v>
      </c>
      <c r="O188" s="31">
        <v>1.55E-2</v>
      </c>
      <c r="P188" s="6" t="s">
        <v>442</v>
      </c>
      <c r="Q188" s="4">
        <v>120081685</v>
      </c>
      <c r="R188" s="104">
        <v>82678642</v>
      </c>
      <c r="S188" s="104">
        <v>0</v>
      </c>
      <c r="T188" s="104">
        <v>11426027</v>
      </c>
      <c r="U188" s="104">
        <v>8508942</v>
      </c>
      <c r="V188" s="102">
        <v>3452728</v>
      </c>
      <c r="W188" s="102">
        <v>16462346</v>
      </c>
      <c r="X188" s="9"/>
      <c r="Y188" s="104"/>
      <c r="Z188" s="6"/>
      <c r="AA188" s="118">
        <f t="shared" si="24"/>
        <v>106066339</v>
      </c>
      <c r="AB188" s="19">
        <f t="shared" si="25"/>
        <v>0.77949934710200564</v>
      </c>
      <c r="AC188" s="19">
        <f t="shared" si="26"/>
        <v>8.0222831109500251E-2</v>
      </c>
      <c r="AD188" s="19">
        <f t="shared" si="30"/>
        <v>8.452872314981227E-3</v>
      </c>
      <c r="AE188" s="19">
        <f t="shared" si="31"/>
        <v>8.6993446580292146E-4</v>
      </c>
      <c r="AF188" s="221">
        <f t="shared" si="32"/>
        <v>1.0843976132125073E-2</v>
      </c>
      <c r="AH188" s="231"/>
    </row>
    <row r="189" spans="1:34" ht="13.5" customHeight="1" x14ac:dyDescent="0.2">
      <c r="A189" s="54" t="s">
        <v>473</v>
      </c>
      <c r="B189" s="55" t="s">
        <v>474</v>
      </c>
      <c r="C189" s="3" t="s">
        <v>438</v>
      </c>
      <c r="D189" s="2" t="s">
        <v>27</v>
      </c>
      <c r="E189" s="2" t="s">
        <v>28</v>
      </c>
      <c r="F189" s="2" t="s">
        <v>43</v>
      </c>
      <c r="G189" s="2" t="s">
        <v>46</v>
      </c>
      <c r="H189" s="2" t="s">
        <v>50</v>
      </c>
      <c r="I189" s="2" t="s">
        <v>32</v>
      </c>
      <c r="J189" s="204">
        <v>12619412591.362478</v>
      </c>
      <c r="K189" s="6" t="s">
        <v>439</v>
      </c>
      <c r="L189" s="31" t="s">
        <v>445</v>
      </c>
      <c r="M189" s="37">
        <v>0</v>
      </c>
      <c r="N189" s="37" t="s">
        <v>441</v>
      </c>
      <c r="O189" s="31">
        <v>6.4999999999999997E-3</v>
      </c>
      <c r="P189" s="6" t="s">
        <v>442</v>
      </c>
      <c r="Q189" s="4">
        <v>144641191</v>
      </c>
      <c r="R189" s="104">
        <v>106326399</v>
      </c>
      <c r="S189" s="104">
        <v>0</v>
      </c>
      <c r="T189" s="104">
        <v>15294876</v>
      </c>
      <c r="U189" s="104">
        <v>9844348</v>
      </c>
      <c r="V189" s="102">
        <v>4162728</v>
      </c>
      <c r="W189" s="102">
        <v>12169840</v>
      </c>
      <c r="X189" s="9"/>
      <c r="Y189" s="104"/>
      <c r="Z189" s="6">
        <v>1E-3</v>
      </c>
      <c r="AA189" s="118">
        <f t="shared" si="24"/>
        <v>135628351</v>
      </c>
      <c r="AB189" s="19">
        <f t="shared" si="25"/>
        <v>0.78395407904059822</v>
      </c>
      <c r="AC189" s="19">
        <f t="shared" si="26"/>
        <v>7.2583261002708788E-2</v>
      </c>
      <c r="AD189" s="19">
        <f t="shared" si="30"/>
        <v>8.4256218924782991E-3</v>
      </c>
      <c r="AE189" s="19">
        <f t="shared" si="31"/>
        <v>7.8009558121097428E-4</v>
      </c>
      <c r="AF189" s="221">
        <f t="shared" si="32"/>
        <v>1.1747596214805797E-2</v>
      </c>
      <c r="AH189" s="231"/>
    </row>
    <row r="190" spans="1:34" ht="13.5" customHeight="1" x14ac:dyDescent="0.2">
      <c r="A190" s="54" t="s">
        <v>475</v>
      </c>
      <c r="B190" s="55" t="s">
        <v>476</v>
      </c>
      <c r="C190" s="3" t="s">
        <v>438</v>
      </c>
      <c r="D190" s="2" t="s">
        <v>27</v>
      </c>
      <c r="E190" s="2" t="s">
        <v>28</v>
      </c>
      <c r="F190" s="2" t="s">
        <v>43</v>
      </c>
      <c r="G190" s="2" t="s">
        <v>69</v>
      </c>
      <c r="H190" s="2" t="s">
        <v>50</v>
      </c>
      <c r="I190" s="2" t="s">
        <v>32</v>
      </c>
      <c r="J190" s="204">
        <v>15098725425.636818</v>
      </c>
      <c r="K190" s="6" t="s">
        <v>439</v>
      </c>
      <c r="L190" s="31" t="s">
        <v>477</v>
      </c>
      <c r="M190" s="37" t="s">
        <v>73</v>
      </c>
      <c r="N190" s="37" t="s">
        <v>441</v>
      </c>
      <c r="O190" s="31">
        <v>6.6E-3</v>
      </c>
      <c r="P190" s="6" t="s">
        <v>442</v>
      </c>
      <c r="Q190" s="4">
        <v>65248899</v>
      </c>
      <c r="R190" s="104">
        <v>0</v>
      </c>
      <c r="S190" s="104">
        <v>56381256</v>
      </c>
      <c r="T190" s="104">
        <v>0</v>
      </c>
      <c r="U190" s="104">
        <v>6041321</v>
      </c>
      <c r="V190" s="102">
        <v>4781729</v>
      </c>
      <c r="W190" s="102">
        <v>321027</v>
      </c>
      <c r="X190" s="9"/>
      <c r="Y190" s="104"/>
      <c r="Z190" s="6">
        <v>7.1000000000000004E-3</v>
      </c>
      <c r="AA190" s="118">
        <f t="shared" si="24"/>
        <v>10823050</v>
      </c>
      <c r="AB190" s="19">
        <f t="shared" si="25"/>
        <v>0</v>
      </c>
      <c r="AC190" s="19">
        <f t="shared" si="26"/>
        <v>0.55819025136167721</v>
      </c>
      <c r="AD190" s="19">
        <f t="shared" si="30"/>
        <v>0</v>
      </c>
      <c r="AE190" s="19">
        <f t="shared" si="31"/>
        <v>4.0012125723818808E-4</v>
      </c>
      <c r="AF190" s="221">
        <f t="shared" si="32"/>
        <v>7.8168187840294816E-3</v>
      </c>
      <c r="AH190" s="231"/>
    </row>
    <row r="191" spans="1:34" ht="13.5" customHeight="1" x14ac:dyDescent="0.2">
      <c r="A191" s="54" t="s">
        <v>478</v>
      </c>
      <c r="B191" s="55" t="s">
        <v>479</v>
      </c>
      <c r="C191" s="3" t="s">
        <v>438</v>
      </c>
      <c r="D191" s="2" t="s">
        <v>27</v>
      </c>
      <c r="E191" s="2" t="s">
        <v>28</v>
      </c>
      <c r="F191" s="2" t="s">
        <v>43</v>
      </c>
      <c r="G191" s="191" t="s">
        <v>230</v>
      </c>
      <c r="H191" s="2" t="s">
        <v>50</v>
      </c>
      <c r="I191" s="2" t="s">
        <v>32</v>
      </c>
      <c r="J191" s="204">
        <v>12433481726.241409</v>
      </c>
      <c r="K191" s="6" t="s">
        <v>439</v>
      </c>
      <c r="L191" s="31" t="s">
        <v>477</v>
      </c>
      <c r="M191" s="37" t="s">
        <v>73</v>
      </c>
      <c r="N191" s="37" t="s">
        <v>441</v>
      </c>
      <c r="O191" s="31">
        <v>6.6E-3</v>
      </c>
      <c r="P191" s="6" t="s">
        <v>442</v>
      </c>
      <c r="Q191" s="4">
        <v>7457975</v>
      </c>
      <c r="R191" s="104">
        <v>0</v>
      </c>
      <c r="S191" s="104">
        <v>0</v>
      </c>
      <c r="T191" s="104">
        <v>0</v>
      </c>
      <c r="U191" s="104">
        <v>4973578</v>
      </c>
      <c r="V191" s="102">
        <v>4057830</v>
      </c>
      <c r="W191" s="102">
        <v>294208</v>
      </c>
      <c r="X191" s="9"/>
      <c r="Y191" s="104"/>
      <c r="Z191" s="6">
        <v>1.456E-2</v>
      </c>
      <c r="AA191" s="118">
        <f t="shared" si="24"/>
        <v>9031408</v>
      </c>
      <c r="AB191" s="19">
        <f t="shared" si="25"/>
        <v>0</v>
      </c>
      <c r="AC191" s="19">
        <f t="shared" si="26"/>
        <v>0.5506979642598363</v>
      </c>
      <c r="AD191" s="19">
        <f t="shared" si="30"/>
        <v>0</v>
      </c>
      <c r="AE191" s="19">
        <f t="shared" si="31"/>
        <v>4.0001490407172473E-4</v>
      </c>
      <c r="AF191" s="221">
        <f t="shared" si="32"/>
        <v>1.5286378033028255E-2</v>
      </c>
      <c r="AH191" s="231"/>
    </row>
    <row r="192" spans="1:34" ht="13.5" customHeight="1" x14ac:dyDescent="0.2">
      <c r="A192" s="54" t="s">
        <v>480</v>
      </c>
      <c r="B192" s="55" t="s">
        <v>481</v>
      </c>
      <c r="C192" s="3" t="s">
        <v>438</v>
      </c>
      <c r="D192" s="2" t="s">
        <v>27</v>
      </c>
      <c r="E192" s="2" t="s">
        <v>28</v>
      </c>
      <c r="F192" s="2" t="s">
        <v>43</v>
      </c>
      <c r="G192" s="191" t="s">
        <v>230</v>
      </c>
      <c r="H192" s="2" t="s">
        <v>50</v>
      </c>
      <c r="I192" s="2" t="s">
        <v>32</v>
      </c>
      <c r="J192" s="204">
        <v>30701823642.045227</v>
      </c>
      <c r="K192" s="6" t="s">
        <v>439</v>
      </c>
      <c r="L192" s="31" t="s">
        <v>477</v>
      </c>
      <c r="M192" s="37" t="s">
        <v>73</v>
      </c>
      <c r="N192" s="37" t="s">
        <v>441</v>
      </c>
      <c r="O192" s="31"/>
      <c r="P192" s="6" t="s">
        <v>442</v>
      </c>
      <c r="Q192" s="4">
        <v>297966154</v>
      </c>
      <c r="R192" s="104">
        <v>0</v>
      </c>
      <c r="S192" s="104">
        <v>280817306</v>
      </c>
      <c r="T192" s="104">
        <v>0</v>
      </c>
      <c r="U192" s="104">
        <v>12279528</v>
      </c>
      <c r="V192" s="102">
        <v>8625830</v>
      </c>
      <c r="W192" s="102">
        <v>886794</v>
      </c>
      <c r="X192" s="9"/>
      <c r="Y192" s="104"/>
      <c r="Z192" s="6">
        <v>9.2999999999999992E-3</v>
      </c>
      <c r="AA192" s="118">
        <f t="shared" si="24"/>
        <v>20905358</v>
      </c>
      <c r="AB192" s="19">
        <f t="shared" si="25"/>
        <v>0</v>
      </c>
      <c r="AC192" s="19">
        <f t="shared" si="26"/>
        <v>0.58738664030532273</v>
      </c>
      <c r="AD192" s="19">
        <f t="shared" si="30"/>
        <v>0</v>
      </c>
      <c r="AE192" s="19">
        <f t="shared" si="31"/>
        <v>3.999608669233431E-4</v>
      </c>
      <c r="AF192" s="221">
        <f t="shared" si="32"/>
        <v>9.9809158388679785E-3</v>
      </c>
      <c r="AH192" s="231"/>
    </row>
    <row r="193" spans="1:34" ht="13.5" customHeight="1" x14ac:dyDescent="0.2">
      <c r="A193" s="54" t="s">
        <v>482</v>
      </c>
      <c r="B193" s="55" t="s">
        <v>483</v>
      </c>
      <c r="C193" s="3" t="s">
        <v>438</v>
      </c>
      <c r="D193" s="2" t="s">
        <v>27</v>
      </c>
      <c r="E193" s="2" t="s">
        <v>28</v>
      </c>
      <c r="F193" s="2" t="s">
        <v>29</v>
      </c>
      <c r="G193" s="2" t="s">
        <v>116</v>
      </c>
      <c r="H193" s="2" t="s">
        <v>31</v>
      </c>
      <c r="I193" s="2" t="s">
        <v>32</v>
      </c>
      <c r="J193" s="204">
        <v>2057024375.9344263</v>
      </c>
      <c r="K193" s="6" t="s">
        <v>484</v>
      </c>
      <c r="L193" s="31" t="s">
        <v>445</v>
      </c>
      <c r="M193" s="37">
        <v>0</v>
      </c>
      <c r="N193" s="37" t="s">
        <v>441</v>
      </c>
      <c r="O193" s="31">
        <v>2.5000000000000001E-3</v>
      </c>
      <c r="P193" s="6" t="s">
        <v>442</v>
      </c>
      <c r="Q193" s="4">
        <v>18024977</v>
      </c>
      <c r="R193" s="104">
        <v>6263561</v>
      </c>
      <c r="S193" s="104">
        <v>0</v>
      </c>
      <c r="T193" s="104">
        <v>9411602</v>
      </c>
      <c r="U193" s="104">
        <v>1336848</v>
      </c>
      <c r="V193" s="102">
        <v>1520728</v>
      </c>
      <c r="W193" s="102">
        <v>7238</v>
      </c>
      <c r="X193" s="9"/>
      <c r="Y193" s="104"/>
      <c r="Z193" s="6"/>
      <c r="AA193" s="118">
        <f t="shared" si="24"/>
        <v>18532739</v>
      </c>
      <c r="AB193" s="19">
        <f t="shared" si="25"/>
        <v>0.33797276268769555</v>
      </c>
      <c r="AC193" s="19">
        <f t="shared" si="26"/>
        <v>7.2134399561770118E-2</v>
      </c>
      <c r="AD193" s="19">
        <f t="shared" si="30"/>
        <v>3.0449619719040556E-3</v>
      </c>
      <c r="AE193" s="19">
        <f t="shared" si="31"/>
        <v>6.498940973379189E-4</v>
      </c>
      <c r="AF193" s="221">
        <f t="shared" si="32"/>
        <v>9.0094892490427091E-3</v>
      </c>
      <c r="AH193" s="231"/>
    </row>
    <row r="194" spans="1:34" ht="13.5" customHeight="1" x14ac:dyDescent="0.2">
      <c r="A194" s="54" t="s">
        <v>485</v>
      </c>
      <c r="B194" s="55" t="s">
        <v>486</v>
      </c>
      <c r="C194" s="3" t="s">
        <v>438</v>
      </c>
      <c r="D194" s="2" t="s">
        <v>27</v>
      </c>
      <c r="E194" s="2" t="s">
        <v>28</v>
      </c>
      <c r="F194" s="2" t="s">
        <v>29</v>
      </c>
      <c r="G194" s="2" t="s">
        <v>46</v>
      </c>
      <c r="H194" s="2" t="s">
        <v>50</v>
      </c>
      <c r="I194" s="2" t="s">
        <v>32</v>
      </c>
      <c r="J194" s="204">
        <v>14136554921.468315</v>
      </c>
      <c r="K194" s="6" t="s">
        <v>439</v>
      </c>
      <c r="L194" s="31" t="s">
        <v>445</v>
      </c>
      <c r="M194" s="37">
        <v>0</v>
      </c>
      <c r="N194" s="37" t="s">
        <v>441</v>
      </c>
      <c r="O194" s="31"/>
      <c r="P194" s="6" t="s">
        <v>442</v>
      </c>
      <c r="Q194" s="4">
        <v>344845137</v>
      </c>
      <c r="R194" s="104">
        <v>254375387</v>
      </c>
      <c r="S194" s="104">
        <v>0</v>
      </c>
      <c r="T194" s="104">
        <v>37247887</v>
      </c>
      <c r="U194" s="104">
        <v>10040988</v>
      </c>
      <c r="V194" s="102">
        <v>4541728</v>
      </c>
      <c r="W194" s="102">
        <v>41958368</v>
      </c>
      <c r="X194" s="9"/>
      <c r="Y194" s="104"/>
      <c r="Z194" s="6"/>
      <c r="AA194" s="118">
        <f t="shared" si="24"/>
        <v>306205990</v>
      </c>
      <c r="AB194" s="19">
        <f t="shared" si="25"/>
        <v>0.83073288997383754</v>
      </c>
      <c r="AC194" s="19">
        <f t="shared" si="26"/>
        <v>3.2791611947238522E-2</v>
      </c>
      <c r="AD194" s="19">
        <f t="shared" si="30"/>
        <v>1.7994156880025682E-2</v>
      </c>
      <c r="AE194" s="19">
        <f t="shared" si="31"/>
        <v>7.1028535989000902E-4</v>
      </c>
      <c r="AF194" s="221">
        <f t="shared" si="32"/>
        <v>2.1660580792211531E-2</v>
      </c>
      <c r="AH194" s="231"/>
    </row>
    <row r="195" spans="1:34" ht="13.5" customHeight="1" x14ac:dyDescent="0.2">
      <c r="A195" s="54" t="s">
        <v>487</v>
      </c>
      <c r="B195" s="55" t="s">
        <v>488</v>
      </c>
      <c r="C195" s="3" t="s">
        <v>438</v>
      </c>
      <c r="D195" s="2" t="s">
        <v>27</v>
      </c>
      <c r="E195" s="2" t="s">
        <v>28</v>
      </c>
      <c r="F195" s="2" t="s">
        <v>29</v>
      </c>
      <c r="G195" s="2" t="s">
        <v>30</v>
      </c>
      <c r="H195" s="2" t="s">
        <v>31</v>
      </c>
      <c r="I195" s="2" t="s">
        <v>32</v>
      </c>
      <c r="J195" s="204">
        <v>18727502270.057377</v>
      </c>
      <c r="K195" s="6" t="s">
        <v>439</v>
      </c>
      <c r="L195" s="31" t="s">
        <v>445</v>
      </c>
      <c r="M195" s="37">
        <v>0</v>
      </c>
      <c r="N195" s="37" t="s">
        <v>441</v>
      </c>
      <c r="O195" s="31">
        <v>1.3599999999999999E-2</v>
      </c>
      <c r="P195" s="6" t="s">
        <v>442</v>
      </c>
      <c r="Q195" s="4">
        <v>190921862</v>
      </c>
      <c r="R195" s="104">
        <v>153181654</v>
      </c>
      <c r="S195" s="104">
        <v>0</v>
      </c>
      <c r="T195" s="104">
        <v>26924029</v>
      </c>
      <c r="U195" s="104">
        <v>8614661</v>
      </c>
      <c r="V195" s="102">
        <v>5687728</v>
      </c>
      <c r="W195" s="102">
        <v>630119</v>
      </c>
      <c r="X195" s="9"/>
      <c r="Y195" s="104"/>
      <c r="Z195" s="6"/>
      <c r="AA195" s="118">
        <f t="shared" si="24"/>
        <v>194408072</v>
      </c>
      <c r="AB195" s="19">
        <f t="shared" si="25"/>
        <v>0.787938753901124</v>
      </c>
      <c r="AC195" s="19">
        <f t="shared" si="26"/>
        <v>4.4312259832503254E-2</v>
      </c>
      <c r="AD195" s="19">
        <f t="shared" si="30"/>
        <v>8.1795026261946187E-3</v>
      </c>
      <c r="AE195" s="19">
        <f t="shared" si="31"/>
        <v>4.6000053161246294E-4</v>
      </c>
      <c r="AF195" s="221">
        <f t="shared" si="32"/>
        <v>1.0380886313431715E-2</v>
      </c>
      <c r="AH195" s="231"/>
    </row>
    <row r="196" spans="1:34" ht="13.5" customHeight="1" x14ac:dyDescent="0.2">
      <c r="A196" s="54" t="s">
        <v>489</v>
      </c>
      <c r="B196" s="55" t="s">
        <v>490</v>
      </c>
      <c r="C196" s="3" t="s">
        <v>438</v>
      </c>
      <c r="D196" s="2" t="s">
        <v>27</v>
      </c>
      <c r="E196" s="2" t="s">
        <v>28</v>
      </c>
      <c r="F196" s="55" t="s">
        <v>723</v>
      </c>
      <c r="G196" s="55" t="s">
        <v>80</v>
      </c>
      <c r="H196" s="2" t="s">
        <v>50</v>
      </c>
      <c r="I196" s="2" t="s">
        <v>32</v>
      </c>
      <c r="J196" s="204">
        <v>3311629336.068306</v>
      </c>
      <c r="K196" s="6" t="s">
        <v>439</v>
      </c>
      <c r="L196" s="31" t="s">
        <v>477</v>
      </c>
      <c r="M196" s="37" t="s">
        <v>73</v>
      </c>
      <c r="N196" s="37" t="s">
        <v>450</v>
      </c>
      <c r="O196" s="31">
        <v>1.66E-2</v>
      </c>
      <c r="P196" s="6" t="s">
        <v>442</v>
      </c>
      <c r="Q196" s="4">
        <v>122804413</v>
      </c>
      <c r="R196" s="104">
        <v>68259348</v>
      </c>
      <c r="S196" s="104">
        <v>42507827</v>
      </c>
      <c r="T196" s="104">
        <v>0</v>
      </c>
      <c r="U196" s="104">
        <v>2006902</v>
      </c>
      <c r="V196" s="102">
        <v>1832728</v>
      </c>
      <c r="W196" s="102">
        <v>6288723</v>
      </c>
      <c r="X196" s="9"/>
      <c r="Y196" s="104"/>
      <c r="Z196" s="6"/>
      <c r="AA196" s="118">
        <f t="shared" si="24"/>
        <v>72098978</v>
      </c>
      <c r="AB196" s="19">
        <f t="shared" si="25"/>
        <v>0.94674501488772833</v>
      </c>
      <c r="AC196" s="19">
        <f t="shared" si="26"/>
        <v>2.7835373755228543E-2</v>
      </c>
      <c r="AD196" s="19">
        <f t="shared" si="30"/>
        <v>2.0612013324244834E-2</v>
      </c>
      <c r="AE196" s="19">
        <f t="shared" si="31"/>
        <v>6.0601649409914682E-4</v>
      </c>
      <c r="AF196" s="221">
        <f t="shared" si="32"/>
        <v>2.1771451658173402E-2</v>
      </c>
      <c r="AH196" s="231"/>
    </row>
    <row r="197" spans="1:34" ht="13.5" customHeight="1" x14ac:dyDescent="0.2">
      <c r="A197" s="54" t="s">
        <v>491</v>
      </c>
      <c r="B197" s="55" t="s">
        <v>492</v>
      </c>
      <c r="C197" s="3" t="s">
        <v>438</v>
      </c>
      <c r="D197" s="2" t="s">
        <v>27</v>
      </c>
      <c r="E197" s="2" t="s">
        <v>28</v>
      </c>
      <c r="F197" s="2" t="s">
        <v>29</v>
      </c>
      <c r="G197" s="2" t="s">
        <v>116</v>
      </c>
      <c r="H197" s="2" t="s">
        <v>50</v>
      </c>
      <c r="I197" s="2" t="s">
        <v>212</v>
      </c>
      <c r="J197" s="204">
        <v>3095432.7159562819</v>
      </c>
      <c r="K197" s="6" t="s">
        <v>439</v>
      </c>
      <c r="L197" s="31" t="s">
        <v>445</v>
      </c>
      <c r="M197" s="37">
        <v>0</v>
      </c>
      <c r="N197" s="37" t="s">
        <v>441</v>
      </c>
      <c r="O197" s="31"/>
      <c r="P197" s="6" t="s">
        <v>442</v>
      </c>
      <c r="Q197" s="4">
        <v>20335.620835223111</v>
      </c>
      <c r="R197" s="104">
        <v>13677.026131249346</v>
      </c>
      <c r="S197" s="104">
        <v>0</v>
      </c>
      <c r="T197" s="104">
        <v>423.71000941980952</v>
      </c>
      <c r="U197" s="104">
        <v>1244.1509960576352</v>
      </c>
      <c r="V197" s="102">
        <v>4258.8982311691034</v>
      </c>
      <c r="W197" s="102">
        <v>1481.9314098314901</v>
      </c>
      <c r="X197" s="9"/>
      <c r="Y197" s="104"/>
      <c r="Z197" s="6"/>
      <c r="AA197" s="118">
        <f t="shared" si="24"/>
        <v>19603.785367895893</v>
      </c>
      <c r="AB197" s="19">
        <f t="shared" si="25"/>
        <v>0.69767271343663584</v>
      </c>
      <c r="AC197" s="19">
        <f t="shared" si="26"/>
        <v>6.3464834607662918E-2</v>
      </c>
      <c r="AD197" s="19">
        <f t="shared" si="30"/>
        <v>4.4184536981686767E-3</v>
      </c>
      <c r="AE197" s="19">
        <f t="shared" si="31"/>
        <v>4.0193120323511077E-4</v>
      </c>
      <c r="AF197" s="221">
        <f t="shared" si="32"/>
        <v>6.3331324460204376E-3</v>
      </c>
      <c r="AH197" s="231"/>
    </row>
    <row r="198" spans="1:34" ht="13.5" customHeight="1" x14ac:dyDescent="0.2">
      <c r="A198" s="54" t="s">
        <v>493</v>
      </c>
      <c r="B198" s="55" t="s">
        <v>494</v>
      </c>
      <c r="C198" s="3" t="s">
        <v>438</v>
      </c>
      <c r="D198" s="2" t="s">
        <v>27</v>
      </c>
      <c r="E198" s="2" t="s">
        <v>28</v>
      </c>
      <c r="F198" s="55" t="s">
        <v>723</v>
      </c>
      <c r="G198" s="55" t="s">
        <v>80</v>
      </c>
      <c r="H198" s="2" t="s">
        <v>50</v>
      </c>
      <c r="I198" s="2" t="s">
        <v>32</v>
      </c>
      <c r="J198" s="204">
        <v>44512316608.172318</v>
      </c>
      <c r="K198" s="6" t="s">
        <v>439</v>
      </c>
      <c r="L198" s="31" t="s">
        <v>440</v>
      </c>
      <c r="M198" s="37" t="s">
        <v>73</v>
      </c>
      <c r="N198" s="37" t="s">
        <v>441</v>
      </c>
      <c r="O198" s="31"/>
      <c r="P198" s="6" t="s">
        <v>442</v>
      </c>
      <c r="Q198" s="4">
        <v>836226558</v>
      </c>
      <c r="R198" s="104">
        <v>533847439</v>
      </c>
      <c r="S198" s="104">
        <v>0</v>
      </c>
      <c r="T198" s="104">
        <v>225429524</v>
      </c>
      <c r="U198" s="104">
        <v>24046340</v>
      </c>
      <c r="V198" s="102">
        <v>12136728</v>
      </c>
      <c r="W198" s="102">
        <v>13470098</v>
      </c>
      <c r="X198" s="9"/>
      <c r="Y198" s="104"/>
      <c r="Z198" s="6"/>
      <c r="AA198" s="118">
        <f t="shared" si="24"/>
        <v>795460031</v>
      </c>
      <c r="AB198" s="19">
        <f t="shared" si="25"/>
        <v>0.67111786663734962</v>
      </c>
      <c r="AC198" s="19">
        <f t="shared" si="26"/>
        <v>3.022947610550655E-2</v>
      </c>
      <c r="AD198" s="19">
        <f t="shared" si="30"/>
        <v>1.1993252198021689E-2</v>
      </c>
      <c r="AE198" s="19">
        <f t="shared" si="31"/>
        <v>5.4021767080047166E-4</v>
      </c>
      <c r="AF198" s="221">
        <f t="shared" si="32"/>
        <v>1.7870560141863209E-2</v>
      </c>
      <c r="AH198" s="231"/>
    </row>
    <row r="199" spans="1:34" ht="13.5" customHeight="1" x14ac:dyDescent="0.2">
      <c r="A199" s="54" t="s">
        <v>495</v>
      </c>
      <c r="B199" s="55" t="s">
        <v>496</v>
      </c>
      <c r="C199" s="3" t="s">
        <v>438</v>
      </c>
      <c r="D199" s="2" t="s">
        <v>27</v>
      </c>
      <c r="E199" s="2" t="s">
        <v>28</v>
      </c>
      <c r="F199" s="2" t="s">
        <v>43</v>
      </c>
      <c r="G199" s="55" t="s">
        <v>80</v>
      </c>
      <c r="H199" s="2" t="s">
        <v>50</v>
      </c>
      <c r="I199" s="2" t="s">
        <v>57</v>
      </c>
      <c r="J199" s="204">
        <v>10389655.311830599</v>
      </c>
      <c r="K199" s="6" t="s">
        <v>497</v>
      </c>
      <c r="L199" s="31" t="s">
        <v>445</v>
      </c>
      <c r="M199" s="37">
        <v>0</v>
      </c>
      <c r="N199" s="37" t="s">
        <v>441</v>
      </c>
      <c r="O199" s="31">
        <v>7.6E-3</v>
      </c>
      <c r="P199" s="6" t="s">
        <v>442</v>
      </c>
      <c r="Q199" s="4">
        <v>9545.2861522738876</v>
      </c>
      <c r="R199" s="104">
        <v>0</v>
      </c>
      <c r="S199" s="104">
        <v>0</v>
      </c>
      <c r="T199" s="104">
        <v>0</v>
      </c>
      <c r="U199" s="104">
        <v>3716.7699284619316</v>
      </c>
      <c r="V199" s="102">
        <v>5782.8564128768521</v>
      </c>
      <c r="W199" s="102">
        <v>1589.4736842105262</v>
      </c>
      <c r="X199" s="9"/>
      <c r="Y199" s="104"/>
      <c r="Z199" s="6">
        <v>1.78E-2</v>
      </c>
      <c r="AA199" s="118">
        <f t="shared" si="24"/>
        <v>9499.6263413387842</v>
      </c>
      <c r="AB199" s="19">
        <f t="shared" si="25"/>
        <v>0</v>
      </c>
      <c r="AC199" s="19">
        <f t="shared" si="26"/>
        <v>0.39125432884533085</v>
      </c>
      <c r="AD199" s="19">
        <f t="shared" si="30"/>
        <v>0</v>
      </c>
      <c r="AE199" s="19">
        <f t="shared" si="31"/>
        <v>3.5773755884179159E-4</v>
      </c>
      <c r="AF199" s="221">
        <f t="shared" si="32"/>
        <v>1.8714335081985025E-2</v>
      </c>
      <c r="AH199" s="231"/>
    </row>
    <row r="200" spans="1:34" ht="13.5" customHeight="1" x14ac:dyDescent="0.2">
      <c r="A200" s="54" t="s">
        <v>498</v>
      </c>
      <c r="B200" s="55" t="s">
        <v>499</v>
      </c>
      <c r="C200" s="3" t="s">
        <v>438</v>
      </c>
      <c r="D200" s="2" t="s">
        <v>27</v>
      </c>
      <c r="E200" s="2" t="s">
        <v>28</v>
      </c>
      <c r="F200" s="2" t="s">
        <v>29</v>
      </c>
      <c r="G200" s="2" t="s">
        <v>30</v>
      </c>
      <c r="H200" s="2" t="s">
        <v>31</v>
      </c>
      <c r="I200" s="2" t="s">
        <v>32</v>
      </c>
      <c r="J200" s="204">
        <v>254843424.06625676</v>
      </c>
      <c r="K200" s="6" t="s">
        <v>439</v>
      </c>
      <c r="L200" s="31" t="s">
        <v>445</v>
      </c>
      <c r="M200" s="37">
        <v>0</v>
      </c>
      <c r="N200" s="37" t="s">
        <v>441</v>
      </c>
      <c r="O200" s="31">
        <v>6.4999999999999997E-3</v>
      </c>
      <c r="P200" s="6" t="s">
        <v>442</v>
      </c>
      <c r="Q200" s="4">
        <v>2349020</v>
      </c>
      <c r="R200" s="104">
        <v>1178064</v>
      </c>
      <c r="S200" s="104">
        <v>0</v>
      </c>
      <c r="T200" s="104">
        <v>0</v>
      </c>
      <c r="U200" s="104">
        <v>107028</v>
      </c>
      <c r="V200" s="102">
        <v>1069728</v>
      </c>
      <c r="W200" s="102">
        <v>58200</v>
      </c>
      <c r="X200" s="9"/>
      <c r="Y200" s="104"/>
      <c r="Z200" s="6"/>
      <c r="AA200" s="118">
        <f t="shared" si="24"/>
        <v>2354820</v>
      </c>
      <c r="AB200" s="19">
        <f t="shared" si="25"/>
        <v>0.50027772823400518</v>
      </c>
      <c r="AC200" s="19">
        <f t="shared" si="26"/>
        <v>4.5450607689759726E-2</v>
      </c>
      <c r="AD200" s="19">
        <f t="shared" si="30"/>
        <v>4.6226972672197145E-3</v>
      </c>
      <c r="AE200" s="19">
        <f t="shared" si="31"/>
        <v>4.1997552180186442E-4</v>
      </c>
      <c r="AF200" s="221">
        <f t="shared" si="32"/>
        <v>9.2402619711614373E-3</v>
      </c>
      <c r="AH200" s="231"/>
    </row>
    <row r="201" spans="1:34" ht="13.5" customHeight="1" x14ac:dyDescent="0.2">
      <c r="A201" s="54" t="s">
        <v>500</v>
      </c>
      <c r="B201" s="55" t="s">
        <v>501</v>
      </c>
      <c r="C201" s="3" t="s">
        <v>438</v>
      </c>
      <c r="D201" s="2" t="s">
        <v>27</v>
      </c>
      <c r="E201" s="2" t="s">
        <v>28</v>
      </c>
      <c r="F201" s="55" t="s">
        <v>723</v>
      </c>
      <c r="G201" s="55" t="s">
        <v>80</v>
      </c>
      <c r="H201" s="2" t="s">
        <v>50</v>
      </c>
      <c r="I201" s="2" t="s">
        <v>32</v>
      </c>
      <c r="J201" s="204">
        <v>1562506802.1551077</v>
      </c>
      <c r="K201" s="6" t="s">
        <v>448</v>
      </c>
      <c r="L201" s="31" t="s">
        <v>477</v>
      </c>
      <c r="M201" s="37" t="s">
        <v>73</v>
      </c>
      <c r="N201" s="37" t="s">
        <v>461</v>
      </c>
      <c r="O201" s="31">
        <v>1.0500000000000001E-2</v>
      </c>
      <c r="P201" s="6" t="s">
        <v>442</v>
      </c>
      <c r="Q201" s="4">
        <v>45309066</v>
      </c>
      <c r="R201" s="104">
        <v>14250524</v>
      </c>
      <c r="S201" s="104">
        <v>28088237</v>
      </c>
      <c r="T201" s="104">
        <v>0</v>
      </c>
      <c r="U201" s="104">
        <v>1109331</v>
      </c>
      <c r="V201" s="102">
        <v>1328339</v>
      </c>
      <c r="W201" s="102">
        <v>588758</v>
      </c>
      <c r="X201" s="9"/>
      <c r="Y201" s="104"/>
      <c r="Z201" s="6"/>
      <c r="AA201" s="118">
        <f t="shared" si="24"/>
        <v>16688194</v>
      </c>
      <c r="AB201" s="19">
        <f t="shared" si="25"/>
        <v>0.85392847182864728</v>
      </c>
      <c r="AC201" s="19">
        <f t="shared" si="26"/>
        <v>6.6473999523255778E-2</v>
      </c>
      <c r="AD201" s="19">
        <f t="shared" si="30"/>
        <v>9.1202956558939646E-3</v>
      </c>
      <c r="AE201" s="19">
        <f t="shared" si="31"/>
        <v>7.0996874923676546E-4</v>
      </c>
      <c r="AF201" s="221">
        <f t="shared" si="32"/>
        <v>1.0680397664178224E-2</v>
      </c>
      <c r="AH201" s="231"/>
    </row>
    <row r="202" spans="1:34" ht="13.5" customHeight="1" x14ac:dyDescent="0.2">
      <c r="A202" s="54" t="s">
        <v>502</v>
      </c>
      <c r="B202" s="55" t="s">
        <v>503</v>
      </c>
      <c r="C202" s="3" t="s">
        <v>438</v>
      </c>
      <c r="D202" s="2" t="s">
        <v>27</v>
      </c>
      <c r="E202" s="2" t="s">
        <v>28</v>
      </c>
      <c r="F202" s="55" t="s">
        <v>723</v>
      </c>
      <c r="G202" s="55" t="s">
        <v>80</v>
      </c>
      <c r="H202" s="2" t="s">
        <v>50</v>
      </c>
      <c r="I202" s="2" t="s">
        <v>32</v>
      </c>
      <c r="J202" s="133">
        <v>1777106260.4946187</v>
      </c>
      <c r="K202" s="6" t="s">
        <v>448</v>
      </c>
      <c r="L202" s="31" t="s">
        <v>477</v>
      </c>
      <c r="M202" s="37" t="s">
        <v>73</v>
      </c>
      <c r="N202" s="37" t="s">
        <v>461</v>
      </c>
      <c r="O202" s="31">
        <v>7.4999999999999997E-3</v>
      </c>
      <c r="P202" s="6" t="s">
        <v>442</v>
      </c>
      <c r="Q202" s="4">
        <v>6029730</v>
      </c>
      <c r="R202" s="104">
        <v>3234664</v>
      </c>
      <c r="S202" s="104">
        <v>0</v>
      </c>
      <c r="T202" s="104">
        <v>0</v>
      </c>
      <c r="U202" s="104">
        <v>1261664</v>
      </c>
      <c r="V202" s="102">
        <v>1375085</v>
      </c>
      <c r="W202" s="102">
        <v>581660</v>
      </c>
      <c r="X202" s="9"/>
      <c r="Y202" s="104"/>
      <c r="Z202" s="6"/>
      <c r="AA202" s="118">
        <f t="shared" si="24"/>
        <v>5871413</v>
      </c>
      <c r="AB202" s="19">
        <f t="shared" si="25"/>
        <v>0.55091747080302478</v>
      </c>
      <c r="AC202" s="19">
        <f t="shared" si="26"/>
        <v>0.21488251635509203</v>
      </c>
      <c r="AD202" s="19">
        <f t="shared" si="30"/>
        <v>1.8201860360897619E-3</v>
      </c>
      <c r="AE202" s="19">
        <f t="shared" si="31"/>
        <v>7.0995416990362941E-4</v>
      </c>
      <c r="AF202" s="221">
        <f t="shared" si="32"/>
        <v>3.303917796320081E-3</v>
      </c>
      <c r="AH202" s="231"/>
    </row>
    <row r="203" spans="1:34" ht="13.5" customHeight="1" x14ac:dyDescent="0.2">
      <c r="A203" s="54" t="s">
        <v>504</v>
      </c>
      <c r="B203" s="170"/>
      <c r="C203" s="134" t="s">
        <v>438</v>
      </c>
      <c r="D203" s="55" t="s">
        <v>27</v>
      </c>
      <c r="E203" s="55" t="s">
        <v>28</v>
      </c>
      <c r="F203" s="55" t="s">
        <v>723</v>
      </c>
      <c r="G203" s="55" t="s">
        <v>80</v>
      </c>
      <c r="H203" s="55" t="s">
        <v>50</v>
      </c>
      <c r="I203" s="55" t="s">
        <v>32</v>
      </c>
      <c r="J203" s="133">
        <v>959869702.3306011</v>
      </c>
      <c r="K203" s="353" t="s">
        <v>505</v>
      </c>
      <c r="L203" s="356" t="s">
        <v>477</v>
      </c>
      <c r="M203" s="356" t="s">
        <v>73</v>
      </c>
      <c r="N203" s="353" t="s">
        <v>506</v>
      </c>
      <c r="O203" s="353" t="s">
        <v>507</v>
      </c>
      <c r="P203" s="313" t="s">
        <v>442</v>
      </c>
      <c r="Q203" s="316">
        <v>4112112</v>
      </c>
      <c r="R203" s="316">
        <v>1213071</v>
      </c>
      <c r="S203" s="319">
        <v>0</v>
      </c>
      <c r="T203" s="319">
        <v>62234</v>
      </c>
      <c r="U203" s="319">
        <v>681613</v>
      </c>
      <c r="V203" s="331">
        <v>1171085</v>
      </c>
      <c r="W203" s="324">
        <v>589434</v>
      </c>
      <c r="X203" s="340"/>
      <c r="Y203" s="343"/>
      <c r="Z203" s="346"/>
      <c r="AA203" s="320">
        <f t="shared" si="24"/>
        <v>3128003</v>
      </c>
      <c r="AB203" s="323">
        <f t="shared" si="25"/>
        <v>0.3878100500542998</v>
      </c>
      <c r="AC203" s="323">
        <f t="shared" si="26"/>
        <v>0.21790676031960327</v>
      </c>
      <c r="AD203" s="323">
        <f t="shared" si="30"/>
        <v>1.2637871547092447E-3</v>
      </c>
      <c r="AE203" s="323">
        <f t="shared" si="31"/>
        <v>7.1010992257075829E-4</v>
      </c>
      <c r="AF203" s="332">
        <f t="shared" si="32"/>
        <v>3.2587787617476484E-3</v>
      </c>
      <c r="AH203" s="231"/>
    </row>
    <row r="204" spans="1:34" ht="13.5" customHeight="1" x14ac:dyDescent="0.2">
      <c r="A204" s="54" t="s">
        <v>508</v>
      </c>
      <c r="B204" s="55" t="s">
        <v>509</v>
      </c>
      <c r="C204" s="3" t="s">
        <v>438</v>
      </c>
      <c r="D204" s="2" t="s">
        <v>27</v>
      </c>
      <c r="E204" s="2" t="s">
        <v>28</v>
      </c>
      <c r="F204" s="55" t="s">
        <v>723</v>
      </c>
      <c r="G204" s="55" t="s">
        <v>80</v>
      </c>
      <c r="H204" s="2" t="s">
        <v>50</v>
      </c>
      <c r="I204" s="2" t="s">
        <v>32</v>
      </c>
      <c r="J204" s="133">
        <v>949268798.59289622</v>
      </c>
      <c r="K204" s="354"/>
      <c r="L204" s="326"/>
      <c r="M204" s="326" t="s">
        <v>73</v>
      </c>
      <c r="N204" s="357"/>
      <c r="O204" s="354"/>
      <c r="P204" s="314"/>
      <c r="Q204" s="351"/>
      <c r="R204" s="351"/>
      <c r="S204" s="317"/>
      <c r="T204" s="317"/>
      <c r="U204" s="317"/>
      <c r="V204" s="317"/>
      <c r="W204" s="317"/>
      <c r="X204" s="341"/>
      <c r="Y204" s="344"/>
      <c r="Z204" s="347"/>
      <c r="AA204" s="349"/>
      <c r="AB204" s="314"/>
      <c r="AC204" s="314"/>
      <c r="AD204" s="314"/>
      <c r="AE204" s="314"/>
      <c r="AF204" s="333"/>
      <c r="AH204" s="231"/>
    </row>
    <row r="205" spans="1:34" ht="13.5" customHeight="1" x14ac:dyDescent="0.2">
      <c r="A205" s="54" t="s">
        <v>510</v>
      </c>
      <c r="B205" s="55" t="s">
        <v>511</v>
      </c>
      <c r="C205" s="3" t="s">
        <v>438</v>
      </c>
      <c r="D205" s="2" t="s">
        <v>27</v>
      </c>
      <c r="E205" s="2" t="s">
        <v>28</v>
      </c>
      <c r="F205" s="55" t="s">
        <v>723</v>
      </c>
      <c r="G205" s="55" t="s">
        <v>80</v>
      </c>
      <c r="H205" s="2" t="s">
        <v>50</v>
      </c>
      <c r="I205" s="2" t="s">
        <v>32</v>
      </c>
      <c r="J205" s="133">
        <v>10600903.737704918</v>
      </c>
      <c r="K205" s="355"/>
      <c r="L205" s="327"/>
      <c r="M205" s="327" t="s">
        <v>73</v>
      </c>
      <c r="N205" s="358"/>
      <c r="O205" s="355"/>
      <c r="P205" s="315"/>
      <c r="Q205" s="352"/>
      <c r="R205" s="352"/>
      <c r="S205" s="318"/>
      <c r="T205" s="318"/>
      <c r="U205" s="318"/>
      <c r="V205" s="318"/>
      <c r="W205" s="318"/>
      <c r="X205" s="342"/>
      <c r="Y205" s="345"/>
      <c r="Z205" s="348"/>
      <c r="AA205" s="350"/>
      <c r="AB205" s="315"/>
      <c r="AC205" s="315"/>
      <c r="AD205" s="315"/>
      <c r="AE205" s="315"/>
      <c r="AF205" s="334"/>
      <c r="AH205" s="231"/>
    </row>
    <row r="206" spans="1:34" ht="13.5" customHeight="1" x14ac:dyDescent="0.2">
      <c r="A206" s="54" t="s">
        <v>512</v>
      </c>
      <c r="B206" s="55" t="s">
        <v>513</v>
      </c>
      <c r="C206" s="3" t="s">
        <v>438</v>
      </c>
      <c r="D206" s="2" t="s">
        <v>27</v>
      </c>
      <c r="E206" s="2" t="s">
        <v>28</v>
      </c>
      <c r="F206" s="55" t="s">
        <v>723</v>
      </c>
      <c r="G206" s="55" t="s">
        <v>80</v>
      </c>
      <c r="H206" s="2" t="s">
        <v>50</v>
      </c>
      <c r="I206" s="2" t="s">
        <v>32</v>
      </c>
      <c r="J206" s="133">
        <v>4033266249.3970208</v>
      </c>
      <c r="K206" s="6" t="s">
        <v>448</v>
      </c>
      <c r="L206" s="31" t="s">
        <v>477</v>
      </c>
      <c r="M206" s="10" t="s">
        <v>73</v>
      </c>
      <c r="N206" s="10" t="s">
        <v>461</v>
      </c>
      <c r="O206" s="9">
        <v>9.4999999999999998E-3</v>
      </c>
      <c r="P206" s="6" t="s">
        <v>442</v>
      </c>
      <c r="Q206" s="4">
        <v>12019527</v>
      </c>
      <c r="R206" s="104">
        <v>6146184</v>
      </c>
      <c r="S206" s="104">
        <v>0</v>
      </c>
      <c r="T206" s="104">
        <v>0</v>
      </c>
      <c r="U206" s="104">
        <v>2863666</v>
      </c>
      <c r="V206" s="102">
        <v>2013728</v>
      </c>
      <c r="W206" s="102">
        <v>1709902</v>
      </c>
      <c r="X206" s="9"/>
      <c r="Y206" s="104"/>
      <c r="Z206" s="6"/>
      <c r="AA206" s="118">
        <f>+R206+T206+U206+V206</f>
        <v>11023578</v>
      </c>
      <c r="AB206" s="19">
        <f>+R206/AA206</f>
        <v>0.55754891923475303</v>
      </c>
      <c r="AC206" s="19">
        <f>+U206/AA206</f>
        <v>0.25977645370677288</v>
      </c>
      <c r="AD206" s="19">
        <f>+R206/J206</f>
        <v>1.5238726183571102E-3</v>
      </c>
      <c r="AE206" s="19">
        <f>+U206/J206</f>
        <v>7.1001164389485126E-4</v>
      </c>
      <c r="AF206" s="221">
        <f>+AA206/J206+Z206</f>
        <v>2.7331639714209396E-3</v>
      </c>
      <c r="AH206" s="231"/>
    </row>
    <row r="207" spans="1:34" ht="13.5" customHeight="1" x14ac:dyDescent="0.2">
      <c r="A207" s="54" t="s">
        <v>514</v>
      </c>
      <c r="B207" s="170"/>
      <c r="C207" s="134" t="s">
        <v>438</v>
      </c>
      <c r="D207" s="2" t="s">
        <v>27</v>
      </c>
      <c r="E207" s="2" t="s">
        <v>28</v>
      </c>
      <c r="F207" s="55" t="s">
        <v>723</v>
      </c>
      <c r="G207" s="55" t="s">
        <v>80</v>
      </c>
      <c r="H207" s="2" t="s">
        <v>50</v>
      </c>
      <c r="I207" s="2" t="s">
        <v>32</v>
      </c>
      <c r="J207" s="133">
        <v>55422063879</v>
      </c>
      <c r="K207" s="335" t="s">
        <v>505</v>
      </c>
      <c r="L207" s="336" t="s">
        <v>477</v>
      </c>
      <c r="M207" s="339" t="s">
        <v>73</v>
      </c>
      <c r="N207" s="339" t="s">
        <v>506</v>
      </c>
      <c r="O207" s="339" t="s">
        <v>515</v>
      </c>
      <c r="P207" s="313" t="s">
        <v>442</v>
      </c>
      <c r="Q207" s="316">
        <v>1036775799</v>
      </c>
      <c r="R207" s="316">
        <v>465542341</v>
      </c>
      <c r="S207" s="319">
        <v>254906431</v>
      </c>
      <c r="T207" s="319">
        <v>249129973</v>
      </c>
      <c r="U207" s="319">
        <v>39355131</v>
      </c>
      <c r="V207" s="331">
        <v>14208830</v>
      </c>
      <c r="W207" s="324">
        <v>10355622</v>
      </c>
      <c r="X207" s="325"/>
      <c r="Y207" s="328"/>
      <c r="Z207" s="336"/>
      <c r="AA207" s="320">
        <f>+R207+T207+U207+V207</f>
        <v>768236275</v>
      </c>
      <c r="AB207" s="323">
        <f>+R207/AA207</f>
        <v>0.60598849097564422</v>
      </c>
      <c r="AC207" s="323">
        <f>+U207/AA207</f>
        <v>5.1227899906184461E-2</v>
      </c>
      <c r="AD207" s="323">
        <f>+R207/J207</f>
        <v>8.3999459496202356E-3</v>
      </c>
      <c r="AE207" s="323">
        <f>+U207/J207</f>
        <v>7.1009861859208157E-4</v>
      </c>
      <c r="AF207" s="332">
        <f>+AA207/J207+Z207</f>
        <v>1.3861560202399694E-2</v>
      </c>
      <c r="AH207" s="231"/>
    </row>
    <row r="208" spans="1:34" ht="13.5" customHeight="1" x14ac:dyDescent="0.2">
      <c r="A208" s="54" t="s">
        <v>516</v>
      </c>
      <c r="B208" s="55" t="s">
        <v>517</v>
      </c>
      <c r="C208" s="3" t="s">
        <v>438</v>
      </c>
      <c r="D208" s="2" t="s">
        <v>27</v>
      </c>
      <c r="E208" s="2" t="s">
        <v>28</v>
      </c>
      <c r="F208" s="55" t="s">
        <v>723</v>
      </c>
      <c r="G208" s="55" t="s">
        <v>80</v>
      </c>
      <c r="H208" s="2" t="s">
        <v>50</v>
      </c>
      <c r="I208" s="2" t="s">
        <v>32</v>
      </c>
      <c r="J208" s="133">
        <v>18797139570.622952</v>
      </c>
      <c r="K208" s="314"/>
      <c r="L208" s="337"/>
      <c r="M208" s="317"/>
      <c r="N208" s="317"/>
      <c r="O208" s="326"/>
      <c r="P208" s="314"/>
      <c r="Q208" s="317"/>
      <c r="R208" s="317"/>
      <c r="S208" s="317"/>
      <c r="T208" s="317"/>
      <c r="U208" s="317"/>
      <c r="V208" s="317"/>
      <c r="W208" s="317"/>
      <c r="X208" s="326"/>
      <c r="Y208" s="329"/>
      <c r="Z208" s="337"/>
      <c r="AA208" s="321"/>
      <c r="AB208" s="314"/>
      <c r="AC208" s="314"/>
      <c r="AD208" s="314"/>
      <c r="AE208" s="314"/>
      <c r="AF208" s="333"/>
      <c r="AH208" s="231"/>
    </row>
    <row r="209" spans="1:34" ht="13.5" customHeight="1" x14ac:dyDescent="0.2">
      <c r="A209" s="54" t="s">
        <v>518</v>
      </c>
      <c r="B209" s="55" t="s">
        <v>519</v>
      </c>
      <c r="C209" s="3" t="s">
        <v>438</v>
      </c>
      <c r="D209" s="2" t="s">
        <v>27</v>
      </c>
      <c r="E209" s="2" t="s">
        <v>28</v>
      </c>
      <c r="F209" s="55" t="s">
        <v>723</v>
      </c>
      <c r="G209" s="55" t="s">
        <v>80</v>
      </c>
      <c r="H209" s="2" t="s">
        <v>50</v>
      </c>
      <c r="I209" s="2" t="s">
        <v>32</v>
      </c>
      <c r="J209" s="133">
        <v>36624924308.377052</v>
      </c>
      <c r="K209" s="315"/>
      <c r="L209" s="338"/>
      <c r="M209" s="318"/>
      <c r="N209" s="318"/>
      <c r="O209" s="327"/>
      <c r="P209" s="315"/>
      <c r="Q209" s="318"/>
      <c r="R209" s="318"/>
      <c r="S209" s="318"/>
      <c r="T209" s="318"/>
      <c r="U209" s="318"/>
      <c r="V209" s="318"/>
      <c r="W209" s="318"/>
      <c r="X209" s="327"/>
      <c r="Y209" s="330"/>
      <c r="Z209" s="338"/>
      <c r="AA209" s="322"/>
      <c r="AB209" s="315"/>
      <c r="AC209" s="315"/>
      <c r="AD209" s="315"/>
      <c r="AE209" s="315"/>
      <c r="AF209" s="334"/>
      <c r="AH209" s="231"/>
    </row>
    <row r="210" spans="1:34" ht="13.5" customHeight="1" x14ac:dyDescent="0.2">
      <c r="A210" s="54" t="s">
        <v>520</v>
      </c>
      <c r="B210" s="55" t="s">
        <v>521</v>
      </c>
      <c r="C210" s="3" t="s">
        <v>438</v>
      </c>
      <c r="D210" s="2" t="s">
        <v>27</v>
      </c>
      <c r="E210" s="2" t="s">
        <v>28</v>
      </c>
      <c r="F210" s="2" t="s">
        <v>43</v>
      </c>
      <c r="G210" s="55" t="s">
        <v>80</v>
      </c>
      <c r="H210" s="2" t="s">
        <v>31</v>
      </c>
      <c r="I210" s="2" t="s">
        <v>32</v>
      </c>
      <c r="J210" s="133">
        <v>14589514846.255186</v>
      </c>
      <c r="K210" s="6" t="s">
        <v>522</v>
      </c>
      <c r="L210" s="31" t="s">
        <v>445</v>
      </c>
      <c r="M210" s="37">
        <v>0</v>
      </c>
      <c r="N210" s="37" t="s">
        <v>441</v>
      </c>
      <c r="O210" s="31">
        <v>7.4999999999999997E-3</v>
      </c>
      <c r="P210" s="6" t="s">
        <v>442</v>
      </c>
      <c r="Q210" s="4">
        <v>103287849.29288588</v>
      </c>
      <c r="R210" s="104">
        <v>3797112</v>
      </c>
      <c r="S210" s="104">
        <v>0</v>
      </c>
      <c r="T210" s="104">
        <v>85642958.567085892</v>
      </c>
      <c r="U210" s="104">
        <v>5836025</v>
      </c>
      <c r="V210" s="102">
        <v>948829.7257999999</v>
      </c>
      <c r="W210" s="102">
        <v>7062924</v>
      </c>
      <c r="X210" s="9"/>
      <c r="Y210" s="104"/>
      <c r="Z210" s="6">
        <v>1.14E-2</v>
      </c>
      <c r="AA210" s="118">
        <f t="shared" ref="AA210:AA305" si="33">+R210+T210+U210+V210</f>
        <v>96224925.292885885</v>
      </c>
      <c r="AB210" s="19">
        <f t="shared" ref="AB210:AB305" si="34">+R210/AA210</f>
        <v>3.9460794471312816E-2</v>
      </c>
      <c r="AC210" s="19">
        <f t="shared" ref="AC210:AC305" si="35">+U210/AA210</f>
        <v>6.0649826250698785E-2</v>
      </c>
      <c r="AD210" s="19">
        <f t="shared" ref="AD210:AD305" si="36">+R210/J210</f>
        <v>2.602630752299921E-4</v>
      </c>
      <c r="AE210" s="19">
        <f t="shared" ref="AE210:AE305" si="37">+U210/J210</f>
        <v>4.0001501499537401E-4</v>
      </c>
      <c r="AF210" s="221">
        <f t="shared" ref="AF210:AF305" si="38">+AA210/J210+Z210</f>
        <v>1.7995484929204809E-2</v>
      </c>
      <c r="AH210" s="231"/>
    </row>
    <row r="211" spans="1:34" ht="13.5" customHeight="1" x14ac:dyDescent="0.2">
      <c r="A211" s="54" t="s">
        <v>523</v>
      </c>
      <c r="B211" s="55" t="s">
        <v>524</v>
      </c>
      <c r="C211" s="3" t="s">
        <v>438</v>
      </c>
      <c r="D211" s="2" t="s">
        <v>27</v>
      </c>
      <c r="E211" s="2" t="s">
        <v>28</v>
      </c>
      <c r="F211" s="2" t="s">
        <v>43</v>
      </c>
      <c r="G211" s="55" t="s">
        <v>80</v>
      </c>
      <c r="H211" s="2" t="s">
        <v>31</v>
      </c>
      <c r="I211" s="2" t="s">
        <v>32</v>
      </c>
      <c r="J211" s="133">
        <v>114744442.32521851</v>
      </c>
      <c r="K211" s="6" t="s">
        <v>522</v>
      </c>
      <c r="L211" s="31" t="s">
        <v>445</v>
      </c>
      <c r="M211" s="37">
        <v>0</v>
      </c>
      <c r="N211" s="37" t="s">
        <v>441</v>
      </c>
      <c r="O211" s="31">
        <v>7.4999999999999997E-3</v>
      </c>
      <c r="P211" s="6" t="s">
        <v>442</v>
      </c>
      <c r="Q211" s="4">
        <v>2350525.7258000001</v>
      </c>
      <c r="R211" s="104">
        <v>401113</v>
      </c>
      <c r="S211" s="104">
        <v>0</v>
      </c>
      <c r="T211" s="104">
        <v>859982</v>
      </c>
      <c r="U211" s="104">
        <v>45901</v>
      </c>
      <c r="V211" s="102">
        <v>948829.7257999999</v>
      </c>
      <c r="W211" s="102">
        <v>94700</v>
      </c>
      <c r="X211" s="9"/>
      <c r="Y211" s="104"/>
      <c r="Z211" s="6">
        <v>1.7899999999999999E-2</v>
      </c>
      <c r="AA211" s="118">
        <f t="shared" si="33"/>
        <v>2255825.7258000001</v>
      </c>
      <c r="AB211" s="19">
        <f t="shared" si="34"/>
        <v>0.17781205144193943</v>
      </c>
      <c r="AC211" s="19">
        <f t="shared" si="35"/>
        <v>2.0347759791471385E-2</v>
      </c>
      <c r="AD211" s="19">
        <f t="shared" si="36"/>
        <v>3.4957074335951821E-3</v>
      </c>
      <c r="AE211" s="19">
        <f t="shared" si="37"/>
        <v>4.000280891156668E-4</v>
      </c>
      <c r="AF211" s="221">
        <f t="shared" si="38"/>
        <v>3.7559564159162895E-2</v>
      </c>
      <c r="AH211" s="231"/>
    </row>
    <row r="212" spans="1:34" ht="13.5" customHeight="1" x14ac:dyDescent="0.2">
      <c r="A212" s="54" t="s">
        <v>525</v>
      </c>
      <c r="B212" s="55" t="s">
        <v>526</v>
      </c>
      <c r="C212" s="3" t="s">
        <v>438</v>
      </c>
      <c r="D212" s="2" t="s">
        <v>27</v>
      </c>
      <c r="E212" s="2" t="s">
        <v>28</v>
      </c>
      <c r="F212" s="55" t="s">
        <v>723</v>
      </c>
      <c r="G212" s="55" t="s">
        <v>80</v>
      </c>
      <c r="H212" s="2" t="s">
        <v>50</v>
      </c>
      <c r="I212" s="2" t="s">
        <v>32</v>
      </c>
      <c r="J212" s="133">
        <v>688595400.52185798</v>
      </c>
      <c r="K212" s="6" t="s">
        <v>527</v>
      </c>
      <c r="L212" s="31" t="s">
        <v>440</v>
      </c>
      <c r="M212" s="37" t="s">
        <v>73</v>
      </c>
      <c r="N212" s="37" t="s">
        <v>441</v>
      </c>
      <c r="O212" s="31"/>
      <c r="P212" s="6" t="s">
        <v>442</v>
      </c>
      <c r="Q212" s="4">
        <v>20441747</v>
      </c>
      <c r="R212" s="104">
        <v>7230265</v>
      </c>
      <c r="S212" s="104">
        <v>9818973</v>
      </c>
      <c r="T212" s="104">
        <v>1089515</v>
      </c>
      <c r="U212" s="104">
        <v>488727</v>
      </c>
      <c r="V212" s="102">
        <v>1151154</v>
      </c>
      <c r="W212" s="102">
        <v>422689</v>
      </c>
      <c r="X212" s="9"/>
      <c r="Y212" s="104"/>
      <c r="Z212" s="6"/>
      <c r="AA212" s="118">
        <f t="shared" si="33"/>
        <v>9959661</v>
      </c>
      <c r="AB212" s="19">
        <f t="shared" si="34"/>
        <v>0.72595492959047503</v>
      </c>
      <c r="AC212" s="19">
        <f t="shared" si="35"/>
        <v>4.907064607921896E-2</v>
      </c>
      <c r="AD212" s="19">
        <f t="shared" si="36"/>
        <v>1.0500019306722759E-2</v>
      </c>
      <c r="AE212" s="19">
        <f t="shared" si="37"/>
        <v>7.0974479299399035E-4</v>
      </c>
      <c r="AF212" s="221">
        <f t="shared" si="38"/>
        <v>1.4463734425835527E-2</v>
      </c>
      <c r="AH212" s="231"/>
    </row>
    <row r="213" spans="1:34" ht="13.5" customHeight="1" x14ac:dyDescent="0.2">
      <c r="A213" s="54" t="s">
        <v>528</v>
      </c>
      <c r="B213" s="55" t="s">
        <v>529</v>
      </c>
      <c r="C213" s="3" t="s">
        <v>438</v>
      </c>
      <c r="D213" s="2" t="s">
        <v>27</v>
      </c>
      <c r="E213" s="2" t="s">
        <v>28</v>
      </c>
      <c r="F213" s="55" t="s">
        <v>723</v>
      </c>
      <c r="G213" s="55" t="s">
        <v>185</v>
      </c>
      <c r="H213" s="2" t="s">
        <v>31</v>
      </c>
      <c r="I213" s="2" t="s">
        <v>32</v>
      </c>
      <c r="J213" s="133">
        <v>1098559399.5078695</v>
      </c>
      <c r="K213" s="6" t="s">
        <v>448</v>
      </c>
      <c r="L213" s="31" t="s">
        <v>468</v>
      </c>
      <c r="M213" s="37" t="s">
        <v>73</v>
      </c>
      <c r="N213" s="37" t="s">
        <v>441</v>
      </c>
      <c r="O213" s="31" t="e">
        <v>#REF!</v>
      </c>
      <c r="P213" s="6" t="s">
        <v>442</v>
      </c>
      <c r="Q213" s="4">
        <v>4691770</v>
      </c>
      <c r="R213" s="104">
        <v>134976</v>
      </c>
      <c r="S213" s="104">
        <v>2536888</v>
      </c>
      <c r="T213" s="104">
        <v>0</v>
      </c>
      <c r="U213" s="104">
        <v>823879</v>
      </c>
      <c r="V213" s="102">
        <v>1234482</v>
      </c>
      <c r="W213" s="102">
        <v>235545</v>
      </c>
      <c r="X213" s="7"/>
      <c r="Y213" s="104"/>
      <c r="Z213" s="6"/>
      <c r="AA213" s="118">
        <f t="shared" si="33"/>
        <v>2193337</v>
      </c>
      <c r="AB213" s="19">
        <f t="shared" si="34"/>
        <v>6.1539106849517425E-2</v>
      </c>
      <c r="AC213" s="19">
        <f t="shared" si="35"/>
        <v>0.37562809545455167</v>
      </c>
      <c r="AD213" s="19">
        <f t="shared" si="36"/>
        <v>1.2286636485971198E-4</v>
      </c>
      <c r="AE213" s="19">
        <f t="shared" si="37"/>
        <v>7.4996308835833527E-4</v>
      </c>
      <c r="AF213" s="221">
        <f t="shared" si="38"/>
        <v>1.9965574924601863E-3</v>
      </c>
      <c r="AH213" s="231"/>
    </row>
    <row r="214" spans="1:34" ht="13.5" customHeight="1" x14ac:dyDescent="0.2">
      <c r="A214" s="120" t="s">
        <v>530</v>
      </c>
      <c r="B214" s="2" t="s">
        <v>531</v>
      </c>
      <c r="C214" s="2" t="s">
        <v>532</v>
      </c>
      <c r="D214" s="2" t="s">
        <v>27</v>
      </c>
      <c r="E214" s="2" t="s">
        <v>28</v>
      </c>
      <c r="F214" s="2" t="s">
        <v>29</v>
      </c>
      <c r="G214" s="2" t="s">
        <v>533</v>
      </c>
      <c r="H214" s="2" t="s">
        <v>31</v>
      </c>
      <c r="I214" s="2" t="s">
        <v>32</v>
      </c>
      <c r="J214" s="4">
        <v>2550267458.4840002</v>
      </c>
      <c r="K214" s="6">
        <v>6.4999999999999997E-3</v>
      </c>
      <c r="L214" s="31"/>
      <c r="M214" s="31"/>
      <c r="N214" s="27">
        <v>8.0000000000000004E-4</v>
      </c>
      <c r="O214" s="31">
        <v>0.01</v>
      </c>
      <c r="P214" s="6"/>
      <c r="Q214" s="4">
        <v>24934056</v>
      </c>
      <c r="R214" s="4">
        <v>18120221</v>
      </c>
      <c r="S214" s="4"/>
      <c r="T214" s="4"/>
      <c r="U214" s="4">
        <v>2034652</v>
      </c>
      <c r="V214" s="102">
        <v>4484496</v>
      </c>
      <c r="W214" s="102">
        <v>294687</v>
      </c>
      <c r="X214" s="30"/>
      <c r="Y214" s="4"/>
      <c r="Z214" s="2"/>
      <c r="AA214" s="118">
        <f t="shared" si="33"/>
        <v>24639369</v>
      </c>
      <c r="AB214" s="23">
        <f t="shared" si="34"/>
        <v>0.73541741267806005</v>
      </c>
      <c r="AC214" s="23">
        <f t="shared" si="35"/>
        <v>8.257727703984627E-2</v>
      </c>
      <c r="AD214" s="23">
        <f t="shared" si="36"/>
        <v>7.1052237833797707E-3</v>
      </c>
      <c r="AE214" s="23">
        <f t="shared" si="37"/>
        <v>7.9781906530285791E-4</v>
      </c>
      <c r="AF214" s="221">
        <f t="shared" si="38"/>
        <v>9.6614842957086586E-3</v>
      </c>
      <c r="AH214" s="231"/>
    </row>
    <row r="215" spans="1:34" ht="13.5" customHeight="1" x14ac:dyDescent="0.2">
      <c r="A215" s="120" t="s">
        <v>534</v>
      </c>
      <c r="B215" s="2" t="s">
        <v>535</v>
      </c>
      <c r="C215" s="2" t="s">
        <v>532</v>
      </c>
      <c r="D215" s="2" t="s">
        <v>27</v>
      </c>
      <c r="E215" s="2" t="s">
        <v>28</v>
      </c>
      <c r="F215" s="2" t="s">
        <v>29</v>
      </c>
      <c r="G215" s="2" t="s">
        <v>533</v>
      </c>
      <c r="H215" s="2" t="s">
        <v>31</v>
      </c>
      <c r="I215" s="2" t="s">
        <v>32</v>
      </c>
      <c r="J215" s="4">
        <v>1031021.32</v>
      </c>
      <c r="K215" s="6">
        <v>2.0000000000000001E-4</v>
      </c>
      <c r="L215" s="31"/>
      <c r="M215" s="31"/>
      <c r="N215" s="27">
        <v>8.0000000000000004E-4</v>
      </c>
      <c r="O215" s="31">
        <v>0.01</v>
      </c>
      <c r="P215" s="6"/>
      <c r="Q215" s="4">
        <v>3806</v>
      </c>
      <c r="R215" s="4">
        <v>1109</v>
      </c>
      <c r="S215" s="4"/>
      <c r="T215" s="4"/>
      <c r="U215" s="4">
        <v>782</v>
      </c>
      <c r="V215" s="102">
        <v>1797</v>
      </c>
      <c r="W215" s="102">
        <v>118</v>
      </c>
      <c r="X215" s="30"/>
      <c r="Y215" s="4"/>
      <c r="Z215" s="2"/>
      <c r="AA215" s="118">
        <f t="shared" si="33"/>
        <v>3688</v>
      </c>
      <c r="AB215" s="23">
        <f t="shared" si="34"/>
        <v>0.300704989154013</v>
      </c>
      <c r="AC215" s="23">
        <f t="shared" si="35"/>
        <v>0.21203904555314534</v>
      </c>
      <c r="AD215" s="23">
        <f t="shared" si="36"/>
        <v>1.0756324612181639E-3</v>
      </c>
      <c r="AE215" s="23">
        <f t="shared" si="37"/>
        <v>7.5847122152624357E-4</v>
      </c>
      <c r="AF215" s="221">
        <f t="shared" si="38"/>
        <v>3.5770356329779874E-3</v>
      </c>
      <c r="AH215" s="231"/>
    </row>
    <row r="216" spans="1:34" ht="13.5" customHeight="1" x14ac:dyDescent="0.2">
      <c r="A216" s="120" t="s">
        <v>536</v>
      </c>
      <c r="B216" s="2" t="s">
        <v>537</v>
      </c>
      <c r="C216" s="2" t="s">
        <v>532</v>
      </c>
      <c r="D216" s="2" t="s">
        <v>27</v>
      </c>
      <c r="E216" s="2" t="s">
        <v>28</v>
      </c>
      <c r="F216" s="2" t="s">
        <v>29</v>
      </c>
      <c r="G216" s="2" t="s">
        <v>46</v>
      </c>
      <c r="H216" s="2" t="s">
        <v>31</v>
      </c>
      <c r="I216" s="2" t="s">
        <v>32</v>
      </c>
      <c r="J216" s="4">
        <v>97474176.835999995</v>
      </c>
      <c r="K216" s="6">
        <v>0</v>
      </c>
      <c r="L216" s="31"/>
      <c r="M216" s="31"/>
      <c r="N216" s="27">
        <v>2.5000000000000001E-3</v>
      </c>
      <c r="O216" s="31">
        <v>0.01</v>
      </c>
      <c r="P216" s="6"/>
      <c r="Q216" s="4">
        <v>3353215</v>
      </c>
      <c r="R216" s="4">
        <v>0</v>
      </c>
      <c r="S216" s="4"/>
      <c r="T216" s="4"/>
      <c r="U216" s="4">
        <v>72992</v>
      </c>
      <c r="V216" s="102">
        <v>2141894</v>
      </c>
      <c r="W216" s="102">
        <v>1138328.74</v>
      </c>
      <c r="X216" s="30"/>
      <c r="Y216" s="4"/>
      <c r="Z216" s="2"/>
      <c r="AA216" s="118">
        <f t="shared" si="33"/>
        <v>2214886</v>
      </c>
      <c r="AB216" s="23">
        <f t="shared" si="34"/>
        <v>0</v>
      </c>
      <c r="AC216" s="23">
        <f t="shared" si="35"/>
        <v>3.2955194985204654E-2</v>
      </c>
      <c r="AD216" s="23">
        <f t="shared" si="36"/>
        <v>0</v>
      </c>
      <c r="AE216" s="23">
        <f t="shared" si="37"/>
        <v>7.488342284009109E-4</v>
      </c>
      <c r="AF216" s="221">
        <f t="shared" si="38"/>
        <v>2.2722797687499727E-2</v>
      </c>
      <c r="AH216" s="231"/>
    </row>
    <row r="217" spans="1:34" ht="13.5" customHeight="1" x14ac:dyDescent="0.2">
      <c r="A217" s="120" t="s">
        <v>538</v>
      </c>
      <c r="B217" s="2" t="s">
        <v>539</v>
      </c>
      <c r="C217" s="2" t="s">
        <v>532</v>
      </c>
      <c r="D217" s="2" t="s">
        <v>27</v>
      </c>
      <c r="E217" s="2" t="s">
        <v>28</v>
      </c>
      <c r="F217" s="2" t="s">
        <v>29</v>
      </c>
      <c r="G217" s="2" t="s">
        <v>46</v>
      </c>
      <c r="H217" s="2" t="s">
        <v>31</v>
      </c>
      <c r="I217" s="2" t="s">
        <v>32</v>
      </c>
      <c r="J217" s="4">
        <v>263802881.78400001</v>
      </c>
      <c r="K217" s="6">
        <v>1.2999999999999999E-2</v>
      </c>
      <c r="L217" s="31"/>
      <c r="M217" s="31"/>
      <c r="N217" s="27">
        <v>2.5000000000000001E-3</v>
      </c>
      <c r="O217" s="31">
        <v>0.01</v>
      </c>
      <c r="P217" s="6"/>
      <c r="Q217" s="4">
        <v>7076500.04</v>
      </c>
      <c r="R217" s="4">
        <v>3577119</v>
      </c>
      <c r="S217" s="4"/>
      <c r="T217" s="4"/>
      <c r="U217" s="4">
        <v>309590</v>
      </c>
      <c r="V217" s="102">
        <v>2632013</v>
      </c>
      <c r="W217" s="102">
        <v>557778</v>
      </c>
      <c r="X217" s="30"/>
      <c r="Y217" s="4"/>
      <c r="Z217" s="2"/>
      <c r="AA217" s="118">
        <f t="shared" si="33"/>
        <v>6518722</v>
      </c>
      <c r="AB217" s="23">
        <f t="shared" si="34"/>
        <v>0.5487454442757338</v>
      </c>
      <c r="AC217" s="23">
        <f t="shared" si="35"/>
        <v>4.7492437934920376E-2</v>
      </c>
      <c r="AD217" s="23">
        <f t="shared" si="36"/>
        <v>1.3559817754109754E-2</v>
      </c>
      <c r="AE217" s="23">
        <f t="shared" si="37"/>
        <v>1.1735656483597104E-3</v>
      </c>
      <c r="AF217" s="221">
        <f t="shared" si="38"/>
        <v>2.4710579186687905E-2</v>
      </c>
      <c r="AH217" s="231"/>
    </row>
    <row r="218" spans="1:34" ht="13.5" customHeight="1" x14ac:dyDescent="0.2">
      <c r="A218" s="120" t="s">
        <v>540</v>
      </c>
      <c r="B218" s="2" t="s">
        <v>541</v>
      </c>
      <c r="C218" s="2" t="s">
        <v>532</v>
      </c>
      <c r="D218" s="2" t="s">
        <v>27</v>
      </c>
      <c r="E218" s="2" t="s">
        <v>28</v>
      </c>
      <c r="F218" s="55" t="s">
        <v>723</v>
      </c>
      <c r="G218" s="55" t="s">
        <v>80</v>
      </c>
      <c r="H218" s="2" t="s">
        <v>31</v>
      </c>
      <c r="I218" s="2" t="s">
        <v>32</v>
      </c>
      <c r="J218" s="4">
        <v>135999955.31999999</v>
      </c>
      <c r="K218" s="6">
        <v>0</v>
      </c>
      <c r="L218" s="9">
        <v>2.5000000000000001E-3</v>
      </c>
      <c r="M218" s="9" t="s">
        <v>137</v>
      </c>
      <c r="N218" s="27" t="s">
        <v>542</v>
      </c>
      <c r="O218" s="31">
        <v>0.01</v>
      </c>
      <c r="P218" s="6"/>
      <c r="Q218" s="4">
        <v>4914005.3</v>
      </c>
      <c r="R218" s="4">
        <v>1060005</v>
      </c>
      <c r="S218" s="4"/>
      <c r="T218" s="4"/>
      <c r="U218" s="4">
        <v>184343</v>
      </c>
      <c r="V218" s="102">
        <v>3200163</v>
      </c>
      <c r="W218" s="102">
        <v>469494.3</v>
      </c>
      <c r="X218" s="30"/>
      <c r="Y218" s="4"/>
      <c r="Z218" s="2"/>
      <c r="AA218" s="118">
        <f t="shared" si="33"/>
        <v>4444511</v>
      </c>
      <c r="AB218" s="23">
        <f t="shared" si="34"/>
        <v>0.23849755349913634</v>
      </c>
      <c r="AC218" s="23">
        <f t="shared" si="35"/>
        <v>4.1476553888605515E-2</v>
      </c>
      <c r="AD218" s="23">
        <f t="shared" si="36"/>
        <v>7.7941569723745116E-3</v>
      </c>
      <c r="AE218" s="23">
        <f t="shared" si="37"/>
        <v>1.3554636806038035E-3</v>
      </c>
      <c r="AF218" s="221">
        <f t="shared" si="38"/>
        <v>3.2680238677596063E-2</v>
      </c>
      <c r="AH218" s="231"/>
    </row>
    <row r="219" spans="1:34" ht="13.5" customHeight="1" x14ac:dyDescent="0.2">
      <c r="A219" s="120" t="s">
        <v>543</v>
      </c>
      <c r="B219" s="2" t="s">
        <v>544</v>
      </c>
      <c r="C219" s="2" t="s">
        <v>532</v>
      </c>
      <c r="D219" s="2" t="s">
        <v>27</v>
      </c>
      <c r="E219" s="2" t="s">
        <v>28</v>
      </c>
      <c r="F219" s="55" t="s">
        <v>723</v>
      </c>
      <c r="G219" s="55" t="s">
        <v>80</v>
      </c>
      <c r="H219" s="2" t="s">
        <v>31</v>
      </c>
      <c r="I219" s="2" t="s">
        <v>57</v>
      </c>
      <c r="J219" s="4">
        <v>2870118.7672523391</v>
      </c>
      <c r="K219" s="6">
        <v>1.8499999999999999E-2</v>
      </c>
      <c r="L219" s="9">
        <v>2.5000000000000001E-3</v>
      </c>
      <c r="M219" s="9" t="s">
        <v>137</v>
      </c>
      <c r="N219" s="27" t="s">
        <v>542</v>
      </c>
      <c r="O219" s="31">
        <v>0.01</v>
      </c>
      <c r="P219" s="6"/>
      <c r="Q219" s="4">
        <v>75470.5</v>
      </c>
      <c r="R219" s="4">
        <v>55922.69</v>
      </c>
      <c r="S219" s="4"/>
      <c r="T219" s="4"/>
      <c r="U219" s="4">
        <v>2472.5500000000002</v>
      </c>
      <c r="V219" s="102">
        <v>11034.57</v>
      </c>
      <c r="W219" s="102">
        <v>6040.69</v>
      </c>
      <c r="X219" s="36"/>
      <c r="Y219" s="4"/>
      <c r="Z219" s="2"/>
      <c r="AA219" s="118">
        <f t="shared" si="33"/>
        <v>69429.81</v>
      </c>
      <c r="AB219" s="23">
        <f t="shared" si="34"/>
        <v>0.80545647467564729</v>
      </c>
      <c r="AC219" s="23">
        <f t="shared" si="35"/>
        <v>3.561222477780078E-2</v>
      </c>
      <c r="AD219" s="23">
        <f t="shared" si="36"/>
        <v>1.948445152795425E-2</v>
      </c>
      <c r="AE219" s="23">
        <f t="shared" si="37"/>
        <v>8.6148002940207775E-4</v>
      </c>
      <c r="AF219" s="221">
        <f t="shared" si="38"/>
        <v>2.4190570366698617E-2</v>
      </c>
      <c r="AH219" s="231"/>
    </row>
    <row r="220" spans="1:34" ht="13.5" customHeight="1" x14ac:dyDescent="0.2">
      <c r="A220" s="120" t="s">
        <v>545</v>
      </c>
      <c r="B220" s="2" t="s">
        <v>546</v>
      </c>
      <c r="C220" s="2" t="s">
        <v>532</v>
      </c>
      <c r="D220" s="2" t="s">
        <v>27</v>
      </c>
      <c r="E220" s="2" t="s">
        <v>28</v>
      </c>
      <c r="F220" s="55" t="s">
        <v>723</v>
      </c>
      <c r="G220" s="55" t="s">
        <v>80</v>
      </c>
      <c r="H220" s="2" t="s">
        <v>31</v>
      </c>
      <c r="I220" s="2" t="s">
        <v>32</v>
      </c>
      <c r="J220" s="4">
        <v>2722447169.6880002</v>
      </c>
      <c r="K220" s="6">
        <v>1.95E-2</v>
      </c>
      <c r="L220" s="9">
        <v>2.5000000000000001E-3</v>
      </c>
      <c r="M220" s="9" t="s">
        <v>137</v>
      </c>
      <c r="N220" s="27" t="s">
        <v>542</v>
      </c>
      <c r="O220" s="31">
        <v>0.01</v>
      </c>
      <c r="P220" s="6"/>
      <c r="Q220" s="4">
        <v>63358797</v>
      </c>
      <c r="R220" s="4">
        <v>53365870</v>
      </c>
      <c r="S220" s="4"/>
      <c r="T220" s="4"/>
      <c r="U220" s="4">
        <v>2324732</v>
      </c>
      <c r="V220" s="102">
        <v>5003109</v>
      </c>
      <c r="W220" s="102">
        <v>2665086</v>
      </c>
      <c r="X220" s="30"/>
      <c r="Y220" s="4"/>
      <c r="Z220" s="2"/>
      <c r="AA220" s="118">
        <f t="shared" si="33"/>
        <v>60693711</v>
      </c>
      <c r="AB220" s="23">
        <f t="shared" si="34"/>
        <v>0.87926523392184741</v>
      </c>
      <c r="AC220" s="23">
        <f t="shared" si="35"/>
        <v>3.8302683452656243E-2</v>
      </c>
      <c r="AD220" s="23">
        <f t="shared" si="36"/>
        <v>1.9602169178590846E-2</v>
      </c>
      <c r="AE220" s="23">
        <f t="shared" si="37"/>
        <v>8.5391262166032063E-4</v>
      </c>
      <c r="AF220" s="221">
        <f t="shared" si="38"/>
        <v>2.22938067176362E-2</v>
      </c>
      <c r="AH220" s="231"/>
    </row>
    <row r="221" spans="1:34" ht="13.5" customHeight="1" x14ac:dyDescent="0.2">
      <c r="A221" s="120" t="s">
        <v>547</v>
      </c>
      <c r="B221" s="2" t="s">
        <v>548</v>
      </c>
      <c r="C221" s="2" t="s">
        <v>532</v>
      </c>
      <c r="D221" s="2" t="s">
        <v>27</v>
      </c>
      <c r="E221" s="2" t="s">
        <v>28</v>
      </c>
      <c r="F221" s="55" t="s">
        <v>723</v>
      </c>
      <c r="G221" s="55" t="s">
        <v>80</v>
      </c>
      <c r="H221" s="2" t="s">
        <v>31</v>
      </c>
      <c r="I221" s="2" t="s">
        <v>57</v>
      </c>
      <c r="J221" s="4">
        <v>209652.77623999989</v>
      </c>
      <c r="K221" s="6">
        <v>1.95E-2</v>
      </c>
      <c r="L221" s="9">
        <v>2.5000000000000001E-3</v>
      </c>
      <c r="M221" s="9" t="s">
        <v>137</v>
      </c>
      <c r="N221" s="27" t="s">
        <v>542</v>
      </c>
      <c r="O221" s="31">
        <v>0.01</v>
      </c>
      <c r="P221" s="6"/>
      <c r="Q221" s="4">
        <v>4960.33</v>
      </c>
      <c r="R221" s="4">
        <v>4198</v>
      </c>
      <c r="S221" s="4"/>
      <c r="T221" s="4"/>
      <c r="U221" s="4">
        <v>177.39</v>
      </c>
      <c r="V221" s="102">
        <v>381.78</v>
      </c>
      <c r="W221" s="102">
        <v>203.36</v>
      </c>
      <c r="X221" s="36"/>
      <c r="Y221" s="4"/>
      <c r="Z221" s="2"/>
      <c r="AA221" s="118">
        <f t="shared" si="33"/>
        <v>4757.17</v>
      </c>
      <c r="AB221" s="23">
        <f t="shared" si="34"/>
        <v>0.88245742742008382</v>
      </c>
      <c r="AC221" s="23">
        <f t="shared" si="35"/>
        <v>3.7288976429263612E-2</v>
      </c>
      <c r="AD221" s="23">
        <f t="shared" si="36"/>
        <v>2.002358411507197E-2</v>
      </c>
      <c r="AE221" s="23">
        <f t="shared" si="37"/>
        <v>8.461132887500278E-4</v>
      </c>
      <c r="AF221" s="221">
        <f t="shared" si="38"/>
        <v>2.2690708347950672E-2</v>
      </c>
      <c r="AH221" s="231"/>
    </row>
    <row r="222" spans="1:34" ht="13.5" customHeight="1" x14ac:dyDescent="0.2">
      <c r="A222" s="120" t="s">
        <v>549</v>
      </c>
      <c r="B222" s="2" t="s">
        <v>550</v>
      </c>
      <c r="C222" s="2" t="s">
        <v>532</v>
      </c>
      <c r="D222" s="2" t="s">
        <v>27</v>
      </c>
      <c r="E222" s="2" t="s">
        <v>28</v>
      </c>
      <c r="F222" s="55" t="s">
        <v>723</v>
      </c>
      <c r="G222" s="55" t="s">
        <v>80</v>
      </c>
      <c r="H222" s="2" t="s">
        <v>31</v>
      </c>
      <c r="I222" s="2" t="s">
        <v>212</v>
      </c>
      <c r="J222" s="4">
        <v>125205.03810787521</v>
      </c>
      <c r="K222" s="6">
        <v>0</v>
      </c>
      <c r="L222" s="9">
        <v>2.5000000000000001E-3</v>
      </c>
      <c r="M222" s="9" t="s">
        <v>137</v>
      </c>
      <c r="N222" s="27" t="s">
        <v>542</v>
      </c>
      <c r="O222" s="31">
        <v>0.01</v>
      </c>
      <c r="P222" s="6"/>
      <c r="Q222" s="4">
        <v>14882.74</v>
      </c>
      <c r="R222" s="4">
        <v>0</v>
      </c>
      <c r="S222" s="4"/>
      <c r="T222" s="4"/>
      <c r="U222" s="4">
        <v>3224.81</v>
      </c>
      <c r="V222" s="102">
        <v>7908.05</v>
      </c>
      <c r="W222" s="102">
        <v>3749.88</v>
      </c>
      <c r="X222" s="36"/>
      <c r="Y222" s="4"/>
      <c r="Z222" s="2"/>
      <c r="AA222" s="118">
        <f t="shared" si="33"/>
        <v>11132.86</v>
      </c>
      <c r="AB222" s="23">
        <f t="shared" si="34"/>
        <v>0</v>
      </c>
      <c r="AC222" s="23">
        <f t="shared" si="35"/>
        <v>0.28966590795177516</v>
      </c>
      <c r="AD222" s="23">
        <f t="shared" si="36"/>
        <v>0</v>
      </c>
      <c r="AE222" s="23">
        <f t="shared" si="37"/>
        <v>2.5756231927516696E-2</v>
      </c>
      <c r="AF222" s="221">
        <f t="shared" si="38"/>
        <v>8.8917028964985073E-2</v>
      </c>
      <c r="AH222" s="231"/>
    </row>
    <row r="223" spans="1:34" ht="13.5" customHeight="1" x14ac:dyDescent="0.2">
      <c r="A223" s="44" t="s">
        <v>551</v>
      </c>
      <c r="B223" s="57" t="s">
        <v>552</v>
      </c>
      <c r="C223" s="3" t="s">
        <v>553</v>
      </c>
      <c r="D223" s="2" t="s">
        <v>27</v>
      </c>
      <c r="E223" s="2" t="s">
        <v>28</v>
      </c>
      <c r="F223" s="55" t="s">
        <v>1287</v>
      </c>
      <c r="G223" s="33" t="s">
        <v>105</v>
      </c>
      <c r="H223" s="2" t="s">
        <v>31</v>
      </c>
      <c r="I223" s="93" t="s">
        <v>32</v>
      </c>
      <c r="J223" s="106">
        <v>47931757626.196854</v>
      </c>
      <c r="K223" s="95" t="s">
        <v>554</v>
      </c>
      <c r="L223" s="45"/>
      <c r="M223" s="37"/>
      <c r="N223" s="46" t="s">
        <v>555</v>
      </c>
      <c r="O223" s="9"/>
      <c r="P223" s="59" t="s">
        <v>556</v>
      </c>
      <c r="Q223" s="4">
        <v>1147294126.43134</v>
      </c>
      <c r="R223" s="106">
        <v>172730614</v>
      </c>
      <c r="S223" s="103">
        <v>0</v>
      </c>
      <c r="T223" s="106">
        <v>401269879</v>
      </c>
      <c r="U223" s="106">
        <v>31043379</v>
      </c>
      <c r="V223" s="102">
        <v>21195967.059061997</v>
      </c>
      <c r="W223" s="102">
        <v>1160320.7203600002</v>
      </c>
      <c r="X223" s="38"/>
      <c r="Y223" s="106">
        <v>498598135.65191782</v>
      </c>
      <c r="Z223" s="2"/>
      <c r="AA223" s="118">
        <f t="shared" si="33"/>
        <v>626239839.059062</v>
      </c>
      <c r="AB223" s="23">
        <f t="shared" si="34"/>
        <v>0.27582182292894564</v>
      </c>
      <c r="AC223" s="23">
        <f t="shared" si="35"/>
        <v>4.9571070161622585E-2</v>
      </c>
      <c r="AD223" s="23">
        <f t="shared" si="36"/>
        <v>3.6036778652488843E-3</v>
      </c>
      <c r="AE223" s="23">
        <f t="shared" si="37"/>
        <v>6.4765784810347541E-4</v>
      </c>
      <c r="AF223" s="221">
        <f t="shared" si="38"/>
        <v>1.3065238373749805E-2</v>
      </c>
      <c r="AH223" s="231"/>
    </row>
    <row r="224" spans="1:34" ht="13.5" customHeight="1" x14ac:dyDescent="0.2">
      <c r="A224" s="44" t="s">
        <v>558</v>
      </c>
      <c r="B224" s="57" t="s">
        <v>559</v>
      </c>
      <c r="C224" s="3" t="s">
        <v>553</v>
      </c>
      <c r="D224" s="2" t="s">
        <v>27</v>
      </c>
      <c r="E224" s="2" t="s">
        <v>28</v>
      </c>
      <c r="F224" s="2" t="s">
        <v>29</v>
      </c>
      <c r="G224" s="55" t="s">
        <v>80</v>
      </c>
      <c r="H224" s="2" t="s">
        <v>31</v>
      </c>
      <c r="I224" s="93" t="s">
        <v>32</v>
      </c>
      <c r="J224" s="106">
        <v>187124916.47244096</v>
      </c>
      <c r="K224" s="95" t="s">
        <v>557</v>
      </c>
      <c r="L224" s="45"/>
      <c r="M224" s="37"/>
      <c r="N224" s="46" t="s">
        <v>555</v>
      </c>
      <c r="O224" s="9"/>
      <c r="P224" s="59" t="s">
        <v>556</v>
      </c>
      <c r="Q224" s="4">
        <v>774396</v>
      </c>
      <c r="R224" s="106">
        <v>179790</v>
      </c>
      <c r="S224" s="103">
        <v>0</v>
      </c>
      <c r="T224" s="106">
        <v>93335</v>
      </c>
      <c r="U224" s="106">
        <v>112238</v>
      </c>
      <c r="V224" s="102">
        <v>47000</v>
      </c>
      <c r="W224" s="102">
        <v>274033</v>
      </c>
      <c r="X224" s="38"/>
      <c r="Y224" s="106"/>
      <c r="Z224" s="2"/>
      <c r="AA224" s="118">
        <f t="shared" si="33"/>
        <v>432363</v>
      </c>
      <c r="AB224" s="23">
        <f t="shared" si="34"/>
        <v>0.41583114188771936</v>
      </c>
      <c r="AC224" s="23">
        <f t="shared" si="35"/>
        <v>0.25959205574945127</v>
      </c>
      <c r="AD224" s="23">
        <f t="shared" si="36"/>
        <v>9.6080203208255696E-4</v>
      </c>
      <c r="AE224" s="23">
        <f t="shared" si="37"/>
        <v>5.9980253894478016E-4</v>
      </c>
      <c r="AF224" s="221">
        <f t="shared" si="38"/>
        <v>2.3105581455993688E-3</v>
      </c>
      <c r="AH224" s="231"/>
    </row>
    <row r="225" spans="1:35" ht="13.5" customHeight="1" x14ac:dyDescent="0.2">
      <c r="A225" s="44" t="s">
        <v>560</v>
      </c>
      <c r="B225" s="57" t="s">
        <v>561</v>
      </c>
      <c r="C225" s="3" t="s">
        <v>553</v>
      </c>
      <c r="D225" s="2" t="s">
        <v>27</v>
      </c>
      <c r="E225" s="2" t="s">
        <v>28</v>
      </c>
      <c r="F225" s="2" t="s">
        <v>29</v>
      </c>
      <c r="G225" s="55" t="s">
        <v>80</v>
      </c>
      <c r="H225" s="2" t="s">
        <v>31</v>
      </c>
      <c r="I225" s="93" t="s">
        <v>32</v>
      </c>
      <c r="J225" s="106">
        <v>180950451.36614174</v>
      </c>
      <c r="K225" s="95" t="s">
        <v>557</v>
      </c>
      <c r="L225" s="45"/>
      <c r="M225" s="37"/>
      <c r="N225" s="46" t="s">
        <v>555</v>
      </c>
      <c r="O225" s="9"/>
      <c r="P225" s="59" t="s">
        <v>556</v>
      </c>
      <c r="Q225" s="4">
        <v>894392</v>
      </c>
      <c r="R225" s="106">
        <v>175246</v>
      </c>
      <c r="S225" s="103">
        <v>0</v>
      </c>
      <c r="T225" s="106">
        <v>94503</v>
      </c>
      <c r="U225" s="106">
        <v>108394</v>
      </c>
      <c r="V225" s="102">
        <v>45000</v>
      </c>
      <c r="W225" s="102">
        <v>404249</v>
      </c>
      <c r="X225" s="38"/>
      <c r="Y225" s="106"/>
      <c r="Z225" s="2"/>
      <c r="AA225" s="118">
        <f t="shared" si="33"/>
        <v>423143</v>
      </c>
      <c r="AB225" s="23">
        <f t="shared" si="34"/>
        <v>0.41415313499218942</v>
      </c>
      <c r="AC225" s="23">
        <f t="shared" si="35"/>
        <v>0.25616399184200139</v>
      </c>
      <c r="AD225" s="23">
        <f t="shared" si="36"/>
        <v>9.6847506417876159E-4</v>
      </c>
      <c r="AE225" s="23">
        <f t="shared" si="37"/>
        <v>5.990258613982213E-4</v>
      </c>
      <c r="AF225" s="221">
        <f t="shared" si="38"/>
        <v>2.3384467781392654E-3</v>
      </c>
      <c r="AH225" s="231"/>
    </row>
    <row r="226" spans="1:35" ht="13.5" customHeight="1" x14ac:dyDescent="0.2">
      <c r="A226" s="44" t="s">
        <v>562</v>
      </c>
      <c r="B226" s="57" t="s">
        <v>563</v>
      </c>
      <c r="C226" s="3" t="s">
        <v>553</v>
      </c>
      <c r="D226" s="2" t="s">
        <v>27</v>
      </c>
      <c r="E226" s="2" t="s">
        <v>28</v>
      </c>
      <c r="F226" s="2" t="s">
        <v>29</v>
      </c>
      <c r="G226" s="55" t="s">
        <v>80</v>
      </c>
      <c r="H226" s="2" t="s">
        <v>31</v>
      </c>
      <c r="I226" s="93" t="s">
        <v>32</v>
      </c>
      <c r="J226" s="106">
        <v>74701954.511811018</v>
      </c>
      <c r="K226" s="95" t="s">
        <v>557</v>
      </c>
      <c r="L226" s="45"/>
      <c r="M226" s="37"/>
      <c r="N226" s="46" t="s">
        <v>555</v>
      </c>
      <c r="O226" s="9"/>
      <c r="P226" s="59" t="s">
        <v>556</v>
      </c>
      <c r="Q226" s="4">
        <v>524005</v>
      </c>
      <c r="R226" s="106">
        <v>69169</v>
      </c>
      <c r="S226" s="103">
        <v>0</v>
      </c>
      <c r="T226" s="106">
        <v>39673</v>
      </c>
      <c r="U226" s="106">
        <v>44736</v>
      </c>
      <c r="V226" s="102">
        <v>20000</v>
      </c>
      <c r="W226" s="102">
        <v>322427</v>
      </c>
      <c r="X226" s="38"/>
      <c r="Y226" s="106"/>
      <c r="Z226" s="2"/>
      <c r="AA226" s="118">
        <f t="shared" si="33"/>
        <v>173578</v>
      </c>
      <c r="AB226" s="23">
        <f t="shared" si="34"/>
        <v>0.39848943990597885</v>
      </c>
      <c r="AC226" s="23">
        <f t="shared" si="35"/>
        <v>0.25772851398218666</v>
      </c>
      <c r="AD226" s="23">
        <f t="shared" si="36"/>
        <v>9.259329351156908E-4</v>
      </c>
      <c r="AE226" s="23">
        <f t="shared" si="37"/>
        <v>5.9885983295024576E-4</v>
      </c>
      <c r="AF226" s="221">
        <f t="shared" si="38"/>
        <v>2.3236072085979467E-3</v>
      </c>
      <c r="AH226" s="231"/>
    </row>
    <row r="227" spans="1:35" ht="13.5" customHeight="1" x14ac:dyDescent="0.2">
      <c r="A227" s="44" t="s">
        <v>564</v>
      </c>
      <c r="B227" s="57" t="s">
        <v>565</v>
      </c>
      <c r="C227" s="3" t="s">
        <v>553</v>
      </c>
      <c r="D227" s="2" t="s">
        <v>27</v>
      </c>
      <c r="E227" s="2" t="s">
        <v>28</v>
      </c>
      <c r="F227" s="2" t="s">
        <v>29</v>
      </c>
      <c r="G227" s="20" t="s">
        <v>38</v>
      </c>
      <c r="H227" s="2" t="s">
        <v>31</v>
      </c>
      <c r="I227" s="93" t="s">
        <v>32</v>
      </c>
      <c r="J227" s="106">
        <v>2209960317.102767</v>
      </c>
      <c r="K227" s="95" t="s">
        <v>557</v>
      </c>
      <c r="L227" s="45"/>
      <c r="M227" s="37"/>
      <c r="N227" s="46" t="s">
        <v>555</v>
      </c>
      <c r="O227" s="9"/>
      <c r="P227" s="59" t="s">
        <v>556</v>
      </c>
      <c r="Q227" s="4">
        <v>28068141</v>
      </c>
      <c r="R227" s="106">
        <v>7560972</v>
      </c>
      <c r="S227" s="103">
        <v>0</v>
      </c>
      <c r="T227" s="106">
        <v>14551425</v>
      </c>
      <c r="U227" s="106">
        <v>2181292</v>
      </c>
      <c r="V227" s="102">
        <v>2553745</v>
      </c>
      <c r="W227" s="102">
        <v>115707</v>
      </c>
      <c r="X227" s="38"/>
      <c r="Y227" s="106"/>
      <c r="Z227" s="2"/>
      <c r="AA227" s="118">
        <f t="shared" si="33"/>
        <v>26847434</v>
      </c>
      <c r="AB227" s="23">
        <f t="shared" si="34"/>
        <v>0.28162736148266537</v>
      </c>
      <c r="AC227" s="23">
        <f t="shared" si="35"/>
        <v>8.1247690188939473E-2</v>
      </c>
      <c r="AD227" s="23">
        <f t="shared" si="36"/>
        <v>3.4213157320002693E-3</v>
      </c>
      <c r="AE227" s="23">
        <f t="shared" si="37"/>
        <v>9.8702767788140609E-4</v>
      </c>
      <c r="AF227" s="221">
        <f t="shared" si="38"/>
        <v>1.2148378318030924E-2</v>
      </c>
      <c r="AH227" s="231"/>
    </row>
    <row r="228" spans="1:35" ht="13.5" customHeight="1" x14ac:dyDescent="0.2">
      <c r="A228" s="44" t="s">
        <v>566</v>
      </c>
      <c r="B228" s="57" t="s">
        <v>567</v>
      </c>
      <c r="C228" s="3" t="s">
        <v>553</v>
      </c>
      <c r="D228" s="2" t="s">
        <v>27</v>
      </c>
      <c r="E228" s="2" t="s">
        <v>28</v>
      </c>
      <c r="F228" s="2" t="s">
        <v>29</v>
      </c>
      <c r="G228" s="93" t="s">
        <v>246</v>
      </c>
      <c r="H228" s="2" t="s">
        <v>31</v>
      </c>
      <c r="I228" s="93" t="s">
        <v>32</v>
      </c>
      <c r="J228" s="106">
        <v>14912085806.68504</v>
      </c>
      <c r="K228" s="95" t="s">
        <v>557</v>
      </c>
      <c r="L228" s="45"/>
      <c r="M228" s="37"/>
      <c r="N228" s="46" t="s">
        <v>555</v>
      </c>
      <c r="O228" s="9"/>
      <c r="P228" s="59" t="s">
        <v>556</v>
      </c>
      <c r="Q228" s="4">
        <v>128542534</v>
      </c>
      <c r="R228" s="106">
        <v>36533203</v>
      </c>
      <c r="S228" s="103">
        <v>0</v>
      </c>
      <c r="T228" s="106">
        <v>63963902</v>
      </c>
      <c r="U228" s="106">
        <v>14825010</v>
      </c>
      <c r="V228" s="102">
        <v>5757773</v>
      </c>
      <c r="W228" s="102">
        <v>106646</v>
      </c>
      <c r="X228" s="38"/>
      <c r="Y228" s="106"/>
      <c r="Z228" s="2"/>
      <c r="AA228" s="118">
        <f t="shared" si="33"/>
        <v>121079888</v>
      </c>
      <c r="AB228" s="23">
        <f t="shared" si="34"/>
        <v>0.30172808716175886</v>
      </c>
      <c r="AC228" s="23">
        <f t="shared" si="35"/>
        <v>0.1224399051310652</v>
      </c>
      <c r="AD228" s="23">
        <f t="shared" si="36"/>
        <v>2.4499056318212898E-3</v>
      </c>
      <c r="AE228" s="23">
        <f t="shared" si="37"/>
        <v>9.9416072252977495E-4</v>
      </c>
      <c r="AF228" s="221">
        <f t="shared" si="38"/>
        <v>8.119580960680918E-3</v>
      </c>
      <c r="AH228" s="231"/>
    </row>
    <row r="229" spans="1:35" ht="13.5" customHeight="1" x14ac:dyDescent="0.2">
      <c r="A229" s="47" t="s">
        <v>568</v>
      </c>
      <c r="B229" s="57" t="s">
        <v>569</v>
      </c>
      <c r="C229" s="3" t="s">
        <v>553</v>
      </c>
      <c r="D229" s="2" t="s">
        <v>27</v>
      </c>
      <c r="E229" s="2" t="s">
        <v>28</v>
      </c>
      <c r="F229" s="2" t="s">
        <v>29</v>
      </c>
      <c r="G229" s="55" t="s">
        <v>80</v>
      </c>
      <c r="H229" s="2" t="s">
        <v>31</v>
      </c>
      <c r="I229" s="93" t="s">
        <v>32</v>
      </c>
      <c r="J229" s="106">
        <v>648891372.10629916</v>
      </c>
      <c r="K229" s="95" t="s">
        <v>557</v>
      </c>
      <c r="L229" s="45">
        <v>0.2</v>
      </c>
      <c r="M229" s="37" t="s">
        <v>73</v>
      </c>
      <c r="N229" s="46" t="s">
        <v>555</v>
      </c>
      <c r="O229" s="9"/>
      <c r="P229" s="59" t="s">
        <v>556</v>
      </c>
      <c r="Q229" s="4">
        <v>10780169</v>
      </c>
      <c r="R229" s="106">
        <v>1989807</v>
      </c>
      <c r="S229" s="103">
        <v>0</v>
      </c>
      <c r="T229" s="106">
        <v>4925467</v>
      </c>
      <c r="U229" s="106">
        <v>649946</v>
      </c>
      <c r="V229" s="102">
        <v>2549111</v>
      </c>
      <c r="W229" s="102">
        <v>369838</v>
      </c>
      <c r="X229" s="38"/>
      <c r="Y229" s="106"/>
      <c r="Z229" s="2"/>
      <c r="AA229" s="118">
        <f t="shared" si="33"/>
        <v>10114331</v>
      </c>
      <c r="AB229" s="23">
        <f t="shared" si="34"/>
        <v>0.19673144966285955</v>
      </c>
      <c r="AC229" s="23">
        <f t="shared" si="35"/>
        <v>6.4259910022719247E-2</v>
      </c>
      <c r="AD229" s="23">
        <f t="shared" si="36"/>
        <v>3.0664716554037286E-3</v>
      </c>
      <c r="AE229" s="23">
        <f t="shared" si="37"/>
        <v>1.0016252764931633E-3</v>
      </c>
      <c r="AF229" s="221">
        <f t="shared" si="38"/>
        <v>1.5587094288476848E-2</v>
      </c>
      <c r="AH229" s="231"/>
    </row>
    <row r="230" spans="1:35" ht="13.5" customHeight="1" x14ac:dyDescent="0.2">
      <c r="A230" s="47" t="s">
        <v>570</v>
      </c>
      <c r="B230" s="57" t="s">
        <v>571</v>
      </c>
      <c r="C230" s="3" t="s">
        <v>553</v>
      </c>
      <c r="D230" s="2" t="s">
        <v>27</v>
      </c>
      <c r="E230" s="2" t="s">
        <v>28</v>
      </c>
      <c r="F230" s="2" t="s">
        <v>29</v>
      </c>
      <c r="G230" s="2" t="s">
        <v>30</v>
      </c>
      <c r="H230" s="2" t="s">
        <v>31</v>
      </c>
      <c r="I230" s="93" t="s">
        <v>32</v>
      </c>
      <c r="J230" s="106">
        <v>4967634434.9606295</v>
      </c>
      <c r="K230" s="95" t="s">
        <v>557</v>
      </c>
      <c r="L230" s="45"/>
      <c r="M230" s="37"/>
      <c r="N230" s="46" t="s">
        <v>555</v>
      </c>
      <c r="O230" s="9"/>
      <c r="P230" s="59" t="s">
        <v>556</v>
      </c>
      <c r="Q230" s="4">
        <v>44618931</v>
      </c>
      <c r="R230" s="106">
        <v>14231182</v>
      </c>
      <c r="S230" s="103">
        <v>0</v>
      </c>
      <c r="T230" s="106">
        <v>20543834</v>
      </c>
      <c r="U230" s="106">
        <v>3582576</v>
      </c>
      <c r="V230" s="102">
        <v>3682746</v>
      </c>
      <c r="W230" s="102">
        <v>92593</v>
      </c>
      <c r="X230" s="38"/>
      <c r="Y230" s="106"/>
      <c r="Z230" s="2"/>
      <c r="AA230" s="118">
        <f t="shared" si="33"/>
        <v>42040338</v>
      </c>
      <c r="AB230" s="23">
        <f t="shared" si="34"/>
        <v>0.33851254954229909</v>
      </c>
      <c r="AC230" s="23">
        <f t="shared" si="35"/>
        <v>8.5217583169764244E-2</v>
      </c>
      <c r="AD230" s="23">
        <f t="shared" si="36"/>
        <v>2.8647804475799331E-3</v>
      </c>
      <c r="AE230" s="23">
        <f t="shared" si="37"/>
        <v>7.2118350230986625E-4</v>
      </c>
      <c r="AF230" s="221">
        <f t="shared" si="38"/>
        <v>8.462848575195768E-3</v>
      </c>
      <c r="AH230" s="231"/>
    </row>
    <row r="231" spans="1:35" ht="13.5" customHeight="1" x14ac:dyDescent="0.2">
      <c r="A231" s="44" t="s">
        <v>572</v>
      </c>
      <c r="B231" s="57" t="s">
        <v>573</v>
      </c>
      <c r="C231" s="3" t="s">
        <v>553</v>
      </c>
      <c r="D231" s="2" t="s">
        <v>27</v>
      </c>
      <c r="E231" s="2" t="s">
        <v>28</v>
      </c>
      <c r="F231" s="2" t="s">
        <v>29</v>
      </c>
      <c r="G231" s="55" t="s">
        <v>185</v>
      </c>
      <c r="H231" s="2" t="s">
        <v>31</v>
      </c>
      <c r="I231" s="93" t="s">
        <v>32</v>
      </c>
      <c r="J231" s="106">
        <v>3141964865.5984254</v>
      </c>
      <c r="K231" s="95" t="s">
        <v>574</v>
      </c>
      <c r="L231" s="45">
        <v>0.2</v>
      </c>
      <c r="M231" s="37" t="s">
        <v>73</v>
      </c>
      <c r="N231" s="46" t="s">
        <v>555</v>
      </c>
      <c r="O231" s="9"/>
      <c r="P231" s="59" t="s">
        <v>556</v>
      </c>
      <c r="Q231" s="4">
        <v>45846247</v>
      </c>
      <c r="R231" s="106">
        <v>36456289</v>
      </c>
      <c r="S231" s="103">
        <v>0</v>
      </c>
      <c r="T231" s="106">
        <v>28760</v>
      </c>
      <c r="U231" s="106">
        <v>2753321</v>
      </c>
      <c r="V231" s="102">
        <v>1824501</v>
      </c>
      <c r="W231" s="102">
        <v>3302376</v>
      </c>
      <c r="X231" s="38"/>
      <c r="Y231" s="106"/>
      <c r="Z231" s="2"/>
      <c r="AA231" s="118">
        <f t="shared" si="33"/>
        <v>41062871</v>
      </c>
      <c r="AB231" s="23">
        <f t="shared" si="34"/>
        <v>0.88781636822228038</v>
      </c>
      <c r="AC231" s="23">
        <f t="shared" si="35"/>
        <v>6.7051351572567836E-2</v>
      </c>
      <c r="AD231" s="23">
        <f t="shared" si="36"/>
        <v>1.1603022490532038E-2</v>
      </c>
      <c r="AE231" s="23">
        <f t="shared" si="37"/>
        <v>8.7630547055006502E-4</v>
      </c>
      <c r="AF231" s="221">
        <f t="shared" si="38"/>
        <v>1.3069169375380357E-2</v>
      </c>
      <c r="AH231" s="231"/>
    </row>
    <row r="232" spans="1:35" ht="13.5" customHeight="1" x14ac:dyDescent="0.2">
      <c r="A232" s="44" t="s">
        <v>575</v>
      </c>
      <c r="B232" s="57" t="s">
        <v>576</v>
      </c>
      <c r="C232" s="3" t="s">
        <v>553</v>
      </c>
      <c r="D232" s="2" t="s">
        <v>27</v>
      </c>
      <c r="E232" s="2" t="s">
        <v>28</v>
      </c>
      <c r="F232" s="2" t="s">
        <v>29</v>
      </c>
      <c r="G232" s="55" t="s">
        <v>185</v>
      </c>
      <c r="H232" s="2" t="s">
        <v>31</v>
      </c>
      <c r="I232" s="93" t="s">
        <v>32</v>
      </c>
      <c r="J232" s="106">
        <v>2243595529.6259842</v>
      </c>
      <c r="K232" s="95">
        <v>5.0000000000000001E-3</v>
      </c>
      <c r="L232" s="45">
        <v>0.18</v>
      </c>
      <c r="M232" s="37" t="s">
        <v>73</v>
      </c>
      <c r="N232" s="46">
        <v>1E-3</v>
      </c>
      <c r="O232" s="9"/>
      <c r="P232" s="59" t="s">
        <v>556</v>
      </c>
      <c r="Q232" s="4">
        <v>17118628</v>
      </c>
      <c r="R232" s="106">
        <v>3841691</v>
      </c>
      <c r="S232" s="103">
        <v>0</v>
      </c>
      <c r="T232" s="106">
        <v>7425067</v>
      </c>
      <c r="U232" s="106">
        <v>2214208</v>
      </c>
      <c r="V232" s="102">
        <v>2495572</v>
      </c>
      <c r="W232" s="102">
        <v>18090</v>
      </c>
      <c r="X232" s="38"/>
      <c r="Y232" s="106"/>
      <c r="Z232" s="2"/>
      <c r="AA232" s="118">
        <f t="shared" si="33"/>
        <v>15976538</v>
      </c>
      <c r="AB232" s="23">
        <f t="shared" si="34"/>
        <v>0.24045828952430121</v>
      </c>
      <c r="AC232" s="23">
        <f t="shared" si="35"/>
        <v>0.13859122671006696</v>
      </c>
      <c r="AD232" s="23">
        <f t="shared" si="36"/>
        <v>1.7122921441372386E-3</v>
      </c>
      <c r="AE232" s="23">
        <f t="shared" si="37"/>
        <v>9.8690159200358037E-4</v>
      </c>
      <c r="AF232" s="221">
        <f t="shared" si="38"/>
        <v>7.1209528584964456E-3</v>
      </c>
      <c r="AH232" s="231"/>
    </row>
    <row r="233" spans="1:35" ht="13.5" customHeight="1" x14ac:dyDescent="0.2">
      <c r="A233" s="120" t="s">
        <v>577</v>
      </c>
      <c r="B233" s="2" t="s">
        <v>578</v>
      </c>
      <c r="C233" s="2" t="s">
        <v>579</v>
      </c>
      <c r="D233" s="2" t="s">
        <v>27</v>
      </c>
      <c r="E233" s="2" t="s">
        <v>28</v>
      </c>
      <c r="F233" s="2" t="s">
        <v>29</v>
      </c>
      <c r="G233" s="55" t="s">
        <v>80</v>
      </c>
      <c r="H233" s="2" t="s">
        <v>31</v>
      </c>
      <c r="I233" s="2" t="s">
        <v>32</v>
      </c>
      <c r="J233" s="102">
        <v>392947153</v>
      </c>
      <c r="K233" s="6">
        <v>0.02</v>
      </c>
      <c r="L233" s="31">
        <v>0.2</v>
      </c>
      <c r="M233" s="31" t="s">
        <v>580</v>
      </c>
      <c r="N233" s="31">
        <v>4.0000000000000002E-4</v>
      </c>
      <c r="O233" s="32">
        <v>7.5000000000000002E-4</v>
      </c>
      <c r="P233" s="59">
        <v>2.5000000000000001E-2</v>
      </c>
      <c r="Q233" s="4">
        <v>10304314.369999999</v>
      </c>
      <c r="R233" s="4">
        <v>7886825</v>
      </c>
      <c r="S233" s="61"/>
      <c r="T233" s="4"/>
      <c r="U233" s="4">
        <v>157733</v>
      </c>
      <c r="V233" s="102">
        <v>1457598</v>
      </c>
      <c r="W233" s="102">
        <v>941658.37</v>
      </c>
      <c r="X233" s="39"/>
      <c r="Y233" s="4"/>
      <c r="Z233" s="2"/>
      <c r="AA233" s="118">
        <f t="shared" si="33"/>
        <v>9502156</v>
      </c>
      <c r="AB233" s="23">
        <f t="shared" si="34"/>
        <v>0.83000373809901673</v>
      </c>
      <c r="AC233" s="23">
        <f t="shared" si="35"/>
        <v>1.6599706424520921E-2</v>
      </c>
      <c r="AD233" s="23">
        <f t="shared" si="36"/>
        <v>2.0070955953713197E-2</v>
      </c>
      <c r="AE233" s="23">
        <f t="shared" si="37"/>
        <v>4.0141021202410898E-4</v>
      </c>
      <c r="AF233" s="221">
        <f t="shared" si="38"/>
        <v>2.4181765734793349E-2</v>
      </c>
      <c r="AH233" s="231"/>
    </row>
    <row r="234" spans="1:35" ht="13.5" customHeight="1" x14ac:dyDescent="0.2">
      <c r="A234" s="54" t="s">
        <v>581</v>
      </c>
      <c r="B234" s="55" t="s">
        <v>582</v>
      </c>
      <c r="C234" s="2" t="s">
        <v>579</v>
      </c>
      <c r="D234" s="2" t="s">
        <v>27</v>
      </c>
      <c r="E234" s="2" t="s">
        <v>28</v>
      </c>
      <c r="F234" s="2" t="s">
        <v>29</v>
      </c>
      <c r="G234" s="35" t="s">
        <v>391</v>
      </c>
      <c r="H234" s="2" t="s">
        <v>31</v>
      </c>
      <c r="I234" s="55" t="s">
        <v>32</v>
      </c>
      <c r="J234" s="103">
        <v>468060641</v>
      </c>
      <c r="K234" s="59">
        <v>0.01</v>
      </c>
      <c r="L234" s="10">
        <v>0</v>
      </c>
      <c r="M234" s="9" t="s">
        <v>70</v>
      </c>
      <c r="N234" s="9">
        <v>5.0000000000000001E-4</v>
      </c>
      <c r="O234" s="27">
        <v>7.5000000000000002E-4</v>
      </c>
      <c r="P234" s="59">
        <v>1.4999999999999999E-2</v>
      </c>
      <c r="Q234" s="61">
        <v>3649512.73</v>
      </c>
      <c r="R234" s="61">
        <v>2368290</v>
      </c>
      <c r="S234" s="61"/>
      <c r="T234" s="61"/>
      <c r="U234" s="61">
        <v>189454</v>
      </c>
      <c r="V234" s="102">
        <v>1085333</v>
      </c>
      <c r="W234" s="102">
        <v>62935.729999999996</v>
      </c>
      <c r="X234" s="7"/>
      <c r="Y234" s="61"/>
      <c r="Z234" s="55"/>
      <c r="AA234" s="118">
        <f t="shared" si="33"/>
        <v>3643077</v>
      </c>
      <c r="AB234" s="23">
        <f t="shared" si="34"/>
        <v>0.65007958931419785</v>
      </c>
      <c r="AC234" s="23">
        <f t="shared" si="35"/>
        <v>5.2003841807351313E-2</v>
      </c>
      <c r="AD234" s="23">
        <f t="shared" si="36"/>
        <v>5.0597930963394121E-3</v>
      </c>
      <c r="AE234" s="23">
        <f t="shared" si="37"/>
        <v>4.0476379213436151E-4</v>
      </c>
      <c r="AF234" s="221">
        <f t="shared" si="38"/>
        <v>7.7833440389618236E-3</v>
      </c>
      <c r="AH234" s="231"/>
    </row>
    <row r="235" spans="1:35" ht="13.5" customHeight="1" x14ac:dyDescent="0.2">
      <c r="A235" s="54" t="s">
        <v>583</v>
      </c>
      <c r="B235" s="2" t="s">
        <v>584</v>
      </c>
      <c r="C235" s="2" t="s">
        <v>579</v>
      </c>
      <c r="D235" s="2" t="s">
        <v>27</v>
      </c>
      <c r="E235" s="2" t="s">
        <v>28</v>
      </c>
      <c r="F235" s="2" t="s">
        <v>29</v>
      </c>
      <c r="G235" s="20" t="s">
        <v>130</v>
      </c>
      <c r="H235" s="2" t="s">
        <v>31</v>
      </c>
      <c r="I235" s="2" t="s">
        <v>32</v>
      </c>
      <c r="J235" s="102">
        <v>1134489204</v>
      </c>
      <c r="K235" s="6">
        <v>1.4999999999999999E-2</v>
      </c>
      <c r="L235" s="31">
        <v>0.25</v>
      </c>
      <c r="M235" s="31" t="s">
        <v>580</v>
      </c>
      <c r="N235" s="31">
        <v>6.9999999999999999E-4</v>
      </c>
      <c r="O235" s="32">
        <v>7.5000000000000002E-4</v>
      </c>
      <c r="P235" s="59">
        <v>2.5000000000000001E-2</v>
      </c>
      <c r="Q235" s="4">
        <v>19528189.240000002</v>
      </c>
      <c r="R235" s="4">
        <v>17060794</v>
      </c>
      <c r="S235" s="61"/>
      <c r="T235" s="4"/>
      <c r="U235" s="4">
        <v>595680</v>
      </c>
      <c r="V235" s="102">
        <v>1268186</v>
      </c>
      <c r="W235" s="102">
        <v>698029.24</v>
      </c>
      <c r="X235" s="39"/>
      <c r="Y235" s="4"/>
      <c r="Z235" s="2"/>
      <c r="AA235" s="118">
        <f t="shared" si="33"/>
        <v>18924660</v>
      </c>
      <c r="AB235" s="23">
        <f t="shared" si="34"/>
        <v>0.90151125568438217</v>
      </c>
      <c r="AC235" s="23">
        <f t="shared" si="35"/>
        <v>3.1476391121425695E-2</v>
      </c>
      <c r="AD235" s="23">
        <f t="shared" si="36"/>
        <v>1.5038304410343248E-2</v>
      </c>
      <c r="AE235" s="23">
        <f t="shared" si="37"/>
        <v>5.2506449413510686E-4</v>
      </c>
      <c r="AF235" s="221">
        <f t="shared" si="38"/>
        <v>1.6681216474581807E-2</v>
      </c>
      <c r="AH235" s="231"/>
    </row>
    <row r="236" spans="1:35" ht="13.5" customHeight="1" x14ac:dyDescent="0.2">
      <c r="A236" s="54" t="s">
        <v>585</v>
      </c>
      <c r="B236" s="2" t="s">
        <v>586</v>
      </c>
      <c r="C236" s="2" t="s">
        <v>579</v>
      </c>
      <c r="D236" s="2" t="s">
        <v>27</v>
      </c>
      <c r="E236" s="2" t="s">
        <v>28</v>
      </c>
      <c r="F236" s="55" t="s">
        <v>723</v>
      </c>
      <c r="G236" s="55" t="s">
        <v>80</v>
      </c>
      <c r="H236" s="2" t="s">
        <v>31</v>
      </c>
      <c r="I236" s="2" t="s">
        <v>32</v>
      </c>
      <c r="J236" s="102">
        <v>1315244409</v>
      </c>
      <c r="K236" s="6">
        <v>0.02</v>
      </c>
      <c r="L236" s="31">
        <v>0.25</v>
      </c>
      <c r="M236" s="31" t="s">
        <v>580</v>
      </c>
      <c r="N236" s="31">
        <v>8.0000000000000004E-4</v>
      </c>
      <c r="O236" s="32">
        <v>7.5000000000000002E-4</v>
      </c>
      <c r="P236" s="59">
        <v>2.5000000000000001E-2</v>
      </c>
      <c r="Q236" s="61">
        <v>48188759</v>
      </c>
      <c r="R236" s="61">
        <v>26281045</v>
      </c>
      <c r="S236" s="61">
        <v>11457973</v>
      </c>
      <c r="T236" s="4"/>
      <c r="U236" s="4">
        <v>657017</v>
      </c>
      <c r="V236" s="102">
        <v>2077089</v>
      </c>
      <c r="W236" s="102">
        <v>8511634.7199999988</v>
      </c>
      <c r="X236" s="28"/>
      <c r="Y236" s="4"/>
      <c r="Z236" s="2"/>
      <c r="AA236" s="118">
        <f t="shared" si="33"/>
        <v>29015151</v>
      </c>
      <c r="AB236" s="23">
        <f t="shared" si="34"/>
        <v>0.9057697132094884</v>
      </c>
      <c r="AC236" s="23">
        <f t="shared" si="35"/>
        <v>2.2643928339370008E-2</v>
      </c>
      <c r="AD236" s="23">
        <f t="shared" si="36"/>
        <v>1.9981871673555997E-2</v>
      </c>
      <c r="AE236" s="23">
        <f t="shared" si="37"/>
        <v>4.9953985396489144E-4</v>
      </c>
      <c r="AF236" s="221">
        <f t="shared" si="38"/>
        <v>2.2060653367126384E-2</v>
      </c>
      <c r="AH236" s="231"/>
    </row>
    <row r="237" spans="1:35" ht="13.5" customHeight="1" x14ac:dyDescent="0.2">
      <c r="A237" s="54" t="s">
        <v>587</v>
      </c>
      <c r="B237" s="2" t="s">
        <v>588</v>
      </c>
      <c r="C237" s="2" t="s">
        <v>579</v>
      </c>
      <c r="D237" s="2" t="s">
        <v>27</v>
      </c>
      <c r="E237" s="2" t="s">
        <v>28</v>
      </c>
      <c r="F237" s="2" t="s">
        <v>43</v>
      </c>
      <c r="G237" s="55" t="s">
        <v>80</v>
      </c>
      <c r="H237" s="2" t="s">
        <v>31</v>
      </c>
      <c r="I237" s="2" t="s">
        <v>32</v>
      </c>
      <c r="J237" s="102">
        <v>4667661393.3319998</v>
      </c>
      <c r="K237" s="6">
        <v>0.01</v>
      </c>
      <c r="L237" s="31">
        <v>0.2</v>
      </c>
      <c r="M237" s="31" t="s">
        <v>580</v>
      </c>
      <c r="N237" s="31">
        <v>8.0000000000000004E-4</v>
      </c>
      <c r="O237" s="32">
        <v>7.5000000000000002E-4</v>
      </c>
      <c r="P237" s="59">
        <v>3.6999999999999998E-2</v>
      </c>
      <c r="Q237" s="61">
        <v>54407952</v>
      </c>
      <c r="R237" s="4">
        <v>46807823</v>
      </c>
      <c r="S237" s="61"/>
      <c r="T237" s="4"/>
      <c r="U237" s="4">
        <v>2808464</v>
      </c>
      <c r="V237" s="102">
        <v>2246884</v>
      </c>
      <c r="W237" s="102">
        <v>2671781</v>
      </c>
      <c r="X237" s="205">
        <v>1274403</v>
      </c>
      <c r="Y237" s="4"/>
      <c r="Z237" s="6">
        <v>7.9000000000000008E-3</v>
      </c>
      <c r="AA237" s="118">
        <f t="shared" si="33"/>
        <v>51863171</v>
      </c>
      <c r="AB237" s="23">
        <f t="shared" si="34"/>
        <v>0.9025252813793434</v>
      </c>
      <c r="AC237" s="23">
        <f t="shared" si="35"/>
        <v>5.4151413148262766E-2</v>
      </c>
      <c r="AD237" s="23">
        <f t="shared" si="36"/>
        <v>1.0028110236716709E-2</v>
      </c>
      <c r="AE237" s="23">
        <f t="shared" si="37"/>
        <v>6.0168546159154539E-4</v>
      </c>
      <c r="AF237" s="221">
        <f t="shared" si="38"/>
        <v>1.9011168233858882E-2</v>
      </c>
      <c r="AH237" s="231"/>
    </row>
    <row r="238" spans="1:35" ht="13.5" customHeight="1" x14ac:dyDescent="0.2">
      <c r="A238" s="1" t="s">
        <v>1315</v>
      </c>
      <c r="B238" s="2" t="s">
        <v>1316</v>
      </c>
      <c r="C238" s="3" t="s">
        <v>1317</v>
      </c>
      <c r="D238" s="2" t="s">
        <v>27</v>
      </c>
      <c r="E238" s="2" t="s">
        <v>28</v>
      </c>
      <c r="F238" s="2" t="s">
        <v>43</v>
      </c>
      <c r="G238" s="2" t="s">
        <v>46</v>
      </c>
      <c r="H238" s="2" t="s">
        <v>50</v>
      </c>
      <c r="I238" s="2" t="s">
        <v>32</v>
      </c>
      <c r="J238" s="4">
        <v>734062660</v>
      </c>
      <c r="K238" s="5">
        <v>1.4999999999999999E-2</v>
      </c>
      <c r="L238" s="6"/>
      <c r="M238" s="6"/>
      <c r="N238" s="6">
        <v>6.9999999999999999E-4</v>
      </c>
      <c r="O238" s="6">
        <v>2.5000000000000001E-4</v>
      </c>
      <c r="P238" s="6"/>
      <c r="Q238" s="235">
        <v>8604803</v>
      </c>
      <c r="R238" s="235">
        <v>937466</v>
      </c>
      <c r="S238" s="4"/>
      <c r="T238" s="4">
        <v>5312313</v>
      </c>
      <c r="U238" s="235">
        <v>514687</v>
      </c>
      <c r="V238" s="4">
        <v>1730257</v>
      </c>
      <c r="W238" s="235">
        <v>0</v>
      </c>
      <c r="X238" s="2"/>
      <c r="Y238" s="4"/>
      <c r="Z238" s="6">
        <v>5.7000000000000002E-3</v>
      </c>
      <c r="AA238" s="118">
        <f t="shared" ref="AA238:AA269" si="39">+R238+T238+U238+V238</f>
        <v>8494723</v>
      </c>
      <c r="AB238" s="19">
        <f t="shared" ref="AB238:AB269" si="40">+R238/AA238</f>
        <v>0.11035863088178391</v>
      </c>
      <c r="AC238" s="19">
        <f t="shared" ref="AC238:AC269" si="41">+U238/AA238</f>
        <v>6.0589026858203616E-2</v>
      </c>
      <c r="AD238" s="19">
        <f t="shared" ref="AD238:AD269" si="42">+R238/J238</f>
        <v>1.277092612230133E-3</v>
      </c>
      <c r="AE238" s="19">
        <f t="shared" ref="AE238:AE269" si="43">+U238/J238</f>
        <v>7.0114859132052842E-4</v>
      </c>
      <c r="AF238" s="221">
        <f t="shared" ref="AF238:AF269" si="44">+AA238/J238+Z238</f>
        <v>1.7272204203929949E-2</v>
      </c>
      <c r="AH238" s="245"/>
      <c r="AI238" s="246"/>
    </row>
    <row r="239" spans="1:35" ht="13.5" customHeight="1" x14ac:dyDescent="0.2">
      <c r="A239" s="1" t="s">
        <v>1318</v>
      </c>
      <c r="B239" s="2" t="s">
        <v>1319</v>
      </c>
      <c r="C239" s="3" t="s">
        <v>1317</v>
      </c>
      <c r="D239" s="2" t="s">
        <v>27</v>
      </c>
      <c r="E239" s="2" t="s">
        <v>28</v>
      </c>
      <c r="F239" s="2" t="s">
        <v>29</v>
      </c>
      <c r="G239" s="2" t="s">
        <v>30</v>
      </c>
      <c r="H239" s="2" t="s">
        <v>31</v>
      </c>
      <c r="I239" s="2" t="s">
        <v>32</v>
      </c>
      <c r="J239" s="4">
        <v>40138989747</v>
      </c>
      <c r="K239" s="5">
        <v>1.2999999999999999E-2</v>
      </c>
      <c r="L239" s="6"/>
      <c r="M239" s="6"/>
      <c r="N239" s="6">
        <v>1.4E-3</v>
      </c>
      <c r="O239" s="6">
        <v>2.5000000000000001E-4</v>
      </c>
      <c r="P239" s="6"/>
      <c r="Q239" s="235">
        <v>490065498</v>
      </c>
      <c r="R239" s="235">
        <v>60224364</v>
      </c>
      <c r="S239" s="4"/>
      <c r="T239" s="4">
        <v>341271386</v>
      </c>
      <c r="U239" s="4">
        <v>56209404</v>
      </c>
      <c r="V239" s="4">
        <v>32198683</v>
      </c>
      <c r="W239" s="235">
        <v>0</v>
      </c>
      <c r="X239" s="2"/>
      <c r="Y239" s="4"/>
      <c r="Z239" s="6"/>
      <c r="AA239" s="118">
        <f t="shared" si="39"/>
        <v>489903837</v>
      </c>
      <c r="AB239" s="19">
        <f t="shared" si="40"/>
        <v>0.12293099063847504</v>
      </c>
      <c r="AC239" s="19">
        <f t="shared" si="41"/>
        <v>0.11473558636365609</v>
      </c>
      <c r="AD239" s="19">
        <f t="shared" si="42"/>
        <v>1.5003956098446943E-3</v>
      </c>
      <c r="AE239" s="19">
        <f t="shared" si="43"/>
        <v>1.4003691760628109E-3</v>
      </c>
      <c r="AF239" s="221">
        <f t="shared" si="44"/>
        <v>1.2205186032032996E-2</v>
      </c>
      <c r="AH239" s="245"/>
      <c r="AI239" s="246"/>
    </row>
    <row r="240" spans="1:35" ht="13.5" customHeight="1" x14ac:dyDescent="0.2">
      <c r="A240" s="1" t="s">
        <v>1320</v>
      </c>
      <c r="B240" s="2" t="s">
        <v>1321</v>
      </c>
      <c r="C240" s="3" t="s">
        <v>1317</v>
      </c>
      <c r="D240" s="2" t="s">
        <v>27</v>
      </c>
      <c r="E240" s="2" t="s">
        <v>28</v>
      </c>
      <c r="F240" s="2" t="s">
        <v>43</v>
      </c>
      <c r="G240" s="2" t="s">
        <v>49</v>
      </c>
      <c r="H240" s="2" t="s">
        <v>50</v>
      </c>
      <c r="I240" s="2" t="s">
        <v>32</v>
      </c>
      <c r="J240" s="4">
        <v>12535098656</v>
      </c>
      <c r="K240" s="5">
        <v>0.02</v>
      </c>
      <c r="L240" s="6"/>
      <c r="M240" s="6"/>
      <c r="N240" s="6">
        <v>1.6999999999999999E-3</v>
      </c>
      <c r="O240" s="6">
        <v>2.5000000000000001E-4</v>
      </c>
      <c r="P240" s="6"/>
      <c r="Q240" s="235">
        <v>90811007</v>
      </c>
      <c r="R240" s="235">
        <v>9407366</v>
      </c>
      <c r="S240" s="4"/>
      <c r="T240" s="4">
        <v>53308408</v>
      </c>
      <c r="U240" s="4">
        <v>21323362</v>
      </c>
      <c r="V240" s="4">
        <v>6722188</v>
      </c>
      <c r="W240" s="235">
        <v>0</v>
      </c>
      <c r="X240" s="2"/>
      <c r="Y240" s="4"/>
      <c r="Z240" s="6">
        <v>4.5999999999999999E-3</v>
      </c>
      <c r="AA240" s="118">
        <f>+R240+T240+U240+V240</f>
        <v>90761324</v>
      </c>
      <c r="AB240" s="19">
        <f t="shared" si="40"/>
        <v>0.10364950163133363</v>
      </c>
      <c r="AC240" s="19">
        <f t="shared" si="41"/>
        <v>0.23493886008097459</v>
      </c>
      <c r="AD240" s="19">
        <f t="shared" si="42"/>
        <v>7.504820072155641E-4</v>
      </c>
      <c r="AE240" s="19">
        <f t="shared" si="43"/>
        <v>1.7010924752310142E-3</v>
      </c>
      <c r="AF240" s="221">
        <f t="shared" si="44"/>
        <v>1.1840575163447681E-2</v>
      </c>
      <c r="AH240" s="245"/>
      <c r="AI240" s="246"/>
    </row>
    <row r="241" spans="1:35" ht="13.5" customHeight="1" x14ac:dyDescent="0.2">
      <c r="A241" s="1" t="s">
        <v>1322</v>
      </c>
      <c r="B241" s="2" t="s">
        <v>1323</v>
      </c>
      <c r="C241" s="3" t="s">
        <v>1317</v>
      </c>
      <c r="D241" s="2" t="s">
        <v>27</v>
      </c>
      <c r="E241" s="2" t="s">
        <v>28</v>
      </c>
      <c r="F241" s="2" t="s">
        <v>29</v>
      </c>
      <c r="G241" s="192" t="s">
        <v>116</v>
      </c>
      <c r="H241" s="2" t="s">
        <v>31</v>
      </c>
      <c r="I241" s="2" t="s">
        <v>32</v>
      </c>
      <c r="J241" s="4">
        <v>73264920552</v>
      </c>
      <c r="K241" s="5">
        <v>0.02</v>
      </c>
      <c r="L241" s="6"/>
      <c r="M241" s="6"/>
      <c r="N241" s="6">
        <v>6.9999999999999999E-4</v>
      </c>
      <c r="O241" s="6">
        <v>2.5000000000000001E-4</v>
      </c>
      <c r="P241" s="6"/>
      <c r="Q241" s="235">
        <v>840474949</v>
      </c>
      <c r="R241" s="235">
        <v>109826318</v>
      </c>
      <c r="S241" s="4"/>
      <c r="T241" s="4">
        <v>622349133</v>
      </c>
      <c r="U241" s="4">
        <v>51252281</v>
      </c>
      <c r="V241" s="4">
        <v>56775447</v>
      </c>
      <c r="W241" s="235">
        <v>0</v>
      </c>
      <c r="X241" s="2"/>
      <c r="Y241" s="4"/>
      <c r="Z241" s="6"/>
      <c r="AA241" s="118">
        <f t="shared" si="39"/>
        <v>840203179</v>
      </c>
      <c r="AB241" s="19">
        <f t="shared" si="40"/>
        <v>0.13071399959556687</v>
      </c>
      <c r="AC241" s="19">
        <f t="shared" si="41"/>
        <v>6.0999865605126449E-2</v>
      </c>
      <c r="AD241" s="19">
        <f t="shared" si="42"/>
        <v>1.4990300565746256E-3</v>
      </c>
      <c r="AE241" s="19">
        <f t="shared" si="43"/>
        <v>6.9954734972548752E-4</v>
      </c>
      <c r="AF241" s="221">
        <f t="shared" si="44"/>
        <v>1.1468014606030497E-2</v>
      </c>
      <c r="AH241" s="245"/>
      <c r="AI241" s="246"/>
    </row>
    <row r="242" spans="1:35" ht="13.5" customHeight="1" x14ac:dyDescent="0.2">
      <c r="A242" s="1" t="s">
        <v>1324</v>
      </c>
      <c r="B242" s="2" t="s">
        <v>1325</v>
      </c>
      <c r="C242" s="3" t="s">
        <v>1317</v>
      </c>
      <c r="D242" s="2" t="s">
        <v>27</v>
      </c>
      <c r="E242" s="2" t="s">
        <v>28</v>
      </c>
      <c r="F242" s="2" t="s">
        <v>29</v>
      </c>
      <c r="G242" s="192" t="s">
        <v>116</v>
      </c>
      <c r="H242" s="2" t="s">
        <v>31</v>
      </c>
      <c r="I242" s="2" t="s">
        <v>32</v>
      </c>
      <c r="J242" s="4">
        <v>7740777540</v>
      </c>
      <c r="K242" s="5">
        <v>0.02</v>
      </c>
      <c r="L242" s="6"/>
      <c r="M242" s="6"/>
      <c r="N242" s="6">
        <v>6.9999999999999999E-4</v>
      </c>
      <c r="O242" s="6">
        <v>2.5000000000000001E-4</v>
      </c>
      <c r="P242" s="6"/>
      <c r="Q242" s="235">
        <v>97136719</v>
      </c>
      <c r="R242" s="235">
        <v>12665862</v>
      </c>
      <c r="S242" s="4"/>
      <c r="T242" s="4">
        <v>71773224</v>
      </c>
      <c r="U242" s="4">
        <v>5426332</v>
      </c>
      <c r="V242" s="4">
        <v>7056769</v>
      </c>
      <c r="W242" s="235">
        <v>0</v>
      </c>
      <c r="X242" s="2"/>
      <c r="Y242" s="4"/>
      <c r="Z242" s="6"/>
      <c r="AA242" s="118">
        <f t="shared" si="39"/>
        <v>96922187</v>
      </c>
      <c r="AB242" s="19">
        <f t="shared" si="40"/>
        <v>0.13068072844868844</v>
      </c>
      <c r="AC242" s="19">
        <f t="shared" si="41"/>
        <v>5.5986479132997688E-2</v>
      </c>
      <c r="AD242" s="19">
        <f t="shared" si="42"/>
        <v>1.6362519055159413E-3</v>
      </c>
      <c r="AE242" s="19">
        <f t="shared" si="43"/>
        <v>7.010060645664802E-4</v>
      </c>
      <c r="AF242" s="221">
        <f t="shared" si="44"/>
        <v>1.2520988556919568E-2</v>
      </c>
      <c r="AH242" s="245"/>
      <c r="AI242" s="246"/>
    </row>
    <row r="243" spans="1:35" ht="13.5" customHeight="1" x14ac:dyDescent="0.2">
      <c r="A243" s="1" t="s">
        <v>1326</v>
      </c>
      <c r="B243" s="2" t="s">
        <v>1327</v>
      </c>
      <c r="C243" s="3" t="s">
        <v>1317</v>
      </c>
      <c r="D243" s="2" t="s">
        <v>27</v>
      </c>
      <c r="E243" s="2" t="s">
        <v>28</v>
      </c>
      <c r="F243" s="2" t="s">
        <v>29</v>
      </c>
      <c r="G243" s="2" t="s">
        <v>38</v>
      </c>
      <c r="H243" s="2" t="s">
        <v>31</v>
      </c>
      <c r="I243" s="2" t="s">
        <v>32</v>
      </c>
      <c r="J243" s="4">
        <v>19480014810</v>
      </c>
      <c r="K243" s="5">
        <v>1.4999999999999999E-2</v>
      </c>
      <c r="L243" s="6"/>
      <c r="M243" s="6"/>
      <c r="N243" s="6">
        <v>1.4E-3</v>
      </c>
      <c r="O243" s="6">
        <v>2.5000000000000001E-4</v>
      </c>
      <c r="P243" s="6"/>
      <c r="Q243" s="235">
        <v>296153689</v>
      </c>
      <c r="R243" s="235">
        <v>37948438</v>
      </c>
      <c r="S243" s="4"/>
      <c r="T243" s="4">
        <v>215021690</v>
      </c>
      <c r="U243" s="4">
        <v>27245035</v>
      </c>
      <c r="V243" s="4">
        <v>15931891</v>
      </c>
      <c r="W243" s="235">
        <v>0</v>
      </c>
      <c r="X243" s="2"/>
      <c r="Y243" s="4"/>
      <c r="Z243" s="6"/>
      <c r="AA243" s="118">
        <f t="shared" si="39"/>
        <v>296147054</v>
      </c>
      <c r="AB243" s="19">
        <f t="shared" si="40"/>
        <v>0.12814052170176241</v>
      </c>
      <c r="AC243" s="19">
        <f t="shared" si="41"/>
        <v>9.1998332017849488E-2</v>
      </c>
      <c r="AD243" s="19">
        <f t="shared" si="42"/>
        <v>1.9480702848603225E-3</v>
      </c>
      <c r="AE243" s="19">
        <f t="shared" si="43"/>
        <v>1.3986146964330773E-3</v>
      </c>
      <c r="AF243" s="221">
        <f t="shared" si="44"/>
        <v>1.5202609283847869E-2</v>
      </c>
      <c r="AH243" s="245"/>
      <c r="AI243" s="246"/>
    </row>
    <row r="244" spans="1:35" ht="13.5" customHeight="1" x14ac:dyDescent="0.2">
      <c r="A244" s="1" t="s">
        <v>1328</v>
      </c>
      <c r="B244" s="2" t="s">
        <v>1329</v>
      </c>
      <c r="C244" s="3" t="s">
        <v>1317</v>
      </c>
      <c r="D244" s="2" t="s">
        <v>27</v>
      </c>
      <c r="E244" s="2" t="s">
        <v>28</v>
      </c>
      <c r="F244" s="2" t="s">
        <v>29</v>
      </c>
      <c r="G244" s="2" t="s">
        <v>391</v>
      </c>
      <c r="H244" s="2" t="s">
        <v>31</v>
      </c>
      <c r="I244" s="2" t="s">
        <v>32</v>
      </c>
      <c r="J244" s="4">
        <v>16414071558</v>
      </c>
      <c r="K244" s="5">
        <v>0.02</v>
      </c>
      <c r="L244" s="6"/>
      <c r="M244" s="6"/>
      <c r="N244" s="6">
        <v>6.9999999999999999E-4</v>
      </c>
      <c r="O244" s="6">
        <v>2.5000000000000001E-4</v>
      </c>
      <c r="P244" s="6"/>
      <c r="Q244" s="235">
        <v>199710298</v>
      </c>
      <c r="R244" s="235">
        <v>26160331</v>
      </c>
      <c r="S244" s="4"/>
      <c r="T244" s="4">
        <v>148241865</v>
      </c>
      <c r="U244" s="4">
        <v>11479663</v>
      </c>
      <c r="V244" s="4">
        <v>13708674</v>
      </c>
      <c r="W244" s="235">
        <v>0</v>
      </c>
      <c r="X244" s="2"/>
      <c r="Y244" s="4"/>
      <c r="Z244" s="6"/>
      <c r="AA244" s="118">
        <f t="shared" si="39"/>
        <v>199590533</v>
      </c>
      <c r="AB244" s="19">
        <f t="shared" si="40"/>
        <v>0.13106999919680559</v>
      </c>
      <c r="AC244" s="19">
        <f t="shared" si="41"/>
        <v>5.751606966248244E-2</v>
      </c>
      <c r="AD244" s="19">
        <f t="shared" si="42"/>
        <v>1.5937746407136749E-3</v>
      </c>
      <c r="AE244" s="19">
        <f t="shared" si="43"/>
        <v>6.9937936845443837E-4</v>
      </c>
      <c r="AF244" s="221">
        <f t="shared" si="44"/>
        <v>1.2159721145039253E-2</v>
      </c>
      <c r="AH244" s="245"/>
      <c r="AI244" s="246"/>
    </row>
    <row r="245" spans="1:35" ht="13.5" customHeight="1" x14ac:dyDescent="0.2">
      <c r="A245" s="1" t="s">
        <v>1330</v>
      </c>
      <c r="B245" s="2" t="s">
        <v>1331</v>
      </c>
      <c r="C245" s="3" t="s">
        <v>1317</v>
      </c>
      <c r="D245" s="2" t="s">
        <v>27</v>
      </c>
      <c r="E245" s="2" t="s">
        <v>28</v>
      </c>
      <c r="F245" s="2" t="s">
        <v>29</v>
      </c>
      <c r="G245" s="192" t="s">
        <v>116</v>
      </c>
      <c r="H245" s="2" t="s">
        <v>31</v>
      </c>
      <c r="I245" s="2" t="s">
        <v>212</v>
      </c>
      <c r="J245" s="4">
        <v>53715870</v>
      </c>
      <c r="K245" s="5">
        <v>0.01</v>
      </c>
      <c r="L245" s="6"/>
      <c r="M245" s="6"/>
      <c r="N245" s="6">
        <v>1.6999999999999999E-3</v>
      </c>
      <c r="O245" s="6">
        <v>2.5000000000000001E-4</v>
      </c>
      <c r="P245" s="6"/>
      <c r="Q245" s="235">
        <v>376134.34</v>
      </c>
      <c r="R245" s="235">
        <v>35638.339999999997</v>
      </c>
      <c r="S245" s="4"/>
      <c r="T245" s="4">
        <v>201949.95</v>
      </c>
      <c r="U245" s="4">
        <v>90994.3</v>
      </c>
      <c r="V245" s="4">
        <v>46448.52</v>
      </c>
      <c r="W245" s="235">
        <v>0</v>
      </c>
      <c r="X245" s="2"/>
      <c r="Y245" s="4"/>
      <c r="Z245" s="6"/>
      <c r="AA245" s="118">
        <f t="shared" si="39"/>
        <v>375031.11000000004</v>
      </c>
      <c r="AB245" s="19">
        <f t="shared" si="40"/>
        <v>9.5027689836184509E-2</v>
      </c>
      <c r="AC245" s="19">
        <f t="shared" si="41"/>
        <v>0.24263133797086858</v>
      </c>
      <c r="AD245" s="19">
        <f t="shared" si="42"/>
        <v>6.6346016549671436E-4</v>
      </c>
      <c r="AE245" s="19">
        <f t="shared" si="43"/>
        <v>1.6939928553703031E-3</v>
      </c>
      <c r="AF245" s="221">
        <f t="shared" si="44"/>
        <v>6.9817562295835488E-3</v>
      </c>
      <c r="AH245" s="245"/>
      <c r="AI245" s="246"/>
    </row>
    <row r="246" spans="1:35" ht="13.5" customHeight="1" x14ac:dyDescent="0.2">
      <c r="A246" s="1" t="s">
        <v>1332</v>
      </c>
      <c r="B246" s="2" t="s">
        <v>1333</v>
      </c>
      <c r="C246" s="3" t="s">
        <v>1317</v>
      </c>
      <c r="D246" s="2" t="s">
        <v>27</v>
      </c>
      <c r="E246" s="2" t="s">
        <v>28</v>
      </c>
      <c r="F246" s="2" t="s">
        <v>29</v>
      </c>
      <c r="G246" s="192" t="s">
        <v>116</v>
      </c>
      <c r="H246" s="2" t="s">
        <v>31</v>
      </c>
      <c r="I246" s="2" t="s">
        <v>57</v>
      </c>
      <c r="J246" s="4">
        <v>93672394</v>
      </c>
      <c r="K246" s="5">
        <v>0.01</v>
      </c>
      <c r="L246" s="6"/>
      <c r="M246" s="6"/>
      <c r="N246" s="6">
        <v>1.6999999999999999E-3</v>
      </c>
      <c r="O246" s="6">
        <v>2.5000000000000001E-4</v>
      </c>
      <c r="P246" s="6"/>
      <c r="Q246" s="235">
        <v>597840.43000000005</v>
      </c>
      <c r="R246" s="235">
        <v>54363.76</v>
      </c>
      <c r="S246" s="4"/>
      <c r="T246" s="4">
        <v>308061.20999999996</v>
      </c>
      <c r="U246" s="4">
        <v>158884.15</v>
      </c>
      <c r="V246" s="4">
        <v>75648.51999999999</v>
      </c>
      <c r="W246" s="235">
        <v>0</v>
      </c>
      <c r="X246" s="2"/>
      <c r="Y246" s="4"/>
      <c r="Z246" s="6"/>
      <c r="AA246" s="118">
        <f t="shared" si="39"/>
        <v>596957.64</v>
      </c>
      <c r="AB246" s="19">
        <f t="shared" si="40"/>
        <v>9.1068036251282417E-2</v>
      </c>
      <c r="AC246" s="19">
        <f t="shared" si="41"/>
        <v>0.2661564897636623</v>
      </c>
      <c r="AD246" s="19">
        <f t="shared" si="42"/>
        <v>5.8036052756375584E-4</v>
      </c>
      <c r="AE246" s="19">
        <f t="shared" si="43"/>
        <v>1.6961683503039326E-3</v>
      </c>
      <c r="AF246" s="221">
        <f t="shared" si="44"/>
        <v>6.3728235663540319E-3</v>
      </c>
      <c r="AH246" s="245"/>
      <c r="AI246" s="246"/>
    </row>
    <row r="247" spans="1:35" ht="13.5" customHeight="1" x14ac:dyDescent="0.2">
      <c r="A247" s="1" t="s">
        <v>1334</v>
      </c>
      <c r="B247" s="2" t="s">
        <v>1335</v>
      </c>
      <c r="C247" s="3" t="s">
        <v>1317</v>
      </c>
      <c r="D247" s="2" t="s">
        <v>27</v>
      </c>
      <c r="E247" s="2" t="s">
        <v>28</v>
      </c>
      <c r="F247" s="2" t="s">
        <v>43</v>
      </c>
      <c r="G247" s="55" t="s">
        <v>69</v>
      </c>
      <c r="H247" s="2" t="s">
        <v>50</v>
      </c>
      <c r="I247" s="2" t="s">
        <v>32</v>
      </c>
      <c r="J247" s="4">
        <v>26705236832</v>
      </c>
      <c r="K247" s="5">
        <v>0.02</v>
      </c>
      <c r="L247" s="6"/>
      <c r="M247" s="6"/>
      <c r="N247" s="6">
        <v>1.75E-3</v>
      </c>
      <c r="O247" s="6">
        <v>2.5000000000000001E-4</v>
      </c>
      <c r="P247" s="6"/>
      <c r="Q247" s="235">
        <v>194890902</v>
      </c>
      <c r="R247" s="235">
        <v>20023547</v>
      </c>
      <c r="S247" s="4"/>
      <c r="T247" s="4">
        <v>113466764</v>
      </c>
      <c r="U247" s="4">
        <v>46721607</v>
      </c>
      <c r="V247" s="4">
        <v>14249535</v>
      </c>
      <c r="W247" s="235">
        <v>0</v>
      </c>
      <c r="X247" s="2"/>
      <c r="Y247" s="4"/>
      <c r="Z247" s="6">
        <v>6.1000000000000004E-3</v>
      </c>
      <c r="AA247" s="118">
        <f t="shared" si="39"/>
        <v>194461453</v>
      </c>
      <c r="AB247" s="19">
        <f t="shared" si="40"/>
        <v>0.1029692347305458</v>
      </c>
      <c r="AC247" s="19">
        <f t="shared" si="41"/>
        <v>0.24026153399152067</v>
      </c>
      <c r="AD247" s="19">
        <f t="shared" si="42"/>
        <v>7.4979851801974839E-4</v>
      </c>
      <c r="AE247" s="19">
        <f t="shared" si="43"/>
        <v>1.7495297755238421E-3</v>
      </c>
      <c r="AF247" s="221">
        <f t="shared" si="44"/>
        <v>1.3381772268987456E-2</v>
      </c>
      <c r="AH247" s="245"/>
      <c r="AI247" s="246"/>
    </row>
    <row r="248" spans="1:35" ht="13.5" customHeight="1" x14ac:dyDescent="0.2">
      <c r="A248" s="1" t="s">
        <v>1336</v>
      </c>
      <c r="B248" s="2" t="s">
        <v>1337</v>
      </c>
      <c r="C248" s="3" t="s">
        <v>1317</v>
      </c>
      <c r="D248" s="2" t="s">
        <v>27</v>
      </c>
      <c r="E248" s="2" t="s">
        <v>28</v>
      </c>
      <c r="F248" s="2" t="s">
        <v>43</v>
      </c>
      <c r="G248" s="191" t="s">
        <v>230</v>
      </c>
      <c r="H248" s="2" t="s">
        <v>31</v>
      </c>
      <c r="I248" s="2" t="s">
        <v>32</v>
      </c>
      <c r="J248" s="4">
        <v>83938737137</v>
      </c>
      <c r="K248" s="5">
        <v>0.01</v>
      </c>
      <c r="L248" s="6"/>
      <c r="M248" s="6"/>
      <c r="N248" s="6">
        <v>1.75E-3</v>
      </c>
      <c r="O248" s="6">
        <v>2.5000000000000001E-4</v>
      </c>
      <c r="P248" s="6"/>
      <c r="Q248" s="235">
        <v>421914551</v>
      </c>
      <c r="R248" s="235">
        <v>37797130</v>
      </c>
      <c r="S248" s="4"/>
      <c r="T248" s="4">
        <v>214183735</v>
      </c>
      <c r="U248" s="4">
        <v>146988840</v>
      </c>
      <c r="V248" s="4">
        <v>22941686</v>
      </c>
      <c r="W248" s="235">
        <v>0</v>
      </c>
      <c r="X248" s="2"/>
      <c r="Y248" s="4"/>
      <c r="Z248" s="6">
        <v>1.4E-2</v>
      </c>
      <c r="AA248" s="118">
        <f t="shared" si="39"/>
        <v>421911391</v>
      </c>
      <c r="AB248" s="19">
        <f t="shared" si="40"/>
        <v>8.95854693811763E-2</v>
      </c>
      <c r="AC248" s="19">
        <f t="shared" si="41"/>
        <v>0.34838793911586996</v>
      </c>
      <c r="AD248" s="19">
        <f t="shared" si="42"/>
        <v>4.5029424183866011E-4</v>
      </c>
      <c r="AE248" s="19">
        <f t="shared" si="43"/>
        <v>1.7511442870541789E-3</v>
      </c>
      <c r="AF248" s="221">
        <f t="shared" si="44"/>
        <v>1.9026420522760313E-2</v>
      </c>
      <c r="AH248" s="245"/>
      <c r="AI248" s="246"/>
    </row>
    <row r="249" spans="1:35" ht="13.5" customHeight="1" x14ac:dyDescent="0.2">
      <c r="A249" s="1" t="s">
        <v>1338</v>
      </c>
      <c r="B249" s="2" t="s">
        <v>1339</v>
      </c>
      <c r="C249" s="3" t="s">
        <v>1317</v>
      </c>
      <c r="D249" s="2" t="s">
        <v>27</v>
      </c>
      <c r="E249" s="2" t="s">
        <v>28</v>
      </c>
      <c r="F249" s="55" t="s">
        <v>45</v>
      </c>
      <c r="G249" s="2" t="s">
        <v>46</v>
      </c>
      <c r="H249" s="2" t="s">
        <v>31</v>
      </c>
      <c r="I249" s="2" t="s">
        <v>32</v>
      </c>
      <c r="J249" s="4">
        <v>2710860860</v>
      </c>
      <c r="K249" s="5">
        <v>0.01</v>
      </c>
      <c r="L249" s="6"/>
      <c r="M249" s="6"/>
      <c r="N249" s="6">
        <v>1.75E-3</v>
      </c>
      <c r="O249" s="6">
        <v>2.5000000000000001E-4</v>
      </c>
      <c r="P249" s="6"/>
      <c r="Q249" s="235">
        <v>42125276</v>
      </c>
      <c r="R249" s="235">
        <v>3251728</v>
      </c>
      <c r="S249" s="4"/>
      <c r="T249" s="4">
        <v>18426462</v>
      </c>
      <c r="U249" s="4">
        <v>4742105</v>
      </c>
      <c r="V249" s="4">
        <v>3135529</v>
      </c>
      <c r="W249" s="235">
        <v>0</v>
      </c>
      <c r="X249" s="2"/>
      <c r="Y249" s="4"/>
      <c r="Z249" s="6"/>
      <c r="AA249" s="118">
        <f t="shared" si="39"/>
        <v>29555824</v>
      </c>
      <c r="AB249" s="19">
        <f t="shared" si="40"/>
        <v>0.11001987290220702</v>
      </c>
      <c r="AC249" s="19">
        <f t="shared" si="41"/>
        <v>0.1604457043728505</v>
      </c>
      <c r="AD249" s="19">
        <f t="shared" si="42"/>
        <v>1.1995185913009198E-3</v>
      </c>
      <c r="AE249" s="19">
        <f t="shared" si="43"/>
        <v>1.7492985604580236E-3</v>
      </c>
      <c r="AF249" s="221">
        <f t="shared" si="44"/>
        <v>1.0902744746552577E-2</v>
      </c>
      <c r="AH249" s="245"/>
      <c r="AI249" s="246"/>
    </row>
    <row r="250" spans="1:35" ht="13.5" customHeight="1" x14ac:dyDescent="0.2">
      <c r="A250" s="1" t="s">
        <v>1340</v>
      </c>
      <c r="B250" s="2" t="s">
        <v>1341</v>
      </c>
      <c r="C250" s="3" t="s">
        <v>1317</v>
      </c>
      <c r="D250" s="2" t="s">
        <v>27</v>
      </c>
      <c r="E250" s="2" t="s">
        <v>28</v>
      </c>
      <c r="F250" s="2" t="s">
        <v>43</v>
      </c>
      <c r="G250" s="55" t="s">
        <v>80</v>
      </c>
      <c r="H250" s="2" t="s">
        <v>50</v>
      </c>
      <c r="I250" s="2" t="s">
        <v>32</v>
      </c>
      <c r="J250" s="4">
        <v>2014172199</v>
      </c>
      <c r="K250" s="5">
        <v>0.02</v>
      </c>
      <c r="L250" s="6"/>
      <c r="M250" s="6"/>
      <c r="N250" s="6">
        <v>1.75E-3</v>
      </c>
      <c r="O250" s="6">
        <v>2.5000000000000001E-4</v>
      </c>
      <c r="P250" s="6"/>
      <c r="Q250" s="235">
        <v>26116190</v>
      </c>
      <c r="R250" s="235">
        <v>3022474</v>
      </c>
      <c r="S250" s="4"/>
      <c r="T250" s="4">
        <v>17127355</v>
      </c>
      <c r="U250" s="4">
        <v>3526221</v>
      </c>
      <c r="V250" s="4">
        <v>2392934</v>
      </c>
      <c r="W250" s="235">
        <v>0</v>
      </c>
      <c r="X250" s="2"/>
      <c r="Y250" s="4"/>
      <c r="Z250" s="6"/>
      <c r="AA250" s="118">
        <f t="shared" si="39"/>
        <v>26068984</v>
      </c>
      <c r="AB250" s="19">
        <f t="shared" si="40"/>
        <v>0.11594138076113746</v>
      </c>
      <c r="AC250" s="19">
        <f t="shared" si="41"/>
        <v>0.13526499536767525</v>
      </c>
      <c r="AD250" s="19">
        <f t="shared" si="42"/>
        <v>1.5006035737662369E-3</v>
      </c>
      <c r="AE250" s="19">
        <f t="shared" si="43"/>
        <v>1.750704831369783E-3</v>
      </c>
      <c r="AF250" s="221">
        <f t="shared" si="44"/>
        <v>1.2942778185967802E-2</v>
      </c>
      <c r="AH250" s="245"/>
      <c r="AI250" s="246"/>
    </row>
    <row r="251" spans="1:35" ht="13.5" customHeight="1" x14ac:dyDescent="0.2">
      <c r="A251" s="1" t="s">
        <v>1342</v>
      </c>
      <c r="B251" s="2" t="s">
        <v>1343</v>
      </c>
      <c r="C251" s="3" t="s">
        <v>1317</v>
      </c>
      <c r="D251" s="2" t="s">
        <v>27</v>
      </c>
      <c r="E251" s="2" t="s">
        <v>28</v>
      </c>
      <c r="F251" s="2" t="s">
        <v>43</v>
      </c>
      <c r="G251" s="2" t="s">
        <v>38</v>
      </c>
      <c r="H251" s="2" t="s">
        <v>31</v>
      </c>
      <c r="I251" s="2" t="s">
        <v>32</v>
      </c>
      <c r="J251" s="4">
        <v>3680849603</v>
      </c>
      <c r="K251" s="5">
        <v>0.02</v>
      </c>
      <c r="L251" s="6"/>
      <c r="M251" s="6"/>
      <c r="N251" s="6">
        <v>1.75E-3</v>
      </c>
      <c r="O251" s="6">
        <v>2.5000000000000001E-4</v>
      </c>
      <c r="P251" s="6"/>
      <c r="Q251" s="235">
        <v>26629601</v>
      </c>
      <c r="R251" s="235">
        <v>2757597</v>
      </c>
      <c r="S251" s="4"/>
      <c r="T251" s="4">
        <v>15626377</v>
      </c>
      <c r="U251" s="4">
        <v>6434392</v>
      </c>
      <c r="V251" s="4">
        <v>1808735</v>
      </c>
      <c r="W251" s="235">
        <v>0</v>
      </c>
      <c r="X251" s="2"/>
      <c r="Y251" s="4"/>
      <c r="Z251" s="6">
        <v>1.2200000000000001E-2</v>
      </c>
      <c r="AA251" s="118">
        <f t="shared" si="39"/>
        <v>26627101</v>
      </c>
      <c r="AB251" s="19">
        <f t="shared" si="40"/>
        <v>0.10356354602778575</v>
      </c>
      <c r="AC251" s="19">
        <f t="shared" si="41"/>
        <v>0.24164823650911152</v>
      </c>
      <c r="AD251" s="19">
        <f t="shared" si="42"/>
        <v>7.4917404877191339E-4</v>
      </c>
      <c r="AE251" s="19">
        <f t="shared" si="43"/>
        <v>1.7480725087913895E-3</v>
      </c>
      <c r="AF251" s="221">
        <f t="shared" si="44"/>
        <v>1.9433955165757966E-2</v>
      </c>
      <c r="AH251" s="245"/>
      <c r="AI251" s="246"/>
    </row>
    <row r="252" spans="1:35" ht="13.5" customHeight="1" x14ac:dyDescent="0.2">
      <c r="A252" s="1" t="s">
        <v>1344</v>
      </c>
      <c r="B252" s="2" t="s">
        <v>1345</v>
      </c>
      <c r="C252" s="3" t="s">
        <v>1317</v>
      </c>
      <c r="D252" s="2" t="s">
        <v>27</v>
      </c>
      <c r="E252" s="2" t="s">
        <v>28</v>
      </c>
      <c r="F252" s="55" t="s">
        <v>1287</v>
      </c>
      <c r="G252" s="33" t="s">
        <v>105</v>
      </c>
      <c r="H252" s="2" t="s">
        <v>31</v>
      </c>
      <c r="I252" s="2" t="s">
        <v>32</v>
      </c>
      <c r="J252" s="4">
        <v>238635384708</v>
      </c>
      <c r="K252" s="5">
        <v>0.02</v>
      </c>
      <c r="L252" s="6"/>
      <c r="M252" s="6"/>
      <c r="N252" s="6">
        <v>1.5E-3</v>
      </c>
      <c r="O252" s="6">
        <v>2.5000000000000001E-4</v>
      </c>
      <c r="P252" s="6"/>
      <c r="Q252" s="235">
        <v>5095984565.04</v>
      </c>
      <c r="R252" s="235">
        <v>465090648</v>
      </c>
      <c r="S252" s="4"/>
      <c r="T252" s="4">
        <v>2635117790</v>
      </c>
      <c r="U252" s="4">
        <v>358157946</v>
      </c>
      <c r="V252" s="4">
        <v>1545455531.0400002</v>
      </c>
      <c r="W252" s="235">
        <v>0</v>
      </c>
      <c r="X252" s="2"/>
      <c r="Y252" s="4">
        <v>91307359</v>
      </c>
      <c r="Z252" s="6"/>
      <c r="AA252" s="118">
        <f t="shared" si="39"/>
        <v>5003821915.04</v>
      </c>
      <c r="AB252" s="19">
        <f t="shared" si="40"/>
        <v>9.2947082429547676E-2</v>
      </c>
      <c r="AC252" s="19">
        <f t="shared" si="41"/>
        <v>7.1576877051416188E-2</v>
      </c>
      <c r="AD252" s="19">
        <f t="shared" si="42"/>
        <v>1.9489592818311338E-3</v>
      </c>
      <c r="AE252" s="19">
        <f t="shared" si="43"/>
        <v>1.5008585019285832E-3</v>
      </c>
      <c r="AF252" s="221">
        <f t="shared" si="44"/>
        <v>2.0968482612764225E-2</v>
      </c>
      <c r="AH252" s="245"/>
      <c r="AI252" s="246"/>
    </row>
    <row r="253" spans="1:35" ht="13.5" customHeight="1" x14ac:dyDescent="0.2">
      <c r="A253" s="1" t="s">
        <v>1346</v>
      </c>
      <c r="B253" s="2" t="s">
        <v>1347</v>
      </c>
      <c r="C253" s="3" t="s">
        <v>1317</v>
      </c>
      <c r="D253" s="2" t="s">
        <v>27</v>
      </c>
      <c r="E253" s="2" t="s">
        <v>28</v>
      </c>
      <c r="F253" s="2" t="s">
        <v>43</v>
      </c>
      <c r="G253" s="88" t="s">
        <v>44</v>
      </c>
      <c r="H253" s="2" t="s">
        <v>31</v>
      </c>
      <c r="I253" s="2" t="s">
        <v>32</v>
      </c>
      <c r="J253" s="4">
        <v>23306685560</v>
      </c>
      <c r="K253" s="5">
        <v>2.5000000000000001E-2</v>
      </c>
      <c r="L253" s="6"/>
      <c r="M253" s="6"/>
      <c r="N253" s="6">
        <v>6.9999999999999999E-4</v>
      </c>
      <c r="O253" s="6">
        <v>2.5000000000000001E-4</v>
      </c>
      <c r="P253" s="6"/>
      <c r="Q253" s="235">
        <v>256497556</v>
      </c>
      <c r="R253" s="235">
        <v>34985687</v>
      </c>
      <c r="S253" s="4"/>
      <c r="T253" s="4">
        <v>198252219</v>
      </c>
      <c r="U253" s="4">
        <v>16326654</v>
      </c>
      <c r="V253" s="4">
        <v>6930496</v>
      </c>
      <c r="W253" s="235">
        <v>0</v>
      </c>
      <c r="X253" s="2"/>
      <c r="Y253" s="4"/>
      <c r="Z253" s="6">
        <v>1.67E-2</v>
      </c>
      <c r="AA253" s="118">
        <f t="shared" si="39"/>
        <v>256495056</v>
      </c>
      <c r="AB253" s="19">
        <f t="shared" si="40"/>
        <v>0.13639906961793447</v>
      </c>
      <c r="AC253" s="19">
        <f t="shared" si="41"/>
        <v>6.3652899414950129E-2</v>
      </c>
      <c r="AD253" s="19">
        <f t="shared" si="42"/>
        <v>1.5011009141533208E-3</v>
      </c>
      <c r="AE253" s="19">
        <f t="shared" si="43"/>
        <v>7.0051376279862596E-4</v>
      </c>
      <c r="AF253" s="221">
        <f t="shared" si="44"/>
        <v>2.7705213733187725E-2</v>
      </c>
      <c r="AH253" s="245"/>
      <c r="AI253" s="246"/>
    </row>
    <row r="254" spans="1:35" ht="13.5" customHeight="1" x14ac:dyDescent="0.2">
      <c r="A254" s="1" t="s">
        <v>1348</v>
      </c>
      <c r="B254" s="2" t="s">
        <v>1349</v>
      </c>
      <c r="C254" s="3" t="s">
        <v>1317</v>
      </c>
      <c r="D254" s="2" t="s">
        <v>27</v>
      </c>
      <c r="E254" s="2" t="s">
        <v>28</v>
      </c>
      <c r="F254" s="55" t="s">
        <v>1287</v>
      </c>
      <c r="G254" s="33" t="s">
        <v>105</v>
      </c>
      <c r="H254" s="2" t="s">
        <v>31</v>
      </c>
      <c r="I254" s="2" t="s">
        <v>57</v>
      </c>
      <c r="J254" s="4">
        <v>204578878.37007856</v>
      </c>
      <c r="K254" s="5">
        <v>0.02</v>
      </c>
      <c r="L254" s="6"/>
      <c r="M254" s="6"/>
      <c r="N254" s="6">
        <v>1.5E-3</v>
      </c>
      <c r="O254" s="6">
        <v>2.5000000000000001E-4</v>
      </c>
      <c r="P254" s="6"/>
      <c r="Q254" s="235">
        <v>3755382.35</v>
      </c>
      <c r="R254" s="235">
        <v>394048.25</v>
      </c>
      <c r="S254" s="4"/>
      <c r="T254" s="4">
        <v>2232939.91</v>
      </c>
      <c r="U254" s="4">
        <v>303114.07</v>
      </c>
      <c r="V254" s="4">
        <v>802182.68999999983</v>
      </c>
      <c r="W254" s="235">
        <v>0</v>
      </c>
      <c r="X254" s="2"/>
      <c r="Y254" s="4">
        <v>22769.46</v>
      </c>
      <c r="Z254" s="6"/>
      <c r="AA254" s="118">
        <f t="shared" si="39"/>
        <v>3732284.92</v>
      </c>
      <c r="AB254" s="19">
        <f t="shared" si="40"/>
        <v>0.10557828741542058</v>
      </c>
      <c r="AC254" s="19">
        <f t="shared" si="41"/>
        <v>8.1214075692806434E-2</v>
      </c>
      <c r="AD254" s="19">
        <f t="shared" si="42"/>
        <v>1.9261433689511955E-3</v>
      </c>
      <c r="AE254" s="19">
        <f t="shared" si="43"/>
        <v>1.4816488995099168E-3</v>
      </c>
      <c r="AF254" s="221">
        <f t="shared" si="44"/>
        <v>1.8243745149723527E-2</v>
      </c>
      <c r="AH254" s="245"/>
      <c r="AI254" s="246"/>
    </row>
    <row r="255" spans="1:35" ht="13.5" customHeight="1" x14ac:dyDescent="0.2">
      <c r="A255" s="1" t="s">
        <v>1350</v>
      </c>
      <c r="B255" s="2" t="s">
        <v>1351</v>
      </c>
      <c r="C255" s="3" t="s">
        <v>1317</v>
      </c>
      <c r="D255" s="2" t="s">
        <v>27</v>
      </c>
      <c r="E255" s="2" t="s">
        <v>28</v>
      </c>
      <c r="F255" s="2" t="s">
        <v>29</v>
      </c>
      <c r="G255" s="2" t="s">
        <v>30</v>
      </c>
      <c r="H255" s="2" t="s">
        <v>31</v>
      </c>
      <c r="I255" s="2" t="s">
        <v>32</v>
      </c>
      <c r="J255" s="4">
        <v>120112362863</v>
      </c>
      <c r="K255" s="5">
        <v>1.4999999999999999E-2</v>
      </c>
      <c r="L255" s="6"/>
      <c r="M255" s="6"/>
      <c r="N255" s="6">
        <v>1.4E-3</v>
      </c>
      <c r="O255" s="6">
        <v>2.5000000000000001E-4</v>
      </c>
      <c r="P255" s="6"/>
      <c r="Q255" s="235">
        <v>1462148639</v>
      </c>
      <c r="R255" s="235">
        <v>180201206</v>
      </c>
      <c r="S255" s="4"/>
      <c r="T255" s="4">
        <v>1021140156</v>
      </c>
      <c r="U255" s="4">
        <v>168187793</v>
      </c>
      <c r="V255" s="4">
        <v>92378322</v>
      </c>
      <c r="W255" s="235">
        <v>0</v>
      </c>
      <c r="X255" s="2"/>
      <c r="Y255" s="4"/>
      <c r="Z255" s="6"/>
      <c r="AA255" s="118">
        <f t="shared" si="39"/>
        <v>1461907477</v>
      </c>
      <c r="AB255" s="19">
        <f t="shared" si="40"/>
        <v>0.12326443966877666</v>
      </c>
      <c r="AC255" s="19">
        <f t="shared" si="41"/>
        <v>0.11504681085915261</v>
      </c>
      <c r="AD255" s="19">
        <f t="shared" si="42"/>
        <v>1.5002719262590585E-3</v>
      </c>
      <c r="AE255" s="19">
        <f t="shared" si="43"/>
        <v>1.4002538039471822E-3</v>
      </c>
      <c r="AF255" s="221">
        <f t="shared" si="44"/>
        <v>1.2171165749752586E-2</v>
      </c>
      <c r="AH255" s="245"/>
      <c r="AI255" s="246"/>
    </row>
    <row r="256" spans="1:35" ht="13.5" customHeight="1" x14ac:dyDescent="0.2">
      <c r="A256" s="1" t="s">
        <v>1352</v>
      </c>
      <c r="B256" s="2" t="s">
        <v>1353</v>
      </c>
      <c r="C256" s="3" t="s">
        <v>1317</v>
      </c>
      <c r="D256" s="2" t="s">
        <v>27</v>
      </c>
      <c r="E256" s="2" t="s">
        <v>28</v>
      </c>
      <c r="F256" s="2" t="s">
        <v>43</v>
      </c>
      <c r="G256" s="2" t="s">
        <v>46</v>
      </c>
      <c r="H256" s="2" t="s">
        <v>50</v>
      </c>
      <c r="I256" s="2" t="s">
        <v>32</v>
      </c>
      <c r="J256" s="4">
        <v>856889990</v>
      </c>
      <c r="K256" s="5">
        <v>0.02</v>
      </c>
      <c r="L256" s="6"/>
      <c r="M256" s="6"/>
      <c r="N256" s="6">
        <v>6.9999999999999999E-4</v>
      </c>
      <c r="O256" s="6">
        <v>2.5000000000000001E-4</v>
      </c>
      <c r="P256" s="6"/>
      <c r="Q256" s="235">
        <v>19834531</v>
      </c>
      <c r="R256" s="235">
        <v>2579483</v>
      </c>
      <c r="S256" s="4"/>
      <c r="T256" s="4">
        <v>14617294</v>
      </c>
      <c r="U256" s="4">
        <v>601889</v>
      </c>
      <c r="V256" s="4">
        <v>1903218</v>
      </c>
      <c r="W256" s="235">
        <v>0</v>
      </c>
      <c r="X256" s="2"/>
      <c r="Y256" s="4"/>
      <c r="Z256" s="6">
        <v>2E-3</v>
      </c>
      <c r="AA256" s="118">
        <f t="shared" si="39"/>
        <v>19701884</v>
      </c>
      <c r="AB256" s="19">
        <f t="shared" si="40"/>
        <v>0.13092570233384787</v>
      </c>
      <c r="AC256" s="19">
        <f t="shared" si="41"/>
        <v>3.0549819499495583E-2</v>
      </c>
      <c r="AD256" s="19">
        <f t="shared" si="42"/>
        <v>3.0102849024995614E-3</v>
      </c>
      <c r="AE256" s="19">
        <f t="shared" si="43"/>
        <v>7.0241105278870159E-4</v>
      </c>
      <c r="AF256" s="221">
        <f t="shared" si="44"/>
        <v>2.4992314334305619E-2</v>
      </c>
      <c r="AH256" s="245"/>
      <c r="AI256" s="246"/>
    </row>
    <row r="257" spans="1:35" ht="13.5" customHeight="1" x14ac:dyDescent="0.2">
      <c r="A257" s="1" t="s">
        <v>1354</v>
      </c>
      <c r="B257" s="2" t="s">
        <v>1355</v>
      </c>
      <c r="C257" s="3" t="s">
        <v>1317</v>
      </c>
      <c r="D257" s="2" t="s">
        <v>27</v>
      </c>
      <c r="E257" s="2" t="s">
        <v>28</v>
      </c>
      <c r="F257" s="2" t="s">
        <v>43</v>
      </c>
      <c r="G257" s="55" t="s">
        <v>80</v>
      </c>
      <c r="H257" s="2" t="s">
        <v>50</v>
      </c>
      <c r="I257" s="2" t="s">
        <v>32</v>
      </c>
      <c r="J257" s="4">
        <v>4417095920</v>
      </c>
      <c r="K257" s="5">
        <v>0.02</v>
      </c>
      <c r="L257" s="6"/>
      <c r="M257" s="6"/>
      <c r="N257" s="6">
        <v>1.75E-3</v>
      </c>
      <c r="O257" s="6">
        <v>2.5000000000000001E-4</v>
      </c>
      <c r="P257" s="6"/>
      <c r="Q257" s="235">
        <v>29792593</v>
      </c>
      <c r="R257" s="235">
        <v>2665155</v>
      </c>
      <c r="S257" s="4"/>
      <c r="T257" s="4">
        <v>15102558</v>
      </c>
      <c r="U257" s="4">
        <v>7773375</v>
      </c>
      <c r="V257" s="4">
        <v>4183186</v>
      </c>
      <c r="W257" s="235">
        <v>0</v>
      </c>
      <c r="X257" s="2"/>
      <c r="Y257" s="4"/>
      <c r="Z257" s="6">
        <v>1.6500000000000001E-2</v>
      </c>
      <c r="AA257" s="118">
        <f t="shared" si="39"/>
        <v>29724274</v>
      </c>
      <c r="AB257" s="19">
        <f t="shared" si="40"/>
        <v>8.966257678825057E-2</v>
      </c>
      <c r="AC257" s="19">
        <f t="shared" si="41"/>
        <v>0.26151605923158966</v>
      </c>
      <c r="AD257" s="19">
        <f t="shared" si="42"/>
        <v>6.0337267930554695E-4</v>
      </c>
      <c r="AE257" s="19">
        <f t="shared" si="43"/>
        <v>1.7598383962646662E-3</v>
      </c>
      <c r="AF257" s="221">
        <f t="shared" si="44"/>
        <v>2.3229370278198533E-2</v>
      </c>
      <c r="AH257" s="245"/>
      <c r="AI257" s="246"/>
    </row>
    <row r="258" spans="1:35" ht="13.5" customHeight="1" x14ac:dyDescent="0.2">
      <c r="A258" s="1" t="s">
        <v>1356</v>
      </c>
      <c r="B258" s="2" t="s">
        <v>1357</v>
      </c>
      <c r="C258" s="3" t="s">
        <v>1317</v>
      </c>
      <c r="D258" s="2" t="s">
        <v>27</v>
      </c>
      <c r="E258" s="2" t="s">
        <v>28</v>
      </c>
      <c r="F258" s="2" t="s">
        <v>43</v>
      </c>
      <c r="G258" s="55" t="s">
        <v>80</v>
      </c>
      <c r="H258" s="2" t="s">
        <v>50</v>
      </c>
      <c r="I258" s="2" t="s">
        <v>32</v>
      </c>
      <c r="J258" s="4">
        <v>3499867080</v>
      </c>
      <c r="K258" s="5">
        <v>0.02</v>
      </c>
      <c r="L258" s="6"/>
      <c r="M258" s="6"/>
      <c r="N258" s="6">
        <v>1.75E-3</v>
      </c>
      <c r="O258" s="6">
        <v>2.5000000000000001E-4</v>
      </c>
      <c r="P258" s="6"/>
      <c r="Q258" s="235">
        <v>44498471</v>
      </c>
      <c r="R258" s="235">
        <v>5253925</v>
      </c>
      <c r="S258" s="4"/>
      <c r="T258" s="4">
        <v>29772235</v>
      </c>
      <c r="U258" s="4">
        <v>6129579</v>
      </c>
      <c r="V258" s="4">
        <v>3220088</v>
      </c>
      <c r="W258" s="235">
        <v>0</v>
      </c>
      <c r="X258" s="2"/>
      <c r="Y258" s="4"/>
      <c r="Z258" s="6"/>
      <c r="AA258" s="118">
        <f t="shared" si="39"/>
        <v>44375827</v>
      </c>
      <c r="AB258" s="19">
        <f t="shared" si="40"/>
        <v>0.11839610335600055</v>
      </c>
      <c r="AC258" s="19">
        <f t="shared" si="41"/>
        <v>0.13812878349286875</v>
      </c>
      <c r="AD258" s="19">
        <f t="shared" si="42"/>
        <v>1.5011784390394621E-3</v>
      </c>
      <c r="AE258" s="19">
        <f t="shared" si="43"/>
        <v>1.7513747979251829E-3</v>
      </c>
      <c r="AF258" s="221">
        <f t="shared" si="44"/>
        <v>1.2679289237464413E-2</v>
      </c>
      <c r="AH258" s="245"/>
      <c r="AI258" s="246"/>
    </row>
    <row r="259" spans="1:35" ht="13.5" customHeight="1" x14ac:dyDescent="0.2">
      <c r="A259" s="1" t="s">
        <v>1358</v>
      </c>
      <c r="B259" s="2" t="s">
        <v>1359</v>
      </c>
      <c r="C259" s="3" t="s">
        <v>1317</v>
      </c>
      <c r="D259" s="2" t="s">
        <v>27</v>
      </c>
      <c r="E259" s="2" t="s">
        <v>28</v>
      </c>
      <c r="F259" s="2" t="s">
        <v>43</v>
      </c>
      <c r="G259" s="191" t="s">
        <v>230</v>
      </c>
      <c r="H259" s="2" t="s">
        <v>50</v>
      </c>
      <c r="I259" s="2" t="s">
        <v>32</v>
      </c>
      <c r="J259" s="4">
        <v>1436561267</v>
      </c>
      <c r="K259" s="5">
        <v>0.02</v>
      </c>
      <c r="L259" s="236" t="s">
        <v>1360</v>
      </c>
      <c r="M259" s="6" t="s">
        <v>1361</v>
      </c>
      <c r="N259" s="6">
        <v>1.75E-3</v>
      </c>
      <c r="O259" s="6">
        <v>2.5000000000000001E-4</v>
      </c>
      <c r="P259" s="6"/>
      <c r="Q259" s="235">
        <v>4590291</v>
      </c>
      <c r="R259" s="235">
        <v>0</v>
      </c>
      <c r="S259" s="4"/>
      <c r="T259" s="4">
        <v>0</v>
      </c>
      <c r="U259" s="4">
        <v>2511150</v>
      </c>
      <c r="V259" s="4">
        <v>2076641</v>
      </c>
      <c r="W259" s="235">
        <v>0</v>
      </c>
      <c r="X259" s="2"/>
      <c r="Y259" s="4"/>
      <c r="Z259" s="6">
        <v>1.6500000000000001E-2</v>
      </c>
      <c r="AA259" s="118">
        <f t="shared" si="39"/>
        <v>4587791</v>
      </c>
      <c r="AB259" s="19">
        <f t="shared" si="40"/>
        <v>0</v>
      </c>
      <c r="AC259" s="19">
        <f t="shared" si="41"/>
        <v>0.54735492527885421</v>
      </c>
      <c r="AD259" s="19">
        <f t="shared" si="42"/>
        <v>0</v>
      </c>
      <c r="AE259" s="19">
        <f t="shared" si="43"/>
        <v>1.7480284744444527E-3</v>
      </c>
      <c r="AF259" s="221">
        <f t="shared" si="44"/>
        <v>1.9693592299464387E-2</v>
      </c>
      <c r="AH259" s="245"/>
      <c r="AI259" s="246"/>
    </row>
    <row r="260" spans="1:35" ht="13.5" customHeight="1" x14ac:dyDescent="0.2">
      <c r="A260" s="1" t="s">
        <v>1362</v>
      </c>
      <c r="B260" s="2" t="s">
        <v>1363</v>
      </c>
      <c r="C260" s="3" t="s">
        <v>1317</v>
      </c>
      <c r="D260" s="2" t="s">
        <v>27</v>
      </c>
      <c r="E260" s="2" t="s">
        <v>28</v>
      </c>
      <c r="F260" s="2" t="s">
        <v>43</v>
      </c>
      <c r="G260" s="191" t="s">
        <v>230</v>
      </c>
      <c r="H260" s="2" t="s">
        <v>50</v>
      </c>
      <c r="I260" s="2" t="s">
        <v>32</v>
      </c>
      <c r="J260" s="4">
        <v>24056436204</v>
      </c>
      <c r="K260" s="5">
        <v>0.02</v>
      </c>
      <c r="L260" s="6"/>
      <c r="M260" s="6"/>
      <c r="N260" s="6">
        <v>1.75E-3</v>
      </c>
      <c r="O260" s="6">
        <v>2.5000000000000001E-4</v>
      </c>
      <c r="P260" s="6"/>
      <c r="Q260" s="235">
        <v>237045912</v>
      </c>
      <c r="R260" s="235">
        <v>27048595</v>
      </c>
      <c r="S260" s="4"/>
      <c r="T260" s="4">
        <v>153275383</v>
      </c>
      <c r="U260" s="4">
        <v>42075598</v>
      </c>
      <c r="V260" s="4">
        <v>13964755</v>
      </c>
      <c r="W260" s="235">
        <v>0</v>
      </c>
      <c r="X260" s="2"/>
      <c r="Y260" s="4"/>
      <c r="Z260" s="6">
        <v>1.9E-3</v>
      </c>
      <c r="AA260" s="118">
        <f t="shared" si="39"/>
        <v>236364331</v>
      </c>
      <c r="AB260" s="19">
        <f t="shared" si="40"/>
        <v>0.11443602715166021</v>
      </c>
      <c r="AC260" s="19">
        <f t="shared" si="41"/>
        <v>0.17801162223584405</v>
      </c>
      <c r="AD260" s="19">
        <f t="shared" si="42"/>
        <v>1.1243808006566856E-3</v>
      </c>
      <c r="AE260" s="19">
        <f t="shared" si="43"/>
        <v>1.7490370411974759E-3</v>
      </c>
      <c r="AF260" s="221">
        <f t="shared" si="44"/>
        <v>1.1725409258279843E-2</v>
      </c>
      <c r="AH260" s="245"/>
      <c r="AI260" s="246"/>
    </row>
    <row r="261" spans="1:35" ht="13.5" customHeight="1" x14ac:dyDescent="0.2">
      <c r="A261" s="1" t="s">
        <v>1364</v>
      </c>
      <c r="B261" s="2" t="s">
        <v>1365</v>
      </c>
      <c r="C261" s="3" t="s">
        <v>1317</v>
      </c>
      <c r="D261" s="2" t="s">
        <v>27</v>
      </c>
      <c r="E261" s="2" t="s">
        <v>28</v>
      </c>
      <c r="F261" s="2" t="s">
        <v>43</v>
      </c>
      <c r="G261" s="2" t="s">
        <v>49</v>
      </c>
      <c r="H261" s="2" t="s">
        <v>50</v>
      </c>
      <c r="I261" s="2" t="s">
        <v>32</v>
      </c>
      <c r="J261" s="4">
        <v>7051132081</v>
      </c>
      <c r="K261" s="5">
        <v>0.02</v>
      </c>
      <c r="L261" s="6"/>
      <c r="M261" s="6"/>
      <c r="N261" s="6">
        <v>1.75E-3</v>
      </c>
      <c r="O261" s="6">
        <v>2.5000000000000001E-4</v>
      </c>
      <c r="P261" s="6"/>
      <c r="Q261" s="235">
        <v>88339227</v>
      </c>
      <c r="R261" s="235">
        <v>10570568</v>
      </c>
      <c r="S261" s="4"/>
      <c r="T261" s="4">
        <v>59899887</v>
      </c>
      <c r="U261" s="4">
        <v>12332330</v>
      </c>
      <c r="V261" s="4">
        <v>5137226</v>
      </c>
      <c r="W261" s="235">
        <v>0</v>
      </c>
      <c r="X261" s="2"/>
      <c r="Y261" s="4"/>
      <c r="Z261" s="6">
        <v>1.6999999999999999E-3</v>
      </c>
      <c r="AA261" s="118">
        <f t="shared" si="39"/>
        <v>87940011</v>
      </c>
      <c r="AB261" s="19">
        <f t="shared" si="40"/>
        <v>0.12020203181461962</v>
      </c>
      <c r="AC261" s="19">
        <f t="shared" si="41"/>
        <v>0.14023571136464835</v>
      </c>
      <c r="AD261" s="19">
        <f t="shared" si="42"/>
        <v>1.4991306188241009E-3</v>
      </c>
      <c r="AE261" s="19">
        <f t="shared" si="43"/>
        <v>1.7489858165089165E-3</v>
      </c>
      <c r="AF261" s="221">
        <f t="shared" si="44"/>
        <v>1.4171757724828812E-2</v>
      </c>
      <c r="AH261" s="245"/>
      <c r="AI261" s="246"/>
    </row>
    <row r="262" spans="1:35" ht="13.5" customHeight="1" x14ac:dyDescent="0.2">
      <c r="A262" s="1" t="s">
        <v>1366</v>
      </c>
      <c r="B262" s="2" t="s">
        <v>1367</v>
      </c>
      <c r="C262" s="3" t="s">
        <v>1317</v>
      </c>
      <c r="D262" s="2" t="s">
        <v>27</v>
      </c>
      <c r="E262" s="2" t="s">
        <v>28</v>
      </c>
      <c r="F262" s="2" t="s">
        <v>43</v>
      </c>
      <c r="G262" s="57" t="s">
        <v>182</v>
      </c>
      <c r="H262" s="2" t="s">
        <v>31</v>
      </c>
      <c r="I262" s="2" t="s">
        <v>32</v>
      </c>
      <c r="J262" s="4">
        <v>234562561</v>
      </c>
      <c r="K262" s="5">
        <v>0.02</v>
      </c>
      <c r="L262" s="6"/>
      <c r="M262" s="6"/>
      <c r="N262" s="6">
        <v>1.75E-3</v>
      </c>
      <c r="O262" s="6">
        <v>2.5000000000000001E-4</v>
      </c>
      <c r="P262" s="6"/>
      <c r="Q262" s="235">
        <v>1218653</v>
      </c>
      <c r="R262" s="235">
        <v>0</v>
      </c>
      <c r="S262" s="4"/>
      <c r="T262" s="4">
        <v>0</v>
      </c>
      <c r="U262" s="4">
        <v>410452</v>
      </c>
      <c r="V262" s="4">
        <v>805701</v>
      </c>
      <c r="W262" s="235">
        <v>0</v>
      </c>
      <c r="X262" s="2"/>
      <c r="Y262" s="4"/>
      <c r="Z262" s="6">
        <v>1.14E-2</v>
      </c>
      <c r="AA262" s="118">
        <f t="shared" si="39"/>
        <v>1216153</v>
      </c>
      <c r="AB262" s="19">
        <f t="shared" si="40"/>
        <v>0</v>
      </c>
      <c r="AC262" s="19">
        <f t="shared" si="41"/>
        <v>0.33750029807104864</v>
      </c>
      <c r="AD262" s="19">
        <f t="shared" si="42"/>
        <v>0</v>
      </c>
      <c r="AE262" s="19">
        <f t="shared" si="43"/>
        <v>1.7498615220184264E-3</v>
      </c>
      <c r="AF262" s="221">
        <f t="shared" si="44"/>
        <v>1.6584770301002982E-2</v>
      </c>
      <c r="AH262" s="245"/>
      <c r="AI262" s="246"/>
    </row>
    <row r="263" spans="1:35" ht="13.5" customHeight="1" x14ac:dyDescent="0.2">
      <c r="A263" s="1" t="s">
        <v>1368</v>
      </c>
      <c r="B263" s="2" t="s">
        <v>1369</v>
      </c>
      <c r="C263" s="3" t="s">
        <v>1317</v>
      </c>
      <c r="D263" s="2" t="s">
        <v>27</v>
      </c>
      <c r="E263" s="2" t="s">
        <v>28</v>
      </c>
      <c r="F263" s="2" t="s">
        <v>29</v>
      </c>
      <c r="G263" s="192" t="s">
        <v>130</v>
      </c>
      <c r="H263" s="2" t="s">
        <v>31</v>
      </c>
      <c r="I263" s="2" t="s">
        <v>32</v>
      </c>
      <c r="J263" s="4">
        <v>30182362457</v>
      </c>
      <c r="K263" s="5">
        <v>0.02</v>
      </c>
      <c r="L263" s="6"/>
      <c r="M263" s="6"/>
      <c r="N263" s="6">
        <v>1.4E-3</v>
      </c>
      <c r="O263" s="6">
        <v>2.5000000000000001E-4</v>
      </c>
      <c r="P263" s="6"/>
      <c r="Q263" s="235">
        <v>458519543</v>
      </c>
      <c r="R263" s="235">
        <v>58824995</v>
      </c>
      <c r="S263" s="4"/>
      <c r="T263" s="4">
        <v>333311466</v>
      </c>
      <c r="U263" s="4">
        <v>42233329</v>
      </c>
      <c r="V263" s="4">
        <v>24063521</v>
      </c>
      <c r="W263" s="235">
        <v>0</v>
      </c>
      <c r="X263" s="2"/>
      <c r="Y263" s="4"/>
      <c r="Z263" s="6"/>
      <c r="AA263" s="118">
        <f t="shared" si="39"/>
        <v>458433311</v>
      </c>
      <c r="AB263" s="19">
        <f t="shared" si="40"/>
        <v>0.12831745335364603</v>
      </c>
      <c r="AC263" s="19">
        <f t="shared" si="41"/>
        <v>9.2125349503670781E-2</v>
      </c>
      <c r="AD263" s="19">
        <f t="shared" si="42"/>
        <v>1.9489857721974675E-3</v>
      </c>
      <c r="AE263" s="19">
        <f t="shared" si="43"/>
        <v>1.3992718118128987E-3</v>
      </c>
      <c r="AF263" s="221">
        <f t="shared" si="44"/>
        <v>1.518878158239328E-2</v>
      </c>
      <c r="AH263" s="245"/>
      <c r="AI263" s="246"/>
    </row>
    <row r="264" spans="1:35" ht="13.5" customHeight="1" x14ac:dyDescent="0.2">
      <c r="A264" s="1" t="s">
        <v>1370</v>
      </c>
      <c r="B264" s="2" t="s">
        <v>1371</v>
      </c>
      <c r="C264" s="3" t="s">
        <v>1317</v>
      </c>
      <c r="D264" s="2" t="s">
        <v>27</v>
      </c>
      <c r="E264" s="2" t="s">
        <v>28</v>
      </c>
      <c r="F264" s="2" t="s">
        <v>43</v>
      </c>
      <c r="G264" s="192" t="s">
        <v>130</v>
      </c>
      <c r="H264" s="2" t="s">
        <v>50</v>
      </c>
      <c r="I264" s="2" t="s">
        <v>32</v>
      </c>
      <c r="J264" s="4">
        <v>5227784022</v>
      </c>
      <c r="K264" s="5">
        <v>0.02</v>
      </c>
      <c r="L264" s="6"/>
      <c r="M264" s="6"/>
      <c r="N264" s="6">
        <v>1.75E-3</v>
      </c>
      <c r="O264" s="6">
        <v>2.5000000000000001E-4</v>
      </c>
      <c r="P264" s="6"/>
      <c r="Q264" s="235">
        <v>27133088</v>
      </c>
      <c r="R264" s="235">
        <v>1952405</v>
      </c>
      <c r="S264" s="4"/>
      <c r="T264" s="4">
        <v>11063626</v>
      </c>
      <c r="U264" s="4">
        <v>9111221</v>
      </c>
      <c r="V264" s="4">
        <v>5003336</v>
      </c>
      <c r="W264" s="235">
        <v>0</v>
      </c>
      <c r="X264" s="2"/>
      <c r="Y264" s="4"/>
      <c r="Z264" s="6">
        <v>6.4999999999999997E-3</v>
      </c>
      <c r="AA264" s="118">
        <f t="shared" si="39"/>
        <v>27130588</v>
      </c>
      <c r="AB264" s="19">
        <f t="shared" si="40"/>
        <v>7.1963239425551703E-2</v>
      </c>
      <c r="AC264" s="19">
        <f t="shared" si="41"/>
        <v>0.33582836464878685</v>
      </c>
      <c r="AD264" s="19">
        <f t="shared" si="42"/>
        <v>3.7346703532198828E-4</v>
      </c>
      <c r="AE264" s="19">
        <f t="shared" si="43"/>
        <v>1.7428457185027909E-3</v>
      </c>
      <c r="AF264" s="221">
        <f t="shared" si="44"/>
        <v>1.1689691824648222E-2</v>
      </c>
      <c r="AH264" s="245"/>
      <c r="AI264" s="246"/>
    </row>
    <row r="265" spans="1:35" ht="13.5" customHeight="1" x14ac:dyDescent="0.2">
      <c r="A265" s="1" t="s">
        <v>1372</v>
      </c>
      <c r="B265" s="2" t="s">
        <v>1373</v>
      </c>
      <c r="C265" s="3" t="s">
        <v>1317</v>
      </c>
      <c r="D265" s="2" t="s">
        <v>27</v>
      </c>
      <c r="E265" s="2" t="s">
        <v>28</v>
      </c>
      <c r="F265" s="2" t="s">
        <v>43</v>
      </c>
      <c r="G265" s="192" t="s">
        <v>130</v>
      </c>
      <c r="H265" s="2" t="s">
        <v>50</v>
      </c>
      <c r="I265" s="2" t="s">
        <v>32</v>
      </c>
      <c r="J265" s="4">
        <v>150677833</v>
      </c>
      <c r="K265" s="5">
        <v>0.03</v>
      </c>
      <c r="L265" s="6"/>
      <c r="M265" s="6"/>
      <c r="N265" s="6">
        <v>6.9999999999999999E-4</v>
      </c>
      <c r="O265" s="6">
        <v>2.5000000000000001E-4</v>
      </c>
      <c r="P265" s="6"/>
      <c r="Q265" s="235">
        <v>3240967</v>
      </c>
      <c r="R265" s="235">
        <v>294245</v>
      </c>
      <c r="S265" s="4"/>
      <c r="T265" s="4">
        <v>1667386</v>
      </c>
      <c r="U265" s="4">
        <v>105626</v>
      </c>
      <c r="V265" s="4">
        <v>1146045</v>
      </c>
      <c r="W265" s="235">
        <v>0</v>
      </c>
      <c r="X265" s="2"/>
      <c r="Y265" s="4"/>
      <c r="Z265" s="6">
        <v>2.5999999999999999E-3</v>
      </c>
      <c r="AA265" s="118">
        <f t="shared" si="39"/>
        <v>3213302</v>
      </c>
      <c r="AB265" s="19">
        <f t="shared" si="40"/>
        <v>9.1570913658286707E-2</v>
      </c>
      <c r="AC265" s="19">
        <f t="shared" si="41"/>
        <v>3.287148235677817E-2</v>
      </c>
      <c r="AD265" s="19">
        <f t="shared" si="42"/>
        <v>1.9528088116319007E-3</v>
      </c>
      <c r="AE265" s="19">
        <f t="shared" si="43"/>
        <v>7.0100556861605516E-4</v>
      </c>
      <c r="AF265" s="221">
        <f t="shared" si="44"/>
        <v>2.3925645159762816E-2</v>
      </c>
      <c r="AH265" s="245"/>
      <c r="AI265" s="246"/>
    </row>
    <row r="266" spans="1:35" ht="13.5" customHeight="1" x14ac:dyDescent="0.2">
      <c r="A266" s="1" t="s">
        <v>1374</v>
      </c>
      <c r="B266" s="2" t="s">
        <v>1375</v>
      </c>
      <c r="C266" s="3" t="s">
        <v>1317</v>
      </c>
      <c r="D266" s="2" t="s">
        <v>27</v>
      </c>
      <c r="E266" s="2" t="s">
        <v>28</v>
      </c>
      <c r="F266" s="2" t="s">
        <v>43</v>
      </c>
      <c r="G266" s="2" t="s">
        <v>46</v>
      </c>
      <c r="H266" s="2" t="s">
        <v>50</v>
      </c>
      <c r="I266" s="2" t="s">
        <v>32</v>
      </c>
      <c r="J266" s="4">
        <v>1133263590</v>
      </c>
      <c r="K266" s="5">
        <v>0.03</v>
      </c>
      <c r="L266" s="6"/>
      <c r="M266" s="6"/>
      <c r="N266" s="6">
        <v>6.9999999999999999E-4</v>
      </c>
      <c r="O266" s="6">
        <v>2.5000000000000001E-4</v>
      </c>
      <c r="P266" s="6"/>
      <c r="Q266" s="235">
        <v>23147475</v>
      </c>
      <c r="R266" s="235">
        <v>3050133</v>
      </c>
      <c r="S266" s="4"/>
      <c r="T266" s="4">
        <v>17284090</v>
      </c>
      <c r="U266" s="4">
        <v>790776</v>
      </c>
      <c r="V266" s="4">
        <v>1881199</v>
      </c>
      <c r="W266" s="235">
        <v>0</v>
      </c>
      <c r="X266" s="2"/>
      <c r="Y266" s="4"/>
      <c r="Z266" s="6">
        <v>5.7999999999999996E-3</v>
      </c>
      <c r="AA266" s="118">
        <f t="shared" si="39"/>
        <v>23006198</v>
      </c>
      <c r="AB266" s="19">
        <f t="shared" si="40"/>
        <v>0.13257875116957613</v>
      </c>
      <c r="AC266" s="19">
        <f t="shared" si="41"/>
        <v>3.4372302629056745E-2</v>
      </c>
      <c r="AD266" s="19">
        <f t="shared" si="42"/>
        <v>2.6914594511944041E-3</v>
      </c>
      <c r="AE266" s="19">
        <f t="shared" si="43"/>
        <v>6.9778646995973816E-4</v>
      </c>
      <c r="AF266" s="221">
        <f t="shared" si="44"/>
        <v>2.6100835748195175E-2</v>
      </c>
      <c r="AH266" s="245"/>
      <c r="AI266" s="246"/>
    </row>
    <row r="267" spans="1:35" ht="13.5" customHeight="1" x14ac:dyDescent="0.2">
      <c r="A267" s="1" t="s">
        <v>1376</v>
      </c>
      <c r="B267" s="2" t="s">
        <v>1377</v>
      </c>
      <c r="C267" s="3" t="s">
        <v>1317</v>
      </c>
      <c r="D267" s="2" t="s">
        <v>27</v>
      </c>
      <c r="E267" s="2" t="s">
        <v>28</v>
      </c>
      <c r="F267" s="2" t="s">
        <v>43</v>
      </c>
      <c r="G267" s="55" t="s">
        <v>69</v>
      </c>
      <c r="H267" s="2" t="s">
        <v>50</v>
      </c>
      <c r="I267" s="2" t="s">
        <v>57</v>
      </c>
      <c r="J267" s="4">
        <v>14995924</v>
      </c>
      <c r="K267" s="5">
        <v>1.4999999999999999E-2</v>
      </c>
      <c r="L267" s="6"/>
      <c r="M267" s="6"/>
      <c r="N267" s="6">
        <v>6.9999999999999999E-4</v>
      </c>
      <c r="O267" s="6">
        <v>2.5000000000000001E-4</v>
      </c>
      <c r="P267" s="6"/>
      <c r="Q267" s="235">
        <v>177648.30999999997</v>
      </c>
      <c r="R267" s="235">
        <v>22426.84</v>
      </c>
      <c r="S267" s="4"/>
      <c r="T267" s="4">
        <v>127202.81</v>
      </c>
      <c r="U267" s="4">
        <v>10475.52</v>
      </c>
      <c r="V267" s="4">
        <v>15769.650000000001</v>
      </c>
      <c r="W267" s="235">
        <v>0</v>
      </c>
      <c r="X267" s="2"/>
      <c r="Y267" s="4"/>
      <c r="Z267" s="6">
        <v>2.8E-3</v>
      </c>
      <c r="AA267" s="118">
        <f t="shared" si="39"/>
        <v>175874.81999999998</v>
      </c>
      <c r="AB267" s="19">
        <f t="shared" si="40"/>
        <v>0.12751592297294179</v>
      </c>
      <c r="AC267" s="19">
        <f t="shared" si="41"/>
        <v>5.9562363731203827E-2</v>
      </c>
      <c r="AD267" s="19">
        <f t="shared" si="42"/>
        <v>1.4955290517609985E-3</v>
      </c>
      <c r="AE267" s="19">
        <f t="shared" si="43"/>
        <v>6.9855782144534744E-4</v>
      </c>
      <c r="AF267" s="221">
        <f t="shared" si="44"/>
        <v>1.4528174936069293E-2</v>
      </c>
      <c r="AH267" s="245"/>
      <c r="AI267" s="246"/>
    </row>
    <row r="268" spans="1:35" ht="13.5" customHeight="1" x14ac:dyDescent="0.2">
      <c r="A268" s="1" t="s">
        <v>1378</v>
      </c>
      <c r="B268" s="2" t="s">
        <v>1379</v>
      </c>
      <c r="C268" s="3" t="s">
        <v>1317</v>
      </c>
      <c r="D268" s="2" t="s">
        <v>27</v>
      </c>
      <c r="E268" s="2" t="s">
        <v>28</v>
      </c>
      <c r="F268" s="2" t="s">
        <v>43</v>
      </c>
      <c r="G268" s="191" t="s">
        <v>230</v>
      </c>
      <c r="H268" s="2" t="s">
        <v>50</v>
      </c>
      <c r="I268" s="2" t="s">
        <v>57</v>
      </c>
      <c r="J268" s="4">
        <v>9915534</v>
      </c>
      <c r="K268" s="5">
        <v>1.4999999999999999E-2</v>
      </c>
      <c r="L268" s="6"/>
      <c r="M268" s="6"/>
      <c r="N268" s="6">
        <v>6.9999999999999999E-4</v>
      </c>
      <c r="O268" s="6">
        <v>2.5000000000000001E-4</v>
      </c>
      <c r="P268" s="6"/>
      <c r="Q268" s="235">
        <v>148735.12000000002</v>
      </c>
      <c r="R268" s="235">
        <v>19321.419999999998</v>
      </c>
      <c r="S268" s="4"/>
      <c r="T268" s="4">
        <v>109370.63</v>
      </c>
      <c r="U268" s="4">
        <v>6928.45</v>
      </c>
      <c r="V268" s="4">
        <v>11928.7</v>
      </c>
      <c r="W268" s="235">
        <v>0</v>
      </c>
      <c r="X268" s="2"/>
      <c r="Y268" s="4"/>
      <c r="Z268" s="6">
        <v>5.8999999999999999E-3</v>
      </c>
      <c r="AA268" s="118">
        <f t="shared" si="39"/>
        <v>147549.20000000001</v>
      </c>
      <c r="AB268" s="19">
        <f t="shared" si="40"/>
        <v>0.13094899870687199</v>
      </c>
      <c r="AC268" s="19">
        <f t="shared" si="41"/>
        <v>4.6956879468001179E-2</v>
      </c>
      <c r="AD268" s="19">
        <f t="shared" si="42"/>
        <v>1.948601053659843E-3</v>
      </c>
      <c r="AE268" s="19">
        <f t="shared" si="43"/>
        <v>6.9874703672036221E-4</v>
      </c>
      <c r="AF268" s="221">
        <f t="shared" si="44"/>
        <v>2.078061056520002E-2</v>
      </c>
      <c r="AH268" s="245"/>
      <c r="AI268" s="246"/>
    </row>
    <row r="269" spans="1:35" ht="13.5" customHeight="1" x14ac:dyDescent="0.2">
      <c r="A269" s="1" t="s">
        <v>1380</v>
      </c>
      <c r="B269" s="2" t="s">
        <v>1381</v>
      </c>
      <c r="C269" s="3" t="s">
        <v>1317</v>
      </c>
      <c r="D269" s="2" t="s">
        <v>27</v>
      </c>
      <c r="E269" s="2" t="s">
        <v>28</v>
      </c>
      <c r="F269" s="2" t="s">
        <v>43</v>
      </c>
      <c r="G269" s="2" t="s">
        <v>49</v>
      </c>
      <c r="H269" s="2" t="s">
        <v>50</v>
      </c>
      <c r="I269" s="2" t="s">
        <v>57</v>
      </c>
      <c r="J269" s="4">
        <v>3559759</v>
      </c>
      <c r="K269" s="5">
        <v>0.02</v>
      </c>
      <c r="L269" s="6"/>
      <c r="M269" s="6"/>
      <c r="N269" s="6">
        <v>6.9999999999999999E-4</v>
      </c>
      <c r="O269" s="6">
        <v>2.5000000000000001E-4</v>
      </c>
      <c r="P269" s="6"/>
      <c r="Q269" s="235">
        <v>63393.119999999988</v>
      </c>
      <c r="R269" s="235">
        <v>7992.39</v>
      </c>
      <c r="S269" s="4"/>
      <c r="T269" s="4">
        <v>45290.89</v>
      </c>
      <c r="U269" s="4">
        <v>2486.56</v>
      </c>
      <c r="V269" s="4">
        <v>7183.01</v>
      </c>
      <c r="W269" s="235">
        <v>0</v>
      </c>
      <c r="X269" s="2"/>
      <c r="Y269" s="4"/>
      <c r="Z269" s="6">
        <v>7.7000000000000002E-3</v>
      </c>
      <c r="AA269" s="118">
        <f t="shared" si="39"/>
        <v>62952.85</v>
      </c>
      <c r="AB269" s="19">
        <f t="shared" si="40"/>
        <v>0.12695835057507326</v>
      </c>
      <c r="AC269" s="19">
        <f t="shared" si="41"/>
        <v>3.9498767728546047E-2</v>
      </c>
      <c r="AD269" s="19">
        <f t="shared" si="42"/>
        <v>2.2452053636215262E-3</v>
      </c>
      <c r="AE269" s="19">
        <f t="shared" si="43"/>
        <v>6.9851919750747173E-4</v>
      </c>
      <c r="AF269" s="221">
        <f t="shared" si="44"/>
        <v>2.5384582018052347E-2</v>
      </c>
      <c r="AH269" s="245"/>
      <c r="AI269" s="246"/>
    </row>
    <row r="270" spans="1:35" ht="13.5" customHeight="1" x14ac:dyDescent="0.2">
      <c r="A270" s="121" t="s">
        <v>589</v>
      </c>
      <c r="B270" s="58" t="s">
        <v>590</v>
      </c>
      <c r="C270" s="58" t="s">
        <v>594</v>
      </c>
      <c r="D270" s="2" t="s">
        <v>27</v>
      </c>
      <c r="E270" s="2" t="s">
        <v>28</v>
      </c>
      <c r="F270" s="55" t="s">
        <v>1287</v>
      </c>
      <c r="G270" s="33" t="s">
        <v>105</v>
      </c>
      <c r="H270" s="2" t="s">
        <v>31</v>
      </c>
      <c r="I270" s="58" t="s">
        <v>32</v>
      </c>
      <c r="J270" s="106">
        <v>14732822062.223108</v>
      </c>
      <c r="K270" s="96">
        <v>1.72E-2</v>
      </c>
      <c r="L270" s="41" t="s">
        <v>592</v>
      </c>
      <c r="M270" s="41" t="s">
        <v>592</v>
      </c>
      <c r="N270" s="42">
        <v>8.4999999999999995E-4</v>
      </c>
      <c r="O270" s="43" t="s">
        <v>593</v>
      </c>
      <c r="P270" s="58" t="s">
        <v>592</v>
      </c>
      <c r="Q270" s="103">
        <v>1841988147.5641997</v>
      </c>
      <c r="R270" s="103">
        <v>253400967</v>
      </c>
      <c r="S270" s="111"/>
      <c r="T270" s="4">
        <v>66084880</v>
      </c>
      <c r="U270" s="4">
        <v>12517573</v>
      </c>
      <c r="V270" s="102">
        <v>128181048.41710001</v>
      </c>
      <c r="W270" s="102">
        <v>8046010.9299999997</v>
      </c>
      <c r="X270" s="41"/>
      <c r="Y270" s="61">
        <v>1237530608.8699999</v>
      </c>
      <c r="Z270" s="58"/>
      <c r="AA270" s="118">
        <f t="shared" si="33"/>
        <v>460184468.41710001</v>
      </c>
      <c r="AB270" s="23">
        <f t="shared" si="34"/>
        <v>0.5506508463260944</v>
      </c>
      <c r="AC270" s="23">
        <f t="shared" si="35"/>
        <v>2.7201207035641141E-2</v>
      </c>
      <c r="AD270" s="23">
        <f t="shared" si="36"/>
        <v>1.7199757516229926E-2</v>
      </c>
      <c r="AE270" s="23">
        <f t="shared" si="37"/>
        <v>8.4963851101525908E-4</v>
      </c>
      <c r="AF270" s="221">
        <f t="shared" si="38"/>
        <v>3.1235323855371432E-2</v>
      </c>
      <c r="AH270" s="231"/>
    </row>
    <row r="271" spans="1:35" ht="13.5" customHeight="1" x14ac:dyDescent="0.2">
      <c r="A271" s="120" t="s">
        <v>595</v>
      </c>
      <c r="B271" s="2" t="s">
        <v>596</v>
      </c>
      <c r="C271" s="2" t="s">
        <v>597</v>
      </c>
      <c r="D271" s="2" t="s">
        <v>27</v>
      </c>
      <c r="E271" s="2" t="s">
        <v>28</v>
      </c>
      <c r="F271" s="2" t="s">
        <v>29</v>
      </c>
      <c r="G271" s="2" t="s">
        <v>46</v>
      </c>
      <c r="H271" s="2" t="s">
        <v>50</v>
      </c>
      <c r="I271" s="2" t="s">
        <v>32</v>
      </c>
      <c r="J271" s="102">
        <v>3020212280</v>
      </c>
      <c r="K271" s="6">
        <v>1.7500000000000002E-2</v>
      </c>
      <c r="L271" s="31"/>
      <c r="M271" s="31"/>
      <c r="N271" s="32">
        <v>7.5000000000000002E-4</v>
      </c>
      <c r="O271" s="31">
        <v>9.025E-3</v>
      </c>
      <c r="P271" s="6">
        <v>2.7275000000000001E-2</v>
      </c>
      <c r="Q271" s="102">
        <v>64149616.127800003</v>
      </c>
      <c r="R271" s="102">
        <v>49044273</v>
      </c>
      <c r="S271" s="102">
        <v>0</v>
      </c>
      <c r="T271" s="102">
        <v>1684757</v>
      </c>
      <c r="U271" s="102">
        <v>1670192</v>
      </c>
      <c r="V271" s="102">
        <v>3333246</v>
      </c>
      <c r="W271" s="102">
        <v>2541951.0639</v>
      </c>
      <c r="X271" s="38"/>
      <c r="Y271" s="102"/>
      <c r="Z271" s="5">
        <v>6.5958900000000003E-4</v>
      </c>
      <c r="AA271" s="118">
        <f t="shared" si="33"/>
        <v>55732468</v>
      </c>
      <c r="AB271" s="23">
        <f t="shared" si="34"/>
        <v>0.87999463795502475</v>
      </c>
      <c r="AC271" s="23">
        <f t="shared" si="35"/>
        <v>2.9968025101633756E-2</v>
      </c>
      <c r="AD271" s="23">
        <f t="shared" si="36"/>
        <v>1.6238684057002774E-2</v>
      </c>
      <c r="AE271" s="23">
        <f t="shared" si="37"/>
        <v>5.530048371301901E-4</v>
      </c>
      <c r="AF271" s="221">
        <f t="shared" si="38"/>
        <v>1.9112751504193247E-2</v>
      </c>
      <c r="AH271" s="231"/>
    </row>
    <row r="272" spans="1:35" ht="13.5" customHeight="1" x14ac:dyDescent="0.2">
      <c r="A272" s="120" t="s">
        <v>598</v>
      </c>
      <c r="B272" s="2" t="s">
        <v>599</v>
      </c>
      <c r="C272" s="2" t="s">
        <v>597</v>
      </c>
      <c r="D272" s="2" t="s">
        <v>27</v>
      </c>
      <c r="E272" s="2" t="s">
        <v>28</v>
      </c>
      <c r="F272" s="2" t="s">
        <v>29</v>
      </c>
      <c r="G272" s="2" t="s">
        <v>46</v>
      </c>
      <c r="H272" s="2" t="s">
        <v>50</v>
      </c>
      <c r="I272" s="2" t="s">
        <v>32</v>
      </c>
      <c r="J272" s="102">
        <v>4499145406</v>
      </c>
      <c r="K272" s="6">
        <v>1.7500000000000002E-2</v>
      </c>
      <c r="L272" s="31"/>
      <c r="M272" s="31"/>
      <c r="N272" s="32">
        <v>7.5000000000000002E-4</v>
      </c>
      <c r="O272" s="31">
        <v>9.025E-3</v>
      </c>
      <c r="P272" s="6">
        <v>2.7275000000000001E-2</v>
      </c>
      <c r="Q272" s="102">
        <v>157912008.18340829</v>
      </c>
      <c r="R272" s="102">
        <v>110556825.35190785</v>
      </c>
      <c r="S272" s="102">
        <v>0</v>
      </c>
      <c r="T272" s="102">
        <v>3835740.3880819622</v>
      </c>
      <c r="U272" s="102">
        <v>3911248.4021430337</v>
      </c>
      <c r="V272" s="102">
        <v>5461797.7203169288</v>
      </c>
      <c r="W272" s="102">
        <v>14342299.300320795</v>
      </c>
      <c r="X272" s="38"/>
      <c r="Y272" s="102"/>
      <c r="Z272" s="239"/>
      <c r="AA272" s="118">
        <f t="shared" si="33"/>
        <v>123765611.86244978</v>
      </c>
      <c r="AB272" s="23">
        <f t="shared" si="34"/>
        <v>0.89327579517627342</v>
      </c>
      <c r="AC272" s="23">
        <f t="shared" si="35"/>
        <v>3.1602060889820545E-2</v>
      </c>
      <c r="AD272" s="23">
        <f t="shared" si="36"/>
        <v>2.4572850036024784E-2</v>
      </c>
      <c r="AE272" s="23">
        <f t="shared" si="37"/>
        <v>8.6933140612149254E-4</v>
      </c>
      <c r="AF272" s="221">
        <f t="shared" si="38"/>
        <v>2.7508693472630963E-2</v>
      </c>
      <c r="AH272" s="231"/>
    </row>
    <row r="273" spans="1:34" ht="13.5" customHeight="1" x14ac:dyDescent="0.2">
      <c r="A273" s="120" t="s">
        <v>600</v>
      </c>
      <c r="B273" s="2" t="s">
        <v>601</v>
      </c>
      <c r="C273" s="2" t="s">
        <v>597</v>
      </c>
      <c r="D273" s="2" t="s">
        <v>27</v>
      </c>
      <c r="E273" s="2" t="s">
        <v>28</v>
      </c>
      <c r="F273" s="2" t="s">
        <v>29</v>
      </c>
      <c r="G273" s="2" t="s">
        <v>46</v>
      </c>
      <c r="H273" s="2" t="s">
        <v>50</v>
      </c>
      <c r="I273" s="2" t="s">
        <v>57</v>
      </c>
      <c r="J273" s="102">
        <v>3891518</v>
      </c>
      <c r="K273" s="6">
        <v>1.7500000000000002E-2</v>
      </c>
      <c r="L273" s="31"/>
      <c r="M273" s="31"/>
      <c r="N273" s="32">
        <v>7.5000000000000002E-4</v>
      </c>
      <c r="O273" s="31">
        <v>9.025E-3</v>
      </c>
      <c r="P273" s="6">
        <v>2.7275000000000001E-2</v>
      </c>
      <c r="Q273" s="102">
        <v>112042.28708042992</v>
      </c>
      <c r="R273" s="102">
        <v>78442.590685322604</v>
      </c>
      <c r="S273" s="102">
        <v>0</v>
      </c>
      <c r="T273" s="102">
        <v>2721.5545328710004</v>
      </c>
      <c r="U273" s="102">
        <v>2775.1293729656277</v>
      </c>
      <c r="V273" s="102">
        <v>3875.2832150837949</v>
      </c>
      <c r="W273" s="102">
        <v>10176.223029551542</v>
      </c>
      <c r="X273" s="38"/>
      <c r="Y273" s="102"/>
      <c r="Z273" s="239"/>
      <c r="AA273" s="118">
        <f t="shared" si="33"/>
        <v>87814.557806243029</v>
      </c>
      <c r="AB273" s="23">
        <f t="shared" si="34"/>
        <v>0.8932754732808762</v>
      </c>
      <c r="AC273" s="23">
        <f t="shared" si="35"/>
        <v>3.1602156206135726E-2</v>
      </c>
      <c r="AD273" s="23">
        <f t="shared" si="36"/>
        <v>2.015732438737855E-2</v>
      </c>
      <c r="AE273" s="23">
        <f t="shared" si="37"/>
        <v>7.1312258428860606E-4</v>
      </c>
      <c r="AF273" s="221">
        <f t="shared" si="38"/>
        <v>2.2565630637258527E-2</v>
      </c>
      <c r="AH273" s="231"/>
    </row>
    <row r="274" spans="1:34" ht="13.5" customHeight="1" x14ac:dyDescent="0.2">
      <c r="A274" s="120" t="s">
        <v>602</v>
      </c>
      <c r="B274" s="2" t="s">
        <v>603</v>
      </c>
      <c r="C274" s="2" t="s">
        <v>597</v>
      </c>
      <c r="D274" s="2" t="s">
        <v>27</v>
      </c>
      <c r="E274" s="2" t="s">
        <v>28</v>
      </c>
      <c r="F274" s="2" t="s">
        <v>29</v>
      </c>
      <c r="G274" s="2" t="s">
        <v>246</v>
      </c>
      <c r="H274" s="2" t="s">
        <v>31</v>
      </c>
      <c r="I274" s="2" t="s">
        <v>32</v>
      </c>
      <c r="J274" s="102">
        <v>6901130223</v>
      </c>
      <c r="K274" s="6">
        <v>7.4999999999999997E-3</v>
      </c>
      <c r="L274" s="31"/>
      <c r="M274" s="31"/>
      <c r="N274" s="32">
        <v>4.0000000000000002E-4</v>
      </c>
      <c r="O274" s="31">
        <v>9.025E-3</v>
      </c>
      <c r="P274" s="6">
        <v>2.1425E-2</v>
      </c>
      <c r="Q274" s="102">
        <v>58420793.026137404</v>
      </c>
      <c r="R274" s="102">
        <v>43840596.526026241</v>
      </c>
      <c r="S274" s="102">
        <v>0</v>
      </c>
      <c r="T274" s="102">
        <v>2800448.3190121213</v>
      </c>
      <c r="U274" s="102">
        <v>2061487.7230844449</v>
      </c>
      <c r="V274" s="102">
        <v>4639517.9868464358</v>
      </c>
      <c r="W274" s="102">
        <v>219612.24216086193</v>
      </c>
      <c r="X274" s="38"/>
      <c r="Y274" s="102"/>
      <c r="Z274" s="240"/>
      <c r="AA274" s="118">
        <f t="shared" si="33"/>
        <v>53342050.554969236</v>
      </c>
      <c r="AB274" s="23">
        <f t="shared" si="34"/>
        <v>0.82187685081300532</v>
      </c>
      <c r="AC274" s="23">
        <f t="shared" si="35"/>
        <v>3.8646578105580552E-2</v>
      </c>
      <c r="AD274" s="23">
        <f t="shared" si="36"/>
        <v>6.3526690714971372E-3</v>
      </c>
      <c r="AE274" s="23">
        <f t="shared" si="37"/>
        <v>2.9871740663782063E-4</v>
      </c>
      <c r="AF274" s="221">
        <f t="shared" si="38"/>
        <v>7.7294658746173955E-3</v>
      </c>
      <c r="AH274" s="231"/>
    </row>
    <row r="275" spans="1:34" ht="13.5" customHeight="1" x14ac:dyDescent="0.2">
      <c r="A275" s="120" t="s">
        <v>604</v>
      </c>
      <c r="B275" s="2" t="s">
        <v>605</v>
      </c>
      <c r="C275" s="2" t="s">
        <v>597</v>
      </c>
      <c r="D275" s="2" t="s">
        <v>27</v>
      </c>
      <c r="E275" s="2" t="s">
        <v>28</v>
      </c>
      <c r="F275" s="2" t="s">
        <v>29</v>
      </c>
      <c r="G275" s="2" t="s">
        <v>246</v>
      </c>
      <c r="H275" s="2" t="s">
        <v>31</v>
      </c>
      <c r="I275" s="2" t="s">
        <v>32</v>
      </c>
      <c r="J275" s="102">
        <v>1378211877</v>
      </c>
      <c r="K275" s="6">
        <v>2.5000000000000001E-3</v>
      </c>
      <c r="L275" s="31"/>
      <c r="M275" s="31"/>
      <c r="N275" s="32">
        <v>4.0000000000000002E-4</v>
      </c>
      <c r="O275" s="31">
        <v>9.025E-3</v>
      </c>
      <c r="P275" s="6">
        <v>1.6924999999999999E-2</v>
      </c>
      <c r="Q275" s="102">
        <v>4392740.9738625959</v>
      </c>
      <c r="R275" s="102">
        <v>2198878.4739737571</v>
      </c>
      <c r="S275" s="102">
        <v>0</v>
      </c>
      <c r="T275" s="102">
        <v>421379.68098787864</v>
      </c>
      <c r="U275" s="102">
        <v>310189.27691555512</v>
      </c>
      <c r="V275" s="102">
        <v>698102.01315356395</v>
      </c>
      <c r="W275" s="102">
        <v>33044.757839138052</v>
      </c>
      <c r="X275" s="38"/>
      <c r="Y275" s="102"/>
      <c r="Z275" s="240"/>
      <c r="AA275" s="118">
        <f t="shared" si="33"/>
        <v>3628549.4450307554</v>
      </c>
      <c r="AB275" s="23">
        <f t="shared" si="34"/>
        <v>0.6059938020095299</v>
      </c>
      <c r="AC275" s="23">
        <f t="shared" si="35"/>
        <v>8.5485751707298552E-2</v>
      </c>
      <c r="AD275" s="23">
        <f t="shared" si="36"/>
        <v>1.5954574987121209E-3</v>
      </c>
      <c r="AE275" s="23">
        <f t="shared" si="37"/>
        <v>2.2506646626116336E-4</v>
      </c>
      <c r="AF275" s="221">
        <f t="shared" si="38"/>
        <v>2.6327950771467307E-3</v>
      </c>
      <c r="AH275" s="231"/>
    </row>
    <row r="276" spans="1:34" ht="13.5" customHeight="1" x14ac:dyDescent="0.2">
      <c r="A276" s="120" t="s">
        <v>606</v>
      </c>
      <c r="B276" s="2" t="s">
        <v>607</v>
      </c>
      <c r="C276" s="2" t="s">
        <v>597</v>
      </c>
      <c r="D276" s="2" t="s">
        <v>27</v>
      </c>
      <c r="E276" s="2" t="s">
        <v>28</v>
      </c>
      <c r="F276" s="2" t="s">
        <v>29</v>
      </c>
      <c r="G276" s="2" t="s">
        <v>46</v>
      </c>
      <c r="H276" s="2" t="s">
        <v>50</v>
      </c>
      <c r="I276" s="2" t="s">
        <v>32</v>
      </c>
      <c r="J276" s="102">
        <v>680970260.36111104</v>
      </c>
      <c r="K276" s="6">
        <v>1.7500000000000002E-2</v>
      </c>
      <c r="L276" s="31"/>
      <c r="M276" s="31"/>
      <c r="N276" s="32">
        <v>7.5000000000000002E-4</v>
      </c>
      <c r="O276" s="31">
        <v>9.025E-3</v>
      </c>
      <c r="P276" s="6">
        <v>2.7275000000000001E-2</v>
      </c>
      <c r="Q276" s="102">
        <v>14837606.958331576</v>
      </c>
      <c r="R276" s="102">
        <v>11961802.360451967</v>
      </c>
      <c r="S276" s="102">
        <v>0</v>
      </c>
      <c r="T276" s="102">
        <v>364923.16354275012</v>
      </c>
      <c r="U276" s="102">
        <v>425015.19743160263</v>
      </c>
      <c r="V276" s="102">
        <v>764999.00687401206</v>
      </c>
      <c r="W276" s="102">
        <v>277934.11157861655</v>
      </c>
      <c r="X276" s="38"/>
      <c r="Y276" s="102"/>
      <c r="Z276" s="5">
        <v>2.3373780000000002E-3</v>
      </c>
      <c r="AA276" s="118">
        <f t="shared" si="33"/>
        <v>13516739.728300331</v>
      </c>
      <c r="AB276" s="23">
        <f t="shared" si="34"/>
        <v>0.88496209891555777</v>
      </c>
      <c r="AC276" s="23">
        <f t="shared" si="35"/>
        <v>3.144361776395959E-2</v>
      </c>
      <c r="AD276" s="23">
        <f t="shared" si="36"/>
        <v>1.7565821970123564E-2</v>
      </c>
      <c r="AE276" s="23">
        <f t="shared" si="37"/>
        <v>6.2413180453170123E-4</v>
      </c>
      <c r="AF276" s="221">
        <f t="shared" si="38"/>
        <v>2.2186614471990058E-2</v>
      </c>
      <c r="AH276" s="231"/>
    </row>
    <row r="277" spans="1:34" ht="13.5" customHeight="1" x14ac:dyDescent="0.2">
      <c r="A277" s="120" t="s">
        <v>608</v>
      </c>
      <c r="B277" s="2" t="s">
        <v>609</v>
      </c>
      <c r="C277" s="2" t="s">
        <v>597</v>
      </c>
      <c r="D277" s="2" t="s">
        <v>27</v>
      </c>
      <c r="E277" s="2" t="s">
        <v>28</v>
      </c>
      <c r="F277" s="2" t="s">
        <v>29</v>
      </c>
      <c r="G277" s="2" t="s">
        <v>46</v>
      </c>
      <c r="H277" s="2" t="s">
        <v>50</v>
      </c>
      <c r="I277" s="2" t="s">
        <v>212</v>
      </c>
      <c r="J277" s="102">
        <v>9325723</v>
      </c>
      <c r="K277" s="6">
        <v>1.7500000000000002E-2</v>
      </c>
      <c r="L277" s="31"/>
      <c r="M277" s="31"/>
      <c r="N277" s="32">
        <v>7.5000000000000002E-4</v>
      </c>
      <c r="O277" s="31">
        <v>9.025E-3</v>
      </c>
      <c r="P277" s="6">
        <v>2.7275000000000001E-2</v>
      </c>
      <c r="Q277" s="102">
        <v>243896.57707656137</v>
      </c>
      <c r="R277" s="102">
        <v>196679.16532012774</v>
      </c>
      <c r="S277" s="102">
        <v>0</v>
      </c>
      <c r="T277" s="102">
        <v>5991.6196271342551</v>
      </c>
      <c r="U277" s="102">
        <v>6978.261873100334</v>
      </c>
      <c r="V277" s="102">
        <v>12560.405921690923</v>
      </c>
      <c r="W277" s="102">
        <v>4563.3592064086024</v>
      </c>
      <c r="X277" s="38"/>
      <c r="Y277" s="102"/>
      <c r="Z277" s="5">
        <v>2.3373780000000002E-3</v>
      </c>
      <c r="AA277" s="118">
        <f t="shared" si="33"/>
        <v>222209.45274205325</v>
      </c>
      <c r="AB277" s="23">
        <f t="shared" si="34"/>
        <v>0.88510710454986019</v>
      </c>
      <c r="AC277" s="23">
        <f t="shared" si="35"/>
        <v>3.1403982985372315E-2</v>
      </c>
      <c r="AD277" s="23">
        <f t="shared" si="36"/>
        <v>2.1089964319134048E-2</v>
      </c>
      <c r="AE277" s="23">
        <f t="shared" si="37"/>
        <v>7.4828105800486822E-4</v>
      </c>
      <c r="AF277" s="221">
        <f t="shared" si="38"/>
        <v>2.6164962493132948E-2</v>
      </c>
      <c r="AH277" s="231"/>
    </row>
    <row r="278" spans="1:34" ht="13.5" customHeight="1" x14ac:dyDescent="0.2">
      <c r="A278" s="120" t="s">
        <v>610</v>
      </c>
      <c r="B278" s="2" t="s">
        <v>611</v>
      </c>
      <c r="C278" s="2" t="s">
        <v>597</v>
      </c>
      <c r="D278" s="2" t="s">
        <v>27</v>
      </c>
      <c r="E278" s="2" t="s">
        <v>28</v>
      </c>
      <c r="F278" s="2" t="s">
        <v>29</v>
      </c>
      <c r="G278" s="2" t="s">
        <v>46</v>
      </c>
      <c r="H278" s="2" t="s">
        <v>50</v>
      </c>
      <c r="I278" s="2" t="s">
        <v>32</v>
      </c>
      <c r="J278" s="102">
        <v>1425235969</v>
      </c>
      <c r="K278" s="6">
        <v>1.7500000000000002E-2</v>
      </c>
      <c r="L278" s="31"/>
      <c r="M278" s="31"/>
      <c r="N278" s="32">
        <v>7.5000000000000002E-4</v>
      </c>
      <c r="O278" s="31">
        <v>9.025E-3</v>
      </c>
      <c r="P278" s="6">
        <v>2.7275000000000001E-2</v>
      </c>
      <c r="Q278" s="102">
        <v>34660971.0656</v>
      </c>
      <c r="R278" s="102">
        <v>25605121</v>
      </c>
      <c r="S278" s="102">
        <v>0</v>
      </c>
      <c r="T278" s="102">
        <v>676162</v>
      </c>
      <c r="U278" s="102">
        <v>930387</v>
      </c>
      <c r="V278" s="102">
        <v>2480246</v>
      </c>
      <c r="W278" s="102">
        <v>1244404.5327999999</v>
      </c>
      <c r="X278" s="38"/>
      <c r="Y278" s="102"/>
      <c r="Z278" s="5">
        <v>4.7481520000000003E-3</v>
      </c>
      <c r="AA278" s="118">
        <f t="shared" si="33"/>
        <v>29691916</v>
      </c>
      <c r="AB278" s="23">
        <f t="shared" si="34"/>
        <v>0.86236001071806889</v>
      </c>
      <c r="AC278" s="23">
        <f t="shared" si="35"/>
        <v>3.1334690560218481E-2</v>
      </c>
      <c r="AD278" s="23">
        <f t="shared" si="36"/>
        <v>1.7965531011658042E-2</v>
      </c>
      <c r="AE278" s="23">
        <f t="shared" si="37"/>
        <v>6.5279506007190867E-4</v>
      </c>
      <c r="AF278" s="221">
        <f t="shared" si="38"/>
        <v>2.5581134499615826E-2</v>
      </c>
      <c r="AH278" s="231"/>
    </row>
    <row r="279" spans="1:34" ht="13.5" customHeight="1" x14ac:dyDescent="0.2">
      <c r="A279" s="120" t="s">
        <v>612</v>
      </c>
      <c r="B279" s="2" t="s">
        <v>613</v>
      </c>
      <c r="C279" s="2" t="s">
        <v>597</v>
      </c>
      <c r="D279" s="2" t="s">
        <v>27</v>
      </c>
      <c r="E279" s="2" t="s">
        <v>28</v>
      </c>
      <c r="F279" s="2" t="s">
        <v>29</v>
      </c>
      <c r="G279" s="2" t="s">
        <v>46</v>
      </c>
      <c r="H279" s="2" t="s">
        <v>50</v>
      </c>
      <c r="I279" s="2" t="s">
        <v>32</v>
      </c>
      <c r="J279" s="102">
        <v>861066381</v>
      </c>
      <c r="K279" s="6">
        <v>1.7500000000000002E-2</v>
      </c>
      <c r="L279" s="31"/>
      <c r="M279" s="31"/>
      <c r="N279" s="32">
        <v>8.4999999999999995E-4</v>
      </c>
      <c r="O279" s="31">
        <v>9.025E-3</v>
      </c>
      <c r="P279" s="6">
        <v>2.7375000000000003E-2</v>
      </c>
      <c r="Q279" s="102">
        <v>21494391.13484098</v>
      </c>
      <c r="R279" s="102">
        <v>15725521.8251561</v>
      </c>
      <c r="S279" s="102">
        <v>0</v>
      </c>
      <c r="T279" s="102">
        <v>455517.072057963</v>
      </c>
      <c r="U279" s="102">
        <v>678388.11156791344</v>
      </c>
      <c r="V279" s="102">
        <v>960481.82466606726</v>
      </c>
      <c r="W279" s="102">
        <v>1357000.238363435</v>
      </c>
      <c r="X279" s="38"/>
      <c r="Y279" s="102"/>
      <c r="Z279" s="239"/>
      <c r="AA279" s="118">
        <f t="shared" si="33"/>
        <v>17819908.833448045</v>
      </c>
      <c r="AB279" s="23">
        <f t="shared" si="34"/>
        <v>0.88246926357104749</v>
      </c>
      <c r="AC279" s="23">
        <f t="shared" si="35"/>
        <v>3.8069112356768964E-2</v>
      </c>
      <c r="AD279" s="23">
        <f t="shared" si="36"/>
        <v>1.8262844970086109E-2</v>
      </c>
      <c r="AE279" s="23">
        <f t="shared" si="37"/>
        <v>7.8784647332307521E-4</v>
      </c>
      <c r="AF279" s="221">
        <f t="shared" si="38"/>
        <v>2.0695162680434559E-2</v>
      </c>
      <c r="AH279" s="231"/>
    </row>
    <row r="280" spans="1:34" ht="13.5" customHeight="1" x14ac:dyDescent="0.2">
      <c r="A280" s="120" t="s">
        <v>614</v>
      </c>
      <c r="B280" s="2" t="s">
        <v>615</v>
      </c>
      <c r="C280" s="2" t="s">
        <v>597</v>
      </c>
      <c r="D280" s="2" t="s">
        <v>27</v>
      </c>
      <c r="E280" s="2" t="s">
        <v>28</v>
      </c>
      <c r="F280" s="2" t="s">
        <v>29</v>
      </c>
      <c r="G280" s="94" t="s">
        <v>46</v>
      </c>
      <c r="H280" s="2" t="s">
        <v>50</v>
      </c>
      <c r="I280" s="2" t="s">
        <v>57</v>
      </c>
      <c r="J280" s="102">
        <v>9657465</v>
      </c>
      <c r="K280" s="6">
        <v>1.7500000000000002E-2</v>
      </c>
      <c r="L280" s="31"/>
      <c r="M280" s="31"/>
      <c r="N280" s="32">
        <v>8.4999999999999995E-4</v>
      </c>
      <c r="O280" s="31">
        <v>9.025E-3</v>
      </c>
      <c r="P280" s="6">
        <v>2.7375000000000003E-2</v>
      </c>
      <c r="Q280" s="102">
        <v>243183.41601587087</v>
      </c>
      <c r="R280" s="102">
        <v>177915.53582901173</v>
      </c>
      <c r="S280" s="102">
        <v>0</v>
      </c>
      <c r="T280" s="102">
        <v>5153.6327287282602</v>
      </c>
      <c r="U280" s="102">
        <v>7675.1528955026342</v>
      </c>
      <c r="V280" s="102">
        <v>10866.707025017527</v>
      </c>
      <c r="W280" s="102">
        <v>15352.840256296588</v>
      </c>
      <c r="X280" s="38"/>
      <c r="Y280" s="102"/>
      <c r="Z280" s="240"/>
      <c r="AA280" s="118">
        <f t="shared" si="33"/>
        <v>201611.02847826015</v>
      </c>
      <c r="AB280" s="23">
        <f t="shared" si="34"/>
        <v>0.88246926357104749</v>
      </c>
      <c r="AC280" s="23">
        <f t="shared" si="35"/>
        <v>3.8069112356768971E-2</v>
      </c>
      <c r="AD280" s="23">
        <f t="shared" si="36"/>
        <v>1.8422591832226339E-2</v>
      </c>
      <c r="AE280" s="23">
        <f t="shared" si="37"/>
        <v>7.9473784222905636E-4</v>
      </c>
      <c r="AF280" s="221">
        <f t="shared" si="38"/>
        <v>2.0876185259616282E-2</v>
      </c>
      <c r="AH280" s="231"/>
    </row>
    <row r="281" spans="1:34" ht="13.5" customHeight="1" x14ac:dyDescent="0.2">
      <c r="A281" s="120" t="s">
        <v>616</v>
      </c>
      <c r="B281" s="2" t="s">
        <v>617</v>
      </c>
      <c r="C281" s="2" t="s">
        <v>597</v>
      </c>
      <c r="D281" s="2" t="s">
        <v>27</v>
      </c>
      <c r="E281" s="2" t="s">
        <v>28</v>
      </c>
      <c r="F281" s="2" t="s">
        <v>29</v>
      </c>
      <c r="G281" s="55" t="s">
        <v>80</v>
      </c>
      <c r="H281" s="2" t="s">
        <v>50</v>
      </c>
      <c r="I281" s="2" t="s">
        <v>32</v>
      </c>
      <c r="J281" s="102">
        <v>599936427</v>
      </c>
      <c r="K281" s="6">
        <v>1.7500000000000002E-2</v>
      </c>
      <c r="L281" s="31">
        <v>0.2</v>
      </c>
      <c r="M281" s="31" t="s">
        <v>73</v>
      </c>
      <c r="N281" s="32">
        <v>8.0000000000000004E-4</v>
      </c>
      <c r="O281" s="31">
        <v>9.025E-3</v>
      </c>
      <c r="P281" s="6">
        <v>2.7325000000000002E-2</v>
      </c>
      <c r="Q281" s="102">
        <v>17238574.680599999</v>
      </c>
      <c r="R281" s="102">
        <v>10450230</v>
      </c>
      <c r="S281" s="102">
        <v>0</v>
      </c>
      <c r="T281" s="102">
        <v>294465</v>
      </c>
      <c r="U281" s="102">
        <v>366187</v>
      </c>
      <c r="V281" s="102">
        <v>1924246</v>
      </c>
      <c r="W281" s="102">
        <v>1139600.3403</v>
      </c>
      <c r="X281" s="38"/>
      <c r="Y281" s="102"/>
      <c r="Z281" s="240"/>
      <c r="AA281" s="118">
        <f t="shared" si="33"/>
        <v>13035128</v>
      </c>
      <c r="AB281" s="23">
        <f t="shared" si="34"/>
        <v>0.80169753607329364</v>
      </c>
      <c r="AC281" s="23">
        <f t="shared" si="35"/>
        <v>2.809232099600403E-2</v>
      </c>
      <c r="AD281" s="23">
        <f t="shared" si="36"/>
        <v>1.7418895619085321E-2</v>
      </c>
      <c r="AE281" s="23">
        <f t="shared" si="37"/>
        <v>6.1037633909167513E-4</v>
      </c>
      <c r="AF281" s="221">
        <f t="shared" si="38"/>
        <v>2.1727515472235195E-2</v>
      </c>
      <c r="AH281" s="231"/>
    </row>
    <row r="282" spans="1:34" ht="13.5" customHeight="1" x14ac:dyDescent="0.2">
      <c r="A282" s="120" t="s">
        <v>618</v>
      </c>
      <c r="B282" s="2" t="s">
        <v>619</v>
      </c>
      <c r="C282" s="2" t="s">
        <v>597</v>
      </c>
      <c r="D282" s="2" t="s">
        <v>27</v>
      </c>
      <c r="E282" s="2" t="s">
        <v>28</v>
      </c>
      <c r="F282" s="2" t="s">
        <v>29</v>
      </c>
      <c r="G282" s="35" t="s">
        <v>38</v>
      </c>
      <c r="H282" s="2" t="s">
        <v>31</v>
      </c>
      <c r="I282" s="2" t="s">
        <v>32</v>
      </c>
      <c r="J282" s="102">
        <v>2547239535</v>
      </c>
      <c r="K282" s="6">
        <v>0.01</v>
      </c>
      <c r="L282" s="31"/>
      <c r="M282" s="31"/>
      <c r="N282" s="32">
        <v>4.0000000000000002E-4</v>
      </c>
      <c r="O282" s="31">
        <v>9.025E-3</v>
      </c>
      <c r="P282" s="6">
        <v>2.4424999999999999E-2</v>
      </c>
      <c r="Q282" s="102">
        <v>36170338.92490156</v>
      </c>
      <c r="R282" s="102">
        <v>28715344.154953305</v>
      </c>
      <c r="S282" s="102">
        <v>0</v>
      </c>
      <c r="T282" s="102">
        <v>1355282.8306947949</v>
      </c>
      <c r="U282" s="102">
        <v>1127908.8285868526</v>
      </c>
      <c r="V282" s="102">
        <v>2400808.0521915155</v>
      </c>
      <c r="W282" s="102">
        <v>85093.503141789522</v>
      </c>
      <c r="X282" s="38"/>
      <c r="Y282" s="102"/>
      <c r="Z282" s="240"/>
      <c r="AA282" s="118">
        <f t="shared" si="33"/>
        <v>33599343.866426468</v>
      </c>
      <c r="AB282" s="23">
        <f t="shared" si="34"/>
        <v>0.85464002717167908</v>
      </c>
      <c r="AC282" s="23">
        <f t="shared" si="35"/>
        <v>3.3569370671964076E-2</v>
      </c>
      <c r="AD282" s="23">
        <f t="shared" si="36"/>
        <v>1.1273122829790448E-2</v>
      </c>
      <c r="AE282" s="23">
        <f t="shared" si="37"/>
        <v>4.4279653055355575E-4</v>
      </c>
      <c r="AF282" s="221">
        <f t="shared" si="38"/>
        <v>1.3190492454580432E-2</v>
      </c>
      <c r="AH282" s="231"/>
    </row>
    <row r="283" spans="1:34" ht="13.5" customHeight="1" x14ac:dyDescent="0.2">
      <c r="A283" s="120" t="s">
        <v>620</v>
      </c>
      <c r="B283" s="2" t="s">
        <v>621</v>
      </c>
      <c r="C283" s="2" t="s">
        <v>597</v>
      </c>
      <c r="D283" s="2" t="s">
        <v>27</v>
      </c>
      <c r="E283" s="2" t="s">
        <v>28</v>
      </c>
      <c r="F283" s="2" t="s">
        <v>29</v>
      </c>
      <c r="G283" s="35" t="s">
        <v>38</v>
      </c>
      <c r="H283" s="2" t="s">
        <v>31</v>
      </c>
      <c r="I283" s="2" t="s">
        <v>32</v>
      </c>
      <c r="J283" s="102">
        <v>4427388244</v>
      </c>
      <c r="K283" s="6">
        <v>5.0000000000000001E-3</v>
      </c>
      <c r="L283" s="31"/>
      <c r="M283" s="31"/>
      <c r="N283" s="32">
        <v>4.0000000000000002E-4</v>
      </c>
      <c r="O283" s="31">
        <v>9.025E-3</v>
      </c>
      <c r="P283" s="6">
        <v>1.6924999999999999E-2</v>
      </c>
      <c r="Q283" s="102">
        <v>35822623.712498434</v>
      </c>
      <c r="R283" s="102">
        <v>23579394.845046692</v>
      </c>
      <c r="S283" s="102">
        <v>0</v>
      </c>
      <c r="T283" s="102">
        <v>2225761.1693052053</v>
      </c>
      <c r="U283" s="102">
        <v>1852348.1714131476</v>
      </c>
      <c r="V283" s="102">
        <v>3942811.9478084845</v>
      </c>
      <c r="W283" s="102">
        <v>139747.81555821051</v>
      </c>
      <c r="X283" s="38"/>
      <c r="Y283" s="102"/>
      <c r="Z283" s="240"/>
      <c r="AA283" s="118">
        <f t="shared" si="33"/>
        <v>31600316.133573528</v>
      </c>
      <c r="AB283" s="23">
        <f t="shared" si="34"/>
        <v>0.74617591625910773</v>
      </c>
      <c r="AC283" s="23">
        <f t="shared" si="35"/>
        <v>5.8618026591358487E-2</v>
      </c>
      <c r="AD283" s="23">
        <f t="shared" si="36"/>
        <v>5.3258023795409188E-3</v>
      </c>
      <c r="AE283" s="23">
        <f t="shared" si="37"/>
        <v>4.1838394767467054E-4</v>
      </c>
      <c r="AF283" s="221">
        <f t="shared" si="38"/>
        <v>7.137462176803288E-3</v>
      </c>
      <c r="AH283" s="231"/>
    </row>
    <row r="284" spans="1:34" ht="13.5" customHeight="1" x14ac:dyDescent="0.2">
      <c r="A284" s="120" t="s">
        <v>622</v>
      </c>
      <c r="B284" s="2" t="s">
        <v>623</v>
      </c>
      <c r="C284" s="2" t="s">
        <v>597</v>
      </c>
      <c r="D284" s="2" t="s">
        <v>27</v>
      </c>
      <c r="E284" s="2" t="s">
        <v>28</v>
      </c>
      <c r="F284" s="2" t="s">
        <v>29</v>
      </c>
      <c r="G284" s="2" t="s">
        <v>46</v>
      </c>
      <c r="H284" s="2" t="s">
        <v>50</v>
      </c>
      <c r="I284" s="2" t="s">
        <v>32</v>
      </c>
      <c r="J284" s="102">
        <v>3768611703</v>
      </c>
      <c r="K284" s="6">
        <v>1.7500000000000002E-2</v>
      </c>
      <c r="L284" s="31"/>
      <c r="M284" s="31"/>
      <c r="N284" s="32">
        <v>7.5000000000000002E-4</v>
      </c>
      <c r="O284" s="31">
        <v>9.025E-3</v>
      </c>
      <c r="P284" s="6">
        <v>2.7275000000000001E-2</v>
      </c>
      <c r="Q284" s="102">
        <v>88631325.386799991</v>
      </c>
      <c r="R284" s="102">
        <v>68754833</v>
      </c>
      <c r="S284" s="102">
        <v>0</v>
      </c>
      <c r="T284" s="102">
        <v>1744195</v>
      </c>
      <c r="U284" s="102">
        <v>2403348</v>
      </c>
      <c r="V284" s="102">
        <v>4065246</v>
      </c>
      <c r="W284" s="102">
        <v>3799228.6934000002</v>
      </c>
      <c r="X284" s="38"/>
      <c r="Y284" s="102"/>
      <c r="Z284" s="5">
        <v>2.0941619999999997E-3</v>
      </c>
      <c r="AA284" s="118">
        <f t="shared" si="33"/>
        <v>76967622</v>
      </c>
      <c r="AB284" s="23">
        <f t="shared" si="34"/>
        <v>0.89329553406236195</v>
      </c>
      <c r="AC284" s="23">
        <f t="shared" si="35"/>
        <v>3.1225441783819176E-2</v>
      </c>
      <c r="AD284" s="23">
        <f t="shared" si="36"/>
        <v>1.824407458727249E-2</v>
      </c>
      <c r="AE284" s="23">
        <f t="shared" si="37"/>
        <v>6.3772768048425286E-4</v>
      </c>
      <c r="AF284" s="221">
        <f t="shared" si="38"/>
        <v>2.2517497717694131E-2</v>
      </c>
      <c r="AH284" s="231"/>
    </row>
    <row r="285" spans="1:34" ht="13.5" customHeight="1" x14ac:dyDescent="0.2">
      <c r="A285" s="120" t="s">
        <v>624</v>
      </c>
      <c r="B285" s="2" t="s">
        <v>625</v>
      </c>
      <c r="C285" s="2" t="s">
        <v>597</v>
      </c>
      <c r="D285" s="2" t="s">
        <v>27</v>
      </c>
      <c r="E285" s="2" t="s">
        <v>28</v>
      </c>
      <c r="F285" s="2" t="s">
        <v>29</v>
      </c>
      <c r="G285" s="55" t="s">
        <v>80</v>
      </c>
      <c r="H285" s="2" t="s">
        <v>50</v>
      </c>
      <c r="I285" s="2" t="s">
        <v>32</v>
      </c>
      <c r="J285" s="102">
        <v>1083488829</v>
      </c>
      <c r="K285" s="6">
        <v>1.7500000000000002E-2</v>
      </c>
      <c r="L285" s="31">
        <v>0.2</v>
      </c>
      <c r="M285" s="31" t="s">
        <v>73</v>
      </c>
      <c r="N285" s="32">
        <v>7.5000000000000002E-4</v>
      </c>
      <c r="O285" s="31">
        <v>9.025E-3</v>
      </c>
      <c r="P285" s="6">
        <v>2.7275000000000001E-2</v>
      </c>
      <c r="Q285" s="102">
        <v>30661611.253399998</v>
      </c>
      <c r="R285" s="102">
        <v>18874057</v>
      </c>
      <c r="S285" s="102">
        <v>0</v>
      </c>
      <c r="T285" s="102">
        <v>537568</v>
      </c>
      <c r="U285" s="102">
        <v>615392</v>
      </c>
      <c r="V285" s="102">
        <v>2534903</v>
      </c>
      <c r="W285" s="102">
        <v>2782394.1267000004</v>
      </c>
      <c r="X285" s="38"/>
      <c r="Y285" s="102"/>
      <c r="Z285" s="240"/>
      <c r="AA285" s="118">
        <f t="shared" si="33"/>
        <v>22561920</v>
      </c>
      <c r="AB285" s="23">
        <f t="shared" si="34"/>
        <v>0.83654480647037133</v>
      </c>
      <c r="AC285" s="23">
        <f t="shared" si="35"/>
        <v>2.7275692848835562E-2</v>
      </c>
      <c r="AD285" s="23">
        <f t="shared" si="36"/>
        <v>1.7419706133398445E-2</v>
      </c>
      <c r="AE285" s="23">
        <f t="shared" si="37"/>
        <v>5.6797263020050943E-4</v>
      </c>
      <c r="AF285" s="221">
        <f t="shared" si="38"/>
        <v>2.0823398816971098E-2</v>
      </c>
      <c r="AH285" s="231"/>
    </row>
    <row r="286" spans="1:34" ht="13.5" customHeight="1" x14ac:dyDescent="0.2">
      <c r="A286" s="120" t="s">
        <v>626</v>
      </c>
      <c r="B286" s="2" t="s">
        <v>627</v>
      </c>
      <c r="C286" s="2" t="s">
        <v>597</v>
      </c>
      <c r="D286" s="2" t="s">
        <v>27</v>
      </c>
      <c r="E286" s="2" t="s">
        <v>28</v>
      </c>
      <c r="F286" s="2" t="s">
        <v>29</v>
      </c>
      <c r="G286" s="55" t="s">
        <v>80</v>
      </c>
      <c r="H286" s="2" t="s">
        <v>50</v>
      </c>
      <c r="I286" s="2" t="s">
        <v>32</v>
      </c>
      <c r="J286" s="102">
        <v>7546187973.996047</v>
      </c>
      <c r="K286" s="6">
        <v>1.7500000000000002E-2</v>
      </c>
      <c r="L286" s="31">
        <v>0.2</v>
      </c>
      <c r="M286" s="31" t="s">
        <v>73</v>
      </c>
      <c r="N286" s="32">
        <v>7.5000000000000002E-4</v>
      </c>
      <c r="O286" s="31">
        <v>9.025E-3</v>
      </c>
      <c r="P286" s="6">
        <v>2.7275000000000001E-2</v>
      </c>
      <c r="Q286" s="102">
        <v>251420492.68402228</v>
      </c>
      <c r="R286" s="102">
        <v>126743426.32573684</v>
      </c>
      <c r="S286" s="102">
        <v>29927724</v>
      </c>
      <c r="T286" s="102">
        <v>3415990.1109624365</v>
      </c>
      <c r="U286" s="102">
        <v>4184238.0480045406</v>
      </c>
      <c r="V286" s="102">
        <v>6026098.4192966186</v>
      </c>
      <c r="W286" s="102">
        <v>37548458.680362612</v>
      </c>
      <c r="X286" s="38"/>
      <c r="Y286" s="102"/>
      <c r="Z286" s="240"/>
      <c r="AA286" s="118">
        <f t="shared" si="33"/>
        <v>140369752.90400043</v>
      </c>
      <c r="AB286" s="23">
        <f t="shared" si="34"/>
        <v>0.90292547862798689</v>
      </c>
      <c r="AC286" s="23">
        <f t="shared" si="35"/>
        <v>2.9808687138362079E-2</v>
      </c>
      <c r="AD286" s="23">
        <f t="shared" si="36"/>
        <v>1.6795688997211723E-2</v>
      </c>
      <c r="AE286" s="23">
        <f t="shared" si="37"/>
        <v>5.5448367605250601E-4</v>
      </c>
      <c r="AF286" s="221">
        <f t="shared" si="38"/>
        <v>1.8601412181582368E-2</v>
      </c>
      <c r="AH286" s="231"/>
    </row>
    <row r="287" spans="1:34" ht="13.5" customHeight="1" x14ac:dyDescent="0.2">
      <c r="A287" s="120" t="s">
        <v>628</v>
      </c>
      <c r="B287" s="2" t="s">
        <v>629</v>
      </c>
      <c r="C287" s="2" t="s">
        <v>597</v>
      </c>
      <c r="D287" s="2" t="s">
        <v>27</v>
      </c>
      <c r="E287" s="2" t="s">
        <v>28</v>
      </c>
      <c r="F287" s="2" t="s">
        <v>29</v>
      </c>
      <c r="G287" s="2" t="s">
        <v>46</v>
      </c>
      <c r="H287" s="2" t="s">
        <v>50</v>
      </c>
      <c r="I287" s="2" t="s">
        <v>32</v>
      </c>
      <c r="J287" s="102">
        <v>2022947066</v>
      </c>
      <c r="K287" s="6">
        <v>1.7500000000000002E-2</v>
      </c>
      <c r="L287" s="31"/>
      <c r="M287" s="31"/>
      <c r="N287" s="32">
        <v>7.5000000000000002E-4</v>
      </c>
      <c r="O287" s="31">
        <v>9.025E-3</v>
      </c>
      <c r="P287" s="6">
        <v>2.7275000000000001E-2</v>
      </c>
      <c r="Q287" s="102">
        <v>70308169.647834226</v>
      </c>
      <c r="R287" s="102">
        <v>51647061.312390506</v>
      </c>
      <c r="S287" s="102">
        <v>0</v>
      </c>
      <c r="T287" s="102">
        <v>1424123.826731595</v>
      </c>
      <c r="U287" s="102">
        <v>1826334.0447910982</v>
      </c>
      <c r="V287" s="102">
        <v>2755662.2871568217</v>
      </c>
      <c r="W287" s="102">
        <v>4949662.9448036971</v>
      </c>
      <c r="X287" s="38"/>
      <c r="Y287" s="102"/>
      <c r="Z287" s="5">
        <v>1.0543605429725896E-4</v>
      </c>
      <c r="AA287" s="118">
        <f t="shared" si="33"/>
        <v>57653181.471070014</v>
      </c>
      <c r="AB287" s="23">
        <f t="shared" si="34"/>
        <v>0.89582326585579086</v>
      </c>
      <c r="AC287" s="23">
        <f t="shared" si="35"/>
        <v>3.1677940370169175E-2</v>
      </c>
      <c r="AD287" s="23">
        <f t="shared" si="36"/>
        <v>2.5530604423828512E-2</v>
      </c>
      <c r="AE287" s="23">
        <f t="shared" si="37"/>
        <v>9.0280861792510112E-4</v>
      </c>
      <c r="AF287" s="221">
        <f t="shared" si="38"/>
        <v>2.8605035692892061E-2</v>
      </c>
      <c r="AH287" s="231"/>
    </row>
    <row r="288" spans="1:34" ht="13.5" customHeight="1" x14ac:dyDescent="0.2">
      <c r="A288" s="120" t="s">
        <v>630</v>
      </c>
      <c r="B288" s="2" t="s">
        <v>631</v>
      </c>
      <c r="C288" s="2" t="s">
        <v>597</v>
      </c>
      <c r="D288" s="2" t="s">
        <v>27</v>
      </c>
      <c r="E288" s="2" t="s">
        <v>28</v>
      </c>
      <c r="F288" s="2" t="s">
        <v>29</v>
      </c>
      <c r="G288" s="2" t="s">
        <v>46</v>
      </c>
      <c r="H288" s="2" t="s">
        <v>50</v>
      </c>
      <c r="I288" s="2" t="s">
        <v>212</v>
      </c>
      <c r="J288" s="102">
        <v>11080226</v>
      </c>
      <c r="K288" s="6">
        <v>1.7500000000000002E-2</v>
      </c>
      <c r="L288" s="31"/>
      <c r="M288" s="31"/>
      <c r="N288" s="32">
        <v>7.5000000000000002E-4</v>
      </c>
      <c r="O288" s="31">
        <v>9.025E-3</v>
      </c>
      <c r="P288" s="6">
        <v>2.7275000000000001E-2</v>
      </c>
      <c r="Q288" s="102">
        <v>644993.90571963042</v>
      </c>
      <c r="R288" s="102">
        <v>149015.55062753535</v>
      </c>
      <c r="S288" s="102">
        <v>0</v>
      </c>
      <c r="T288" s="102">
        <v>4108.9771772027052</v>
      </c>
      <c r="U288" s="102">
        <v>5269.4609605806954</v>
      </c>
      <c r="V288" s="102">
        <v>7950.8208720811126</v>
      </c>
      <c r="W288" s="102">
        <v>235349.13760507471</v>
      </c>
      <c r="X288" s="38"/>
      <c r="Y288" s="102"/>
      <c r="Z288" s="5">
        <v>1.0543605429725896E-4</v>
      </c>
      <c r="AA288" s="118">
        <f t="shared" si="33"/>
        <v>166344.80963739989</v>
      </c>
      <c r="AB288" s="23">
        <f t="shared" si="34"/>
        <v>0.89582326585579064</v>
      </c>
      <c r="AC288" s="23">
        <f t="shared" si="35"/>
        <v>3.1677940370169168E-2</v>
      </c>
      <c r="AD288" s="23">
        <f t="shared" si="36"/>
        <v>1.344878259951876E-2</v>
      </c>
      <c r="AE288" s="23">
        <f t="shared" si="37"/>
        <v>4.7557341886173579E-4</v>
      </c>
      <c r="AF288" s="221">
        <f t="shared" si="38"/>
        <v>1.5118199299144422E-2</v>
      </c>
      <c r="AH288" s="231"/>
    </row>
    <row r="289" spans="1:34" ht="13.5" customHeight="1" x14ac:dyDescent="0.2">
      <c r="A289" s="120" t="s">
        <v>632</v>
      </c>
      <c r="B289" s="2" t="s">
        <v>633</v>
      </c>
      <c r="C289" s="2" t="s">
        <v>597</v>
      </c>
      <c r="D289" s="2" t="s">
        <v>27</v>
      </c>
      <c r="E289" s="2" t="s">
        <v>28</v>
      </c>
      <c r="F289" s="2" t="s">
        <v>29</v>
      </c>
      <c r="G289" s="55" t="s">
        <v>185</v>
      </c>
      <c r="H289" s="2" t="s">
        <v>50</v>
      </c>
      <c r="I289" s="2" t="s">
        <v>32</v>
      </c>
      <c r="J289" s="102">
        <v>4545287944</v>
      </c>
      <c r="K289" s="6">
        <v>1.7500000000000002E-2</v>
      </c>
      <c r="L289" s="31">
        <v>0.2</v>
      </c>
      <c r="M289" s="31" t="s">
        <v>73</v>
      </c>
      <c r="N289" s="32">
        <v>7.5000000000000002E-4</v>
      </c>
      <c r="O289" s="31">
        <v>9.025E-3</v>
      </c>
      <c r="P289" s="6">
        <v>2.7275000000000001E-2</v>
      </c>
      <c r="Q289" s="102">
        <v>144321566.74007368</v>
      </c>
      <c r="R289" s="102">
        <v>82221051</v>
      </c>
      <c r="S289" s="102">
        <v>47960820</v>
      </c>
      <c r="T289" s="102">
        <v>2566075</v>
      </c>
      <c r="U289" s="102">
        <v>2800452</v>
      </c>
      <c r="V289" s="102">
        <v>4376246</v>
      </c>
      <c r="W289" s="102">
        <v>10338.370036847038</v>
      </c>
      <c r="X289" s="38"/>
      <c r="Y289" s="102"/>
      <c r="Z289" s="239"/>
      <c r="AA289" s="118">
        <f t="shared" si="33"/>
        <v>91963824</v>
      </c>
      <c r="AB289" s="23">
        <f t="shared" si="34"/>
        <v>0.89405863549127751</v>
      </c>
      <c r="AC289" s="23">
        <f t="shared" si="35"/>
        <v>3.0451669778325006E-2</v>
      </c>
      <c r="AD289" s="23">
        <f t="shared" si="36"/>
        <v>1.8089294234600862E-2</v>
      </c>
      <c r="AE289" s="23">
        <f t="shared" si="37"/>
        <v>6.1612202230152042E-4</v>
      </c>
      <c r="AF289" s="221">
        <f t="shared" si="38"/>
        <v>2.0232782858431816E-2</v>
      </c>
      <c r="AH289" s="231"/>
    </row>
    <row r="290" spans="1:34" ht="13.5" customHeight="1" x14ac:dyDescent="0.2">
      <c r="A290" s="120" t="s">
        <v>634</v>
      </c>
      <c r="B290" s="2" t="s">
        <v>635</v>
      </c>
      <c r="C290" s="2" t="s">
        <v>597</v>
      </c>
      <c r="D290" s="2" t="s">
        <v>27</v>
      </c>
      <c r="E290" s="2" t="s">
        <v>28</v>
      </c>
      <c r="F290" s="2" t="s">
        <v>29</v>
      </c>
      <c r="G290" s="35" t="s">
        <v>391</v>
      </c>
      <c r="H290" s="2" t="s">
        <v>31</v>
      </c>
      <c r="I290" s="2" t="s">
        <v>32</v>
      </c>
      <c r="J290" s="102">
        <v>1078672455.1692913</v>
      </c>
      <c r="K290" s="6">
        <v>0.01</v>
      </c>
      <c r="L290" s="31"/>
      <c r="M290" s="31"/>
      <c r="N290" s="32">
        <v>8.0000000000000002E-3</v>
      </c>
      <c r="O290" s="31">
        <v>5.2500000000000003E-3</v>
      </c>
      <c r="P290" s="6"/>
      <c r="Q290" s="102">
        <v>12615954</v>
      </c>
      <c r="R290" s="4">
        <v>3639752</v>
      </c>
      <c r="S290" s="102"/>
      <c r="T290" s="102">
        <v>7179388</v>
      </c>
      <c r="U290" s="102">
        <v>865531</v>
      </c>
      <c r="V290" s="102">
        <v>931283</v>
      </c>
      <c r="W290" s="102">
        <v>0</v>
      </c>
      <c r="X290" s="38"/>
      <c r="Y290" s="102"/>
      <c r="Z290" s="2"/>
      <c r="AA290" s="118">
        <f t="shared" si="33"/>
        <v>12615954</v>
      </c>
      <c r="AB290" s="23">
        <f t="shared" si="34"/>
        <v>0.28850390545177956</v>
      </c>
      <c r="AC290" s="23">
        <f t="shared" si="35"/>
        <v>6.8606068157826189E-2</v>
      </c>
      <c r="AD290" s="23">
        <f t="shared" si="36"/>
        <v>3.3742884436858663E-3</v>
      </c>
      <c r="AE290" s="23">
        <f t="shared" si="37"/>
        <v>8.0240391404465781E-4</v>
      </c>
      <c r="AF290" s="221">
        <f t="shared" si="38"/>
        <v>1.1695815480909819E-2</v>
      </c>
      <c r="AH290" s="231"/>
    </row>
    <row r="291" spans="1:34" s="224" customFormat="1" ht="13.5" customHeight="1" x14ac:dyDescent="0.2">
      <c r="A291" s="48" t="s">
        <v>636</v>
      </c>
      <c r="B291" s="49" t="s">
        <v>637</v>
      </c>
      <c r="C291" s="49" t="s">
        <v>638</v>
      </c>
      <c r="D291" s="2" t="s">
        <v>27</v>
      </c>
      <c r="E291" s="2" t="s">
        <v>28</v>
      </c>
      <c r="F291" s="55" t="s">
        <v>1287</v>
      </c>
      <c r="G291" s="33" t="s">
        <v>105</v>
      </c>
      <c r="H291" s="49" t="s">
        <v>31</v>
      </c>
      <c r="I291" s="49" t="s">
        <v>32</v>
      </c>
      <c r="J291" s="107">
        <v>41364798.571397267</v>
      </c>
      <c r="K291" s="49" t="s">
        <v>639</v>
      </c>
      <c r="L291" s="49" t="s">
        <v>70</v>
      </c>
      <c r="M291" s="49" t="s">
        <v>70</v>
      </c>
      <c r="N291" s="50" t="s">
        <v>640</v>
      </c>
      <c r="O291" s="48" t="s">
        <v>641</v>
      </c>
      <c r="P291" s="51" t="s">
        <v>70</v>
      </c>
      <c r="Q291" s="113">
        <v>1524173</v>
      </c>
      <c r="R291" s="107">
        <v>0</v>
      </c>
      <c r="S291" s="107"/>
      <c r="T291" s="107">
        <v>0</v>
      </c>
      <c r="U291" s="107">
        <v>418705</v>
      </c>
      <c r="V291" s="102">
        <v>1032502</v>
      </c>
      <c r="W291" s="102">
        <v>72966</v>
      </c>
      <c r="X291" s="51"/>
      <c r="Y291" s="113"/>
      <c r="Z291" s="49"/>
      <c r="AA291" s="118">
        <f t="shared" si="33"/>
        <v>1451207</v>
      </c>
      <c r="AB291" s="23">
        <f t="shared" si="34"/>
        <v>0</v>
      </c>
      <c r="AC291" s="23">
        <f t="shared" si="35"/>
        <v>0.28852189935688016</v>
      </c>
      <c r="AD291" s="23">
        <f t="shared" si="36"/>
        <v>0</v>
      </c>
      <c r="AE291" s="23">
        <f t="shared" si="37"/>
        <v>1.0122254053221091E-2</v>
      </c>
      <c r="AF291" s="221">
        <f t="shared" si="38"/>
        <v>3.5083139532159448E-2</v>
      </c>
      <c r="AH291" s="231"/>
    </row>
    <row r="292" spans="1:34" s="224" customFormat="1" ht="13.5" customHeight="1" x14ac:dyDescent="0.2">
      <c r="A292" s="48" t="s">
        <v>642</v>
      </c>
      <c r="B292" s="49" t="s">
        <v>643</v>
      </c>
      <c r="C292" s="49" t="s">
        <v>638</v>
      </c>
      <c r="D292" s="2" t="s">
        <v>27</v>
      </c>
      <c r="E292" s="2" t="s">
        <v>28</v>
      </c>
      <c r="F292" s="2" t="s">
        <v>29</v>
      </c>
      <c r="G292" s="2" t="s">
        <v>46</v>
      </c>
      <c r="H292" s="2" t="s">
        <v>50</v>
      </c>
      <c r="I292" s="49" t="s">
        <v>32</v>
      </c>
      <c r="J292" s="107">
        <v>139064259.7589041</v>
      </c>
      <c r="K292" s="49" t="s">
        <v>644</v>
      </c>
      <c r="L292" s="49" t="s">
        <v>645</v>
      </c>
      <c r="M292" s="49" t="s">
        <v>137</v>
      </c>
      <c r="N292" s="50" t="s">
        <v>646</v>
      </c>
      <c r="O292" s="50" t="s">
        <v>647</v>
      </c>
      <c r="P292" s="51" t="s">
        <v>70</v>
      </c>
      <c r="Q292" s="113">
        <v>7488656</v>
      </c>
      <c r="R292" s="107">
        <v>1390644</v>
      </c>
      <c r="S292" s="107">
        <v>0</v>
      </c>
      <c r="T292" s="107">
        <v>0</v>
      </c>
      <c r="U292" s="107">
        <v>666454</v>
      </c>
      <c r="V292" s="102">
        <v>1730444</v>
      </c>
      <c r="W292" s="102">
        <v>985335</v>
      </c>
      <c r="X292" s="51"/>
      <c r="Y292" s="113"/>
      <c r="Z292" s="49"/>
      <c r="AA292" s="118">
        <f t="shared" si="33"/>
        <v>3787542</v>
      </c>
      <c r="AB292" s="23">
        <f t="shared" si="34"/>
        <v>0.36716266116652962</v>
      </c>
      <c r="AC292" s="23">
        <f t="shared" si="35"/>
        <v>0.17595950091114501</v>
      </c>
      <c r="AD292" s="23">
        <f t="shared" si="36"/>
        <v>1.0000010084625349E-2</v>
      </c>
      <c r="AE292" s="23">
        <f t="shared" si="37"/>
        <v>4.7924175568577598E-3</v>
      </c>
      <c r="AF292" s="221">
        <f t="shared" si="38"/>
        <v>2.7235912423267249E-2</v>
      </c>
      <c r="AH292" s="231"/>
    </row>
    <row r="293" spans="1:34" s="224" customFormat="1" ht="13.5" customHeight="1" x14ac:dyDescent="0.2">
      <c r="A293" s="48" t="s">
        <v>649</v>
      </c>
      <c r="B293" s="49" t="s">
        <v>650</v>
      </c>
      <c r="C293" s="49" t="s">
        <v>638</v>
      </c>
      <c r="D293" s="2" t="s">
        <v>27</v>
      </c>
      <c r="E293" s="2" t="s">
        <v>28</v>
      </c>
      <c r="F293" s="2" t="s">
        <v>29</v>
      </c>
      <c r="G293" s="35" t="s">
        <v>38</v>
      </c>
      <c r="H293" s="2" t="s">
        <v>50</v>
      </c>
      <c r="I293" s="49" t="s">
        <v>32</v>
      </c>
      <c r="J293" s="107">
        <v>98865962</v>
      </c>
      <c r="K293" s="49" t="s">
        <v>644</v>
      </c>
      <c r="L293" s="49" t="s">
        <v>645</v>
      </c>
      <c r="M293" s="49" t="s">
        <v>137</v>
      </c>
      <c r="N293" s="50" t="s">
        <v>651</v>
      </c>
      <c r="O293" s="48" t="s">
        <v>647</v>
      </c>
      <c r="P293" s="51" t="s">
        <v>70</v>
      </c>
      <c r="Q293" s="113">
        <v>4758456</v>
      </c>
      <c r="R293" s="107">
        <v>844558</v>
      </c>
      <c r="S293" s="107">
        <v>0</v>
      </c>
      <c r="T293" s="107">
        <v>0</v>
      </c>
      <c r="U293" s="107">
        <v>498642</v>
      </c>
      <c r="V293" s="102">
        <v>1244996</v>
      </c>
      <c r="W293" s="102">
        <v>462632</v>
      </c>
      <c r="X293" s="51"/>
      <c r="Y293" s="113"/>
      <c r="Z293" s="49"/>
      <c r="AA293" s="118">
        <f t="shared" si="33"/>
        <v>2588196</v>
      </c>
      <c r="AB293" s="23">
        <f t="shared" si="34"/>
        <v>0.32631145400116529</v>
      </c>
      <c r="AC293" s="23">
        <f t="shared" si="35"/>
        <v>0.19266006129365781</v>
      </c>
      <c r="AD293" s="23">
        <f t="shared" si="36"/>
        <v>8.5424546822292589E-3</v>
      </c>
      <c r="AE293" s="23">
        <f t="shared" si="37"/>
        <v>5.043616528001821E-3</v>
      </c>
      <c r="AF293" s="221">
        <f t="shared" si="38"/>
        <v>2.6178837970544402E-2</v>
      </c>
      <c r="AH293" s="231"/>
    </row>
    <row r="294" spans="1:34" s="224" customFormat="1" ht="13.5" customHeight="1" x14ac:dyDescent="0.2">
      <c r="A294" s="48" t="s">
        <v>652</v>
      </c>
      <c r="B294" s="49" t="s">
        <v>653</v>
      </c>
      <c r="C294" s="49" t="s">
        <v>638</v>
      </c>
      <c r="D294" s="2" t="s">
        <v>27</v>
      </c>
      <c r="E294" s="2" t="s">
        <v>28</v>
      </c>
      <c r="F294" s="2" t="s">
        <v>29</v>
      </c>
      <c r="G294" s="35" t="s">
        <v>38</v>
      </c>
      <c r="H294" s="2" t="s">
        <v>50</v>
      </c>
      <c r="I294" s="49" t="s">
        <v>32</v>
      </c>
      <c r="J294" s="107">
        <v>72934491</v>
      </c>
      <c r="K294" s="49" t="s">
        <v>648</v>
      </c>
      <c r="L294" s="49" t="s">
        <v>645</v>
      </c>
      <c r="M294" s="49" t="s">
        <v>137</v>
      </c>
      <c r="N294" s="50" t="s">
        <v>651</v>
      </c>
      <c r="O294" s="48" t="s">
        <v>647</v>
      </c>
      <c r="P294" s="51" t="s">
        <v>70</v>
      </c>
      <c r="Q294" s="113">
        <v>1573086</v>
      </c>
      <c r="R294" s="107">
        <v>297468</v>
      </c>
      <c r="S294" s="107">
        <v>0</v>
      </c>
      <c r="T294" s="107">
        <v>0</v>
      </c>
      <c r="U294" s="107">
        <v>116578</v>
      </c>
      <c r="V294" s="102">
        <v>427830</v>
      </c>
      <c r="W294" s="102">
        <v>151690</v>
      </c>
      <c r="X294" s="51"/>
      <c r="Y294" s="113"/>
      <c r="Z294" s="49"/>
      <c r="AA294" s="118">
        <f t="shared" si="33"/>
        <v>841876</v>
      </c>
      <c r="AB294" s="23">
        <f t="shared" si="34"/>
        <v>0.35333944666435435</v>
      </c>
      <c r="AC294" s="23">
        <f t="shared" si="35"/>
        <v>0.1384740745668008</v>
      </c>
      <c r="AD294" s="23">
        <f t="shared" si="36"/>
        <v>4.0785641460087795E-3</v>
      </c>
      <c r="AE294" s="23">
        <f t="shared" si="37"/>
        <v>1.598393275960478E-3</v>
      </c>
      <c r="AF294" s="221">
        <f t="shared" si="38"/>
        <v>1.1542906359626202E-2</v>
      </c>
      <c r="AH294" s="231"/>
    </row>
    <row r="295" spans="1:34" ht="13.5" customHeight="1" x14ac:dyDescent="0.2">
      <c r="A295" s="120" t="s">
        <v>654</v>
      </c>
      <c r="B295" s="2" t="s">
        <v>655</v>
      </c>
      <c r="C295" s="2" t="s">
        <v>656</v>
      </c>
      <c r="D295" s="2" t="s">
        <v>27</v>
      </c>
      <c r="E295" s="2" t="s">
        <v>28</v>
      </c>
      <c r="F295" s="2" t="s">
        <v>29</v>
      </c>
      <c r="G295" s="2" t="s">
        <v>30</v>
      </c>
      <c r="H295" s="2" t="s">
        <v>31</v>
      </c>
      <c r="I295" s="2" t="s">
        <v>32</v>
      </c>
      <c r="J295" s="4">
        <v>67642438285</v>
      </c>
      <c r="K295" s="79">
        <v>5.4999999999999997E-3</v>
      </c>
      <c r="L295" s="52">
        <v>0</v>
      </c>
      <c r="M295" s="52"/>
      <c r="N295" s="52">
        <v>1E-3</v>
      </c>
      <c r="O295" s="52">
        <v>1.025E-2</v>
      </c>
      <c r="P295" s="79">
        <v>1.6750000000000001E-2</v>
      </c>
      <c r="Q295" s="87">
        <v>903133894.46457863</v>
      </c>
      <c r="R295" s="87">
        <v>312006722</v>
      </c>
      <c r="S295" s="87">
        <v>0</v>
      </c>
      <c r="T295" s="87">
        <v>497827461</v>
      </c>
      <c r="U295" s="87">
        <v>54769841</v>
      </c>
      <c r="V295" s="102">
        <v>19226811.232289318</v>
      </c>
      <c r="W295" s="102">
        <v>38124</v>
      </c>
      <c r="X295" s="40"/>
      <c r="Y295" s="87"/>
      <c r="Z295" s="239"/>
      <c r="AA295" s="118">
        <f t="shared" si="33"/>
        <v>883830835.23228931</v>
      </c>
      <c r="AB295" s="23">
        <f t="shared" si="34"/>
        <v>0.35301633475822108</v>
      </c>
      <c r="AC295" s="23">
        <f t="shared" si="35"/>
        <v>6.196869221654315E-2</v>
      </c>
      <c r="AD295" s="23">
        <f t="shared" si="36"/>
        <v>4.6125883381881111E-3</v>
      </c>
      <c r="AE295" s="23">
        <f t="shared" si="37"/>
        <v>8.0969643301793048E-4</v>
      </c>
      <c r="AF295" s="221">
        <f t="shared" si="38"/>
        <v>1.3066217860279034E-2</v>
      </c>
      <c r="AH295" s="231"/>
    </row>
    <row r="296" spans="1:34" ht="13.5" customHeight="1" x14ac:dyDescent="0.2">
      <c r="A296" s="120" t="s">
        <v>657</v>
      </c>
      <c r="B296" s="2" t="s">
        <v>658</v>
      </c>
      <c r="C296" s="2" t="s">
        <v>656</v>
      </c>
      <c r="D296" s="2" t="s">
        <v>27</v>
      </c>
      <c r="E296" s="2" t="s">
        <v>28</v>
      </c>
      <c r="F296" s="2" t="s">
        <v>43</v>
      </c>
      <c r="G296" s="2" t="s">
        <v>46</v>
      </c>
      <c r="H296" s="2" t="s">
        <v>50</v>
      </c>
      <c r="I296" s="2" t="s">
        <v>32</v>
      </c>
      <c r="J296" s="4">
        <v>2212203350</v>
      </c>
      <c r="K296" s="79">
        <v>8.0000000000000002E-3</v>
      </c>
      <c r="L296" s="52">
        <v>0</v>
      </c>
      <c r="M296" s="52"/>
      <c r="N296" s="52">
        <v>1E-3</v>
      </c>
      <c r="O296" s="52">
        <v>1.325E-2</v>
      </c>
      <c r="P296" s="79">
        <v>2.2249999999999999E-2</v>
      </c>
      <c r="Q296" s="87">
        <v>55630219</v>
      </c>
      <c r="R296" s="87">
        <v>18720026</v>
      </c>
      <c r="S296" s="87">
        <v>0</v>
      </c>
      <c r="T296" s="87">
        <v>31120254</v>
      </c>
      <c r="U296" s="87">
        <v>1872015</v>
      </c>
      <c r="V296" s="102">
        <v>1924850</v>
      </c>
      <c r="W296" s="102">
        <v>34112</v>
      </c>
      <c r="X296" s="40"/>
      <c r="Y296" s="87"/>
      <c r="Z296" s="241">
        <v>1.04E-2</v>
      </c>
      <c r="AA296" s="118">
        <f t="shared" si="33"/>
        <v>53637145</v>
      </c>
      <c r="AB296" s="23">
        <f t="shared" si="34"/>
        <v>0.34901234955738231</v>
      </c>
      <c r="AC296" s="23">
        <f t="shared" si="35"/>
        <v>3.490146613881108E-2</v>
      </c>
      <c r="AD296" s="23">
        <f t="shared" si="36"/>
        <v>8.4621632997707915E-3</v>
      </c>
      <c r="AE296" s="23">
        <f t="shared" si="37"/>
        <v>8.4622193524840289E-4</v>
      </c>
      <c r="AF296" s="221">
        <f t="shared" si="38"/>
        <v>3.464602828668531E-2</v>
      </c>
      <c r="AH296" s="231"/>
    </row>
    <row r="297" spans="1:34" ht="13.5" customHeight="1" x14ac:dyDescent="0.2">
      <c r="A297" s="120" t="s">
        <v>659</v>
      </c>
      <c r="B297" s="2" t="s">
        <v>660</v>
      </c>
      <c r="C297" s="2" t="s">
        <v>656</v>
      </c>
      <c r="D297" s="2" t="s">
        <v>27</v>
      </c>
      <c r="E297" s="2" t="s">
        <v>28</v>
      </c>
      <c r="F297" s="2" t="s">
        <v>29</v>
      </c>
      <c r="G297" s="2" t="s">
        <v>30</v>
      </c>
      <c r="H297" s="2" t="s">
        <v>31</v>
      </c>
      <c r="I297" s="2" t="s">
        <v>32</v>
      </c>
      <c r="J297" s="4">
        <v>16612019739</v>
      </c>
      <c r="K297" s="79">
        <v>8.0000000000000002E-3</v>
      </c>
      <c r="L297" s="52">
        <v>0</v>
      </c>
      <c r="M297" s="52"/>
      <c r="N297" s="52">
        <v>1E-3</v>
      </c>
      <c r="O297" s="52">
        <v>1.325E-2</v>
      </c>
      <c r="P297" s="79">
        <v>2.2249999999999999E-2</v>
      </c>
      <c r="Q297" s="87">
        <v>236355892</v>
      </c>
      <c r="R297" s="87">
        <v>81316987</v>
      </c>
      <c r="S297" s="87">
        <v>0</v>
      </c>
      <c r="T297" s="87">
        <v>129216104</v>
      </c>
      <c r="U297" s="87">
        <v>13556581</v>
      </c>
      <c r="V297" s="102">
        <v>6133110</v>
      </c>
      <c r="W297" s="102">
        <v>0</v>
      </c>
      <c r="X297" s="40"/>
      <c r="Y297" s="87"/>
      <c r="Z297" s="239"/>
      <c r="AA297" s="118">
        <f t="shared" si="33"/>
        <v>230222782</v>
      </c>
      <c r="AB297" s="23">
        <f t="shared" si="34"/>
        <v>0.35320999205022202</v>
      </c>
      <c r="AC297" s="23">
        <f t="shared" si="35"/>
        <v>5.8884619854867364E-2</v>
      </c>
      <c r="AD297" s="23">
        <f t="shared" si="36"/>
        <v>4.8950692497127428E-3</v>
      </c>
      <c r="AE297" s="23">
        <f t="shared" si="37"/>
        <v>8.1607060507960069E-4</v>
      </c>
      <c r="AF297" s="221">
        <f t="shared" si="38"/>
        <v>1.3858807394714715E-2</v>
      </c>
      <c r="AH297" s="231"/>
    </row>
    <row r="298" spans="1:34" ht="13.5" customHeight="1" x14ac:dyDescent="0.2">
      <c r="A298" s="120" t="s">
        <v>661</v>
      </c>
      <c r="B298" s="2" t="s">
        <v>662</v>
      </c>
      <c r="C298" s="2" t="s">
        <v>656</v>
      </c>
      <c r="D298" s="2" t="s">
        <v>27</v>
      </c>
      <c r="E298" s="2" t="s">
        <v>28</v>
      </c>
      <c r="F298" s="2" t="s">
        <v>43</v>
      </c>
      <c r="G298" s="2" t="s">
        <v>46</v>
      </c>
      <c r="H298" s="2" t="s">
        <v>50</v>
      </c>
      <c r="I298" s="2" t="s">
        <v>32</v>
      </c>
      <c r="J298" s="4">
        <v>2937524009</v>
      </c>
      <c r="K298" s="79">
        <v>8.0000000000000002E-3</v>
      </c>
      <c r="L298" s="52">
        <v>0</v>
      </c>
      <c r="M298" s="52"/>
      <c r="N298" s="52">
        <v>1E-3</v>
      </c>
      <c r="O298" s="52">
        <v>1.325E-2</v>
      </c>
      <c r="P298" s="79">
        <v>2.2249999999999999E-2</v>
      </c>
      <c r="Q298" s="87">
        <v>71668204</v>
      </c>
      <c r="R298" s="87">
        <v>27318604</v>
      </c>
      <c r="S298" s="87">
        <v>0</v>
      </c>
      <c r="T298" s="87">
        <v>36430535</v>
      </c>
      <c r="U298" s="87">
        <v>2601765</v>
      </c>
      <c r="V298" s="102">
        <v>2648150</v>
      </c>
      <c r="W298" s="102">
        <v>10500</v>
      </c>
      <c r="X298" s="40"/>
      <c r="Y298" s="87"/>
      <c r="Z298" s="241">
        <v>1.6199999999999999E-2</v>
      </c>
      <c r="AA298" s="118">
        <f t="shared" si="33"/>
        <v>68999054</v>
      </c>
      <c r="AB298" s="23">
        <f t="shared" si="34"/>
        <v>0.3959272253210892</v>
      </c>
      <c r="AC298" s="23">
        <f t="shared" si="35"/>
        <v>3.7707256102380765E-2</v>
      </c>
      <c r="AD298" s="23">
        <f t="shared" si="36"/>
        <v>9.2998742874274842E-3</v>
      </c>
      <c r="AE298" s="23">
        <f t="shared" si="37"/>
        <v>8.8569999497151348E-4</v>
      </c>
      <c r="AF298" s="221">
        <f t="shared" si="38"/>
        <v>3.9688847678725478E-2</v>
      </c>
      <c r="AH298" s="231"/>
    </row>
    <row r="299" spans="1:34" ht="13.5" customHeight="1" x14ac:dyDescent="0.2">
      <c r="A299" s="120" t="s">
        <v>663</v>
      </c>
      <c r="B299" s="2" t="s">
        <v>664</v>
      </c>
      <c r="C299" s="2" t="s">
        <v>656</v>
      </c>
      <c r="D299" s="2" t="s">
        <v>27</v>
      </c>
      <c r="E299" s="2" t="s">
        <v>28</v>
      </c>
      <c r="F299" s="2" t="s">
        <v>43</v>
      </c>
      <c r="G299" s="55" t="s">
        <v>69</v>
      </c>
      <c r="H299" s="2" t="s">
        <v>50</v>
      </c>
      <c r="I299" s="2" t="s">
        <v>57</v>
      </c>
      <c r="J299" s="4">
        <v>48824044</v>
      </c>
      <c r="K299" s="79">
        <v>3.0000000000000001E-3</v>
      </c>
      <c r="L299" s="52">
        <v>0</v>
      </c>
      <c r="M299" s="52"/>
      <c r="N299" s="52">
        <v>1E-3</v>
      </c>
      <c r="O299" s="52">
        <v>6.2500000000000003E-3</v>
      </c>
      <c r="P299" s="79">
        <v>1.025E-2</v>
      </c>
      <c r="Q299" s="87">
        <v>433584.52</v>
      </c>
      <c r="R299" s="87">
        <v>143845.26999999999</v>
      </c>
      <c r="S299" s="87">
        <v>0</v>
      </c>
      <c r="T299" s="87">
        <v>216110</v>
      </c>
      <c r="U299" s="87">
        <v>30823.849999999995</v>
      </c>
      <c r="V299" s="102">
        <v>17891.63</v>
      </c>
      <c r="W299" s="102">
        <v>3511.0699999999997</v>
      </c>
      <c r="X299" s="40"/>
      <c r="Y299" s="87"/>
      <c r="Z299" s="241">
        <v>5.4000000000000003E-3</v>
      </c>
      <c r="AA299" s="118">
        <f t="shared" si="33"/>
        <v>408670.75</v>
      </c>
      <c r="AB299" s="23">
        <f t="shared" si="34"/>
        <v>0.35198327749172159</v>
      </c>
      <c r="AC299" s="23">
        <f t="shared" si="35"/>
        <v>7.542465419900983E-2</v>
      </c>
      <c r="AD299" s="23">
        <f t="shared" si="36"/>
        <v>2.9461973694763994E-3</v>
      </c>
      <c r="AE299" s="23">
        <f t="shared" si="37"/>
        <v>6.3132521345425619E-4</v>
      </c>
      <c r="AF299" s="221">
        <f t="shared" si="38"/>
        <v>1.3770276538338365E-2</v>
      </c>
      <c r="AH299" s="231"/>
    </row>
    <row r="300" spans="1:34" ht="13.5" customHeight="1" x14ac:dyDescent="0.2">
      <c r="A300" s="120" t="s">
        <v>665</v>
      </c>
      <c r="B300" s="2" t="s">
        <v>666</v>
      </c>
      <c r="C300" s="2" t="s">
        <v>656</v>
      </c>
      <c r="D300" s="2" t="s">
        <v>27</v>
      </c>
      <c r="E300" s="2" t="s">
        <v>28</v>
      </c>
      <c r="F300" s="2" t="s">
        <v>43</v>
      </c>
      <c r="G300" s="55" t="s">
        <v>69</v>
      </c>
      <c r="H300" s="2" t="s">
        <v>50</v>
      </c>
      <c r="I300" s="2" t="s">
        <v>57</v>
      </c>
      <c r="J300" s="4">
        <v>38364860</v>
      </c>
      <c r="K300" s="79">
        <v>1.2999999999999999E-2</v>
      </c>
      <c r="L300" s="52">
        <v>0</v>
      </c>
      <c r="M300" s="52"/>
      <c r="N300" s="52">
        <v>1E-3</v>
      </c>
      <c r="O300" s="52">
        <v>2.9749999999999999E-2</v>
      </c>
      <c r="P300" s="79">
        <v>4.3749999999999997E-2</v>
      </c>
      <c r="Q300" s="87">
        <v>764649.52999999991</v>
      </c>
      <c r="R300" s="87">
        <v>271059.51</v>
      </c>
      <c r="S300" s="87">
        <v>0</v>
      </c>
      <c r="T300" s="87">
        <v>405544.86</v>
      </c>
      <c r="U300" s="87">
        <v>23917</v>
      </c>
      <c r="V300" s="102">
        <v>9965.380000000001</v>
      </c>
      <c r="W300" s="102">
        <v>22098.7</v>
      </c>
      <c r="X300" s="40"/>
      <c r="Y300" s="87"/>
      <c r="Z300" s="241">
        <v>4.1000000000000003E-3</v>
      </c>
      <c r="AA300" s="118">
        <f t="shared" si="33"/>
        <v>710486.75</v>
      </c>
      <c r="AB300" s="23">
        <f t="shared" si="34"/>
        <v>0.38151240681124599</v>
      </c>
      <c r="AC300" s="23">
        <f t="shared" si="35"/>
        <v>3.3662837484302134E-2</v>
      </c>
      <c r="AD300" s="23">
        <f t="shared" si="36"/>
        <v>7.0653068980311672E-3</v>
      </c>
      <c r="AE300" s="23">
        <f t="shared" si="37"/>
        <v>6.2340902586377218E-4</v>
      </c>
      <c r="AF300" s="221">
        <f t="shared" si="38"/>
        <v>2.26192061172646E-2</v>
      </c>
      <c r="AH300" s="231"/>
    </row>
    <row r="301" spans="1:34" ht="13.5" customHeight="1" x14ac:dyDescent="0.2">
      <c r="A301" s="120" t="s">
        <v>667</v>
      </c>
      <c r="B301" s="2" t="s">
        <v>668</v>
      </c>
      <c r="C301" s="2" t="s">
        <v>656</v>
      </c>
      <c r="D301" s="2" t="s">
        <v>27</v>
      </c>
      <c r="E301" s="2" t="s">
        <v>28</v>
      </c>
      <c r="F301" s="2" t="s">
        <v>43</v>
      </c>
      <c r="G301" s="2" t="s">
        <v>46</v>
      </c>
      <c r="H301" s="2" t="s">
        <v>50</v>
      </c>
      <c r="I301" s="2" t="s">
        <v>32</v>
      </c>
      <c r="J301" s="4">
        <v>819945304</v>
      </c>
      <c r="K301" s="79">
        <v>8.0000000000000002E-3</v>
      </c>
      <c r="L301" s="52">
        <v>0</v>
      </c>
      <c r="M301" s="52"/>
      <c r="N301" s="52">
        <v>1E-3</v>
      </c>
      <c r="O301" s="52">
        <v>1.325E-2</v>
      </c>
      <c r="P301" s="79">
        <v>2.2249999999999999E-2</v>
      </c>
      <c r="Q301" s="87">
        <v>23320356</v>
      </c>
      <c r="R301" s="87">
        <v>7533780</v>
      </c>
      <c r="S301" s="87">
        <v>0</v>
      </c>
      <c r="T301" s="87">
        <v>12573775</v>
      </c>
      <c r="U301" s="87">
        <v>717501</v>
      </c>
      <c r="V301" s="102">
        <v>1234650</v>
      </c>
      <c r="W301" s="102">
        <v>13000</v>
      </c>
      <c r="X301" s="40"/>
      <c r="Y301" s="87"/>
      <c r="Z301" s="241">
        <v>1.12E-2</v>
      </c>
      <c r="AA301" s="118">
        <f t="shared" si="33"/>
        <v>22059706</v>
      </c>
      <c r="AB301" s="23">
        <f t="shared" si="34"/>
        <v>0.34151769747067345</v>
      </c>
      <c r="AC301" s="23">
        <f t="shared" si="35"/>
        <v>3.2525410810098736E-2</v>
      </c>
      <c r="AD301" s="23">
        <f t="shared" si="36"/>
        <v>9.1881494573447797E-3</v>
      </c>
      <c r="AE301" s="23">
        <f t="shared" si="37"/>
        <v>8.7505958812101443E-4</v>
      </c>
      <c r="AF301" s="221">
        <f t="shared" si="38"/>
        <v>3.8103875041889376E-2</v>
      </c>
      <c r="AH301" s="231"/>
    </row>
    <row r="302" spans="1:34" ht="13.5" customHeight="1" x14ac:dyDescent="0.2">
      <c r="A302" s="120" t="s">
        <v>669</v>
      </c>
      <c r="B302" s="2" t="s">
        <v>670</v>
      </c>
      <c r="C302" s="2" t="s">
        <v>656</v>
      </c>
      <c r="D302" s="2" t="s">
        <v>27</v>
      </c>
      <c r="E302" s="2" t="s">
        <v>28</v>
      </c>
      <c r="F302" s="2" t="s">
        <v>43</v>
      </c>
      <c r="G302" s="2" t="s">
        <v>46</v>
      </c>
      <c r="H302" s="2" t="s">
        <v>50</v>
      </c>
      <c r="I302" s="2" t="s">
        <v>32</v>
      </c>
      <c r="J302" s="4">
        <v>3618674227</v>
      </c>
      <c r="K302" s="79">
        <v>8.0000000000000002E-3</v>
      </c>
      <c r="L302" s="52">
        <v>0</v>
      </c>
      <c r="M302" s="52"/>
      <c r="N302" s="52">
        <v>1E-3</v>
      </c>
      <c r="O302" s="52">
        <v>1.325E-2</v>
      </c>
      <c r="P302" s="79">
        <v>2.2249999999999999E-2</v>
      </c>
      <c r="Q302" s="87">
        <v>105429287</v>
      </c>
      <c r="R302" s="87">
        <v>36809684</v>
      </c>
      <c r="S302" s="87">
        <v>0</v>
      </c>
      <c r="T302" s="87">
        <v>60556189</v>
      </c>
      <c r="U302" s="87">
        <v>3067476</v>
      </c>
      <c r="V302" s="102">
        <v>2476650</v>
      </c>
      <c r="W302" s="102">
        <v>21319</v>
      </c>
      <c r="X302" s="40"/>
      <c r="Y302" s="87"/>
      <c r="Z302" s="241">
        <v>1.7100000000000001E-2</v>
      </c>
      <c r="AA302" s="118">
        <f t="shared" si="33"/>
        <v>102909999</v>
      </c>
      <c r="AB302" s="23">
        <f t="shared" si="34"/>
        <v>0.35768811930510269</v>
      </c>
      <c r="AC302" s="23">
        <f t="shared" si="35"/>
        <v>2.9807365948958955E-2</v>
      </c>
      <c r="AD302" s="23">
        <f t="shared" si="36"/>
        <v>1.0172146396973799E-2</v>
      </c>
      <c r="AE302" s="23">
        <f t="shared" si="37"/>
        <v>8.4767951121785239E-4</v>
      </c>
      <c r="AF302" s="221">
        <f t="shared" si="38"/>
        <v>4.5538591745053481E-2</v>
      </c>
      <c r="AH302" s="231"/>
    </row>
    <row r="303" spans="1:34" ht="13.5" customHeight="1" x14ac:dyDescent="0.2">
      <c r="A303" s="120" t="s">
        <v>671</v>
      </c>
      <c r="B303" s="2" t="s">
        <v>672</v>
      </c>
      <c r="C303" s="2" t="s">
        <v>656</v>
      </c>
      <c r="D303" s="2" t="s">
        <v>27</v>
      </c>
      <c r="E303" s="2" t="s">
        <v>28</v>
      </c>
      <c r="F303" s="2" t="s">
        <v>29</v>
      </c>
      <c r="G303" s="55" t="s">
        <v>38</v>
      </c>
      <c r="H303" s="2" t="s">
        <v>31</v>
      </c>
      <c r="I303" s="2" t="s">
        <v>32</v>
      </c>
      <c r="J303" s="4">
        <v>23047883720</v>
      </c>
      <c r="K303" s="79">
        <v>5.4999999999999997E-3</v>
      </c>
      <c r="L303" s="52">
        <v>0</v>
      </c>
      <c r="M303" s="52"/>
      <c r="N303" s="52">
        <v>1E-3</v>
      </c>
      <c r="O303" s="52">
        <v>1.025E-2</v>
      </c>
      <c r="P303" s="79">
        <v>1.6750000000000001E-2</v>
      </c>
      <c r="Q303" s="87">
        <v>329097611</v>
      </c>
      <c r="R303" s="87">
        <v>115419404</v>
      </c>
      <c r="S303" s="87">
        <v>0</v>
      </c>
      <c r="T303" s="87">
        <v>178495781</v>
      </c>
      <c r="U303" s="87">
        <v>18771976</v>
      </c>
      <c r="V303" s="102">
        <v>8149460</v>
      </c>
      <c r="W303" s="102">
        <v>55765</v>
      </c>
      <c r="X303" s="40"/>
      <c r="Y303" s="87"/>
      <c r="Z303" s="239"/>
      <c r="AA303" s="118">
        <f t="shared" si="33"/>
        <v>320836621</v>
      </c>
      <c r="AB303" s="23">
        <f t="shared" si="34"/>
        <v>0.35974510528210557</v>
      </c>
      <c r="AC303" s="23">
        <f t="shared" si="35"/>
        <v>5.8509455502587404E-2</v>
      </c>
      <c r="AD303" s="23">
        <f t="shared" si="36"/>
        <v>5.0078091942057056E-3</v>
      </c>
      <c r="AE303" s="23">
        <f t="shared" si="37"/>
        <v>8.1447720875606709E-4</v>
      </c>
      <c r="AF303" s="221">
        <f t="shared" si="38"/>
        <v>1.3920437333757947E-2</v>
      </c>
      <c r="AH303" s="231"/>
    </row>
    <row r="304" spans="1:34" ht="13.5" customHeight="1" x14ac:dyDescent="0.2">
      <c r="A304" s="120" t="s">
        <v>673</v>
      </c>
      <c r="B304" s="2" t="s">
        <v>674</v>
      </c>
      <c r="C304" s="2" t="s">
        <v>656</v>
      </c>
      <c r="D304" s="2" t="s">
        <v>27</v>
      </c>
      <c r="E304" s="2" t="s">
        <v>28</v>
      </c>
      <c r="F304" s="2" t="s">
        <v>29</v>
      </c>
      <c r="G304" s="2" t="s">
        <v>46</v>
      </c>
      <c r="H304" s="2" t="s">
        <v>50</v>
      </c>
      <c r="I304" s="2" t="s">
        <v>32</v>
      </c>
      <c r="J304" s="4">
        <v>818015345</v>
      </c>
      <c r="K304" s="79">
        <v>8.0000000000000002E-3</v>
      </c>
      <c r="L304" s="52">
        <v>0</v>
      </c>
      <c r="M304" s="52"/>
      <c r="N304" s="52">
        <v>1E-3</v>
      </c>
      <c r="O304" s="52">
        <v>1.325E-2</v>
      </c>
      <c r="P304" s="79">
        <v>2.2249999999999999E-2</v>
      </c>
      <c r="Q304" s="87">
        <v>17178033.799999997</v>
      </c>
      <c r="R304" s="87">
        <v>4467909</v>
      </c>
      <c r="S304" s="87">
        <v>0</v>
      </c>
      <c r="T304" s="87">
        <v>7509223</v>
      </c>
      <c r="U304" s="87">
        <v>687372</v>
      </c>
      <c r="V304" s="102">
        <v>2200010</v>
      </c>
      <c r="W304" s="102">
        <v>56754.9</v>
      </c>
      <c r="X304" s="40"/>
      <c r="Y304" s="87"/>
      <c r="Z304" s="239"/>
      <c r="AA304" s="118">
        <f t="shared" si="33"/>
        <v>14864514</v>
      </c>
      <c r="AB304" s="23">
        <f t="shared" si="34"/>
        <v>0.30057551831159768</v>
      </c>
      <c r="AC304" s="23">
        <f t="shared" si="35"/>
        <v>4.6242480581605294E-2</v>
      </c>
      <c r="AD304" s="23">
        <f t="shared" si="36"/>
        <v>5.4618889820459296E-3</v>
      </c>
      <c r="AE304" s="23">
        <f t="shared" si="37"/>
        <v>8.4029230527454227E-4</v>
      </c>
      <c r="AF304" s="221">
        <f t="shared" si="38"/>
        <v>1.8171436625067223E-2</v>
      </c>
      <c r="AH304" s="231"/>
    </row>
    <row r="305" spans="1:34" ht="13.5" customHeight="1" x14ac:dyDescent="0.2">
      <c r="A305" s="120" t="s">
        <v>675</v>
      </c>
      <c r="B305" s="2" t="s">
        <v>676</v>
      </c>
      <c r="C305" s="2" t="s">
        <v>656</v>
      </c>
      <c r="D305" s="2" t="s">
        <v>27</v>
      </c>
      <c r="E305" s="2" t="s">
        <v>28</v>
      </c>
      <c r="F305" s="2" t="s">
        <v>29</v>
      </c>
      <c r="G305" s="2" t="s">
        <v>182</v>
      </c>
      <c r="H305" s="2" t="s">
        <v>31</v>
      </c>
      <c r="I305" s="2" t="s">
        <v>32</v>
      </c>
      <c r="J305" s="4">
        <v>4109333877</v>
      </c>
      <c r="K305" s="79">
        <v>0.05</v>
      </c>
      <c r="L305" s="52">
        <v>0</v>
      </c>
      <c r="M305" s="52"/>
      <c r="N305" s="52">
        <v>1E-3</v>
      </c>
      <c r="O305" s="52">
        <v>6.7250000000000004E-2</v>
      </c>
      <c r="P305" s="79">
        <v>0.11825000000000001</v>
      </c>
      <c r="Q305" s="87">
        <v>41858481.840000004</v>
      </c>
      <c r="R305" s="87">
        <v>11978226</v>
      </c>
      <c r="S305" s="87">
        <v>0</v>
      </c>
      <c r="T305" s="87">
        <v>23971122</v>
      </c>
      <c r="U305" s="87">
        <v>3317455</v>
      </c>
      <c r="V305" s="102">
        <v>1295839.42</v>
      </c>
      <c r="W305" s="102">
        <v>0</v>
      </c>
      <c r="X305" s="40"/>
      <c r="Y305" s="87"/>
      <c r="Z305" s="239"/>
      <c r="AA305" s="118">
        <f t="shared" si="33"/>
        <v>40562642.420000002</v>
      </c>
      <c r="AB305" s="23">
        <f t="shared" si="34"/>
        <v>0.29530191539232564</v>
      </c>
      <c r="AC305" s="23">
        <f t="shared" si="35"/>
        <v>8.1785968617376872E-2</v>
      </c>
      <c r="AD305" s="23">
        <f t="shared" si="36"/>
        <v>2.9148826448593774E-3</v>
      </c>
      <c r="AE305" s="23">
        <f t="shared" si="37"/>
        <v>8.0729750837911778E-4</v>
      </c>
      <c r="AF305" s="221">
        <f t="shared" si="38"/>
        <v>9.8708558696166526E-3</v>
      </c>
      <c r="AH305" s="231"/>
    </row>
    <row r="306" spans="1:34" ht="13.5" customHeight="1" x14ac:dyDescent="0.2">
      <c r="A306" s="120" t="s">
        <v>677</v>
      </c>
      <c r="B306" s="2" t="s">
        <v>678</v>
      </c>
      <c r="C306" s="2" t="s">
        <v>656</v>
      </c>
      <c r="D306" s="2" t="s">
        <v>27</v>
      </c>
      <c r="E306" s="2" t="s">
        <v>28</v>
      </c>
      <c r="F306" s="2" t="s">
        <v>43</v>
      </c>
      <c r="G306" s="55" t="s">
        <v>69</v>
      </c>
      <c r="H306" s="2" t="s">
        <v>50</v>
      </c>
      <c r="I306" s="2" t="s">
        <v>32</v>
      </c>
      <c r="J306" s="4">
        <v>50195085210</v>
      </c>
      <c r="K306" s="79">
        <v>1.2999999999999999E-2</v>
      </c>
      <c r="L306" s="52">
        <v>0</v>
      </c>
      <c r="M306" s="52"/>
      <c r="N306" s="52">
        <v>1E-3</v>
      </c>
      <c r="O306" s="52">
        <v>2.9749999999999999E-2</v>
      </c>
      <c r="P306" s="79">
        <v>4.3749999999999997E-2</v>
      </c>
      <c r="Q306" s="87">
        <v>1325143593</v>
      </c>
      <c r="R306" s="87">
        <v>497358740</v>
      </c>
      <c r="S306" s="87">
        <v>0</v>
      </c>
      <c r="T306" s="87">
        <v>761151214</v>
      </c>
      <c r="U306" s="87">
        <v>31412131</v>
      </c>
      <c r="V306" s="102">
        <v>13088000</v>
      </c>
      <c r="W306" s="102">
        <v>4522754</v>
      </c>
      <c r="X306" s="40"/>
      <c r="Y306" s="87"/>
      <c r="Z306" s="241">
        <v>1.11E-2</v>
      </c>
      <c r="AA306" s="118">
        <f t="shared" ref="AA306:AA369" si="45">+R306+T306+U306+V306</f>
        <v>1303010085</v>
      </c>
      <c r="AB306" s="23">
        <f t="shared" ref="AB306:AB369" si="46">+R306/AA306</f>
        <v>0.38169983926102918</v>
      </c>
      <c r="AC306" s="23">
        <f t="shared" ref="AC306:AC369" si="47">+U306/AA306</f>
        <v>2.4107358309509937E-2</v>
      </c>
      <c r="AD306" s="23">
        <f t="shared" ref="AD306:AD369" si="48">+R306/J306</f>
        <v>9.9085147065536769E-3</v>
      </c>
      <c r="AE306" s="23">
        <f t="shared" ref="AE306:AE369" si="49">+U306/J306</f>
        <v>6.2580092988350963E-4</v>
      </c>
      <c r="AF306" s="221">
        <f t="shared" ref="AF306:AF369" si="50">+AA306/J306+Z306</f>
        <v>3.7058917681853258E-2</v>
      </c>
      <c r="AH306" s="231"/>
    </row>
    <row r="307" spans="1:34" ht="13.5" customHeight="1" x14ac:dyDescent="0.2">
      <c r="A307" s="120" t="s">
        <v>679</v>
      </c>
      <c r="B307" s="2" t="s">
        <v>680</v>
      </c>
      <c r="C307" s="2" t="s">
        <v>656</v>
      </c>
      <c r="D307" s="2" t="s">
        <v>27</v>
      </c>
      <c r="E307" s="2" t="s">
        <v>28</v>
      </c>
      <c r="F307" s="2" t="s">
        <v>43</v>
      </c>
      <c r="G307" s="55" t="s">
        <v>69</v>
      </c>
      <c r="H307" s="2" t="s">
        <v>50</v>
      </c>
      <c r="I307" s="2" t="s">
        <v>32</v>
      </c>
      <c r="J307" s="4">
        <v>55423171862</v>
      </c>
      <c r="K307" s="79">
        <v>1.2999999999999999E-2</v>
      </c>
      <c r="L307" s="52">
        <v>0</v>
      </c>
      <c r="M307" s="52"/>
      <c r="N307" s="52">
        <v>1E-3</v>
      </c>
      <c r="O307" s="52">
        <v>2.9749999999999999E-2</v>
      </c>
      <c r="P307" s="79">
        <v>4.3749999999999997E-2</v>
      </c>
      <c r="Q307" s="87">
        <v>1461214249.1399999</v>
      </c>
      <c r="R307" s="87">
        <v>548872925</v>
      </c>
      <c r="S307" s="87">
        <v>0</v>
      </c>
      <c r="T307" s="87">
        <v>839381471</v>
      </c>
      <c r="U307" s="87">
        <v>34665660</v>
      </c>
      <c r="V307" s="102">
        <v>14444000</v>
      </c>
      <c r="W307" s="102">
        <v>4703096.57</v>
      </c>
      <c r="X307" s="40"/>
      <c r="Y307" s="87"/>
      <c r="Z307" s="241">
        <v>1.14E-2</v>
      </c>
      <c r="AA307" s="118">
        <f t="shared" si="45"/>
        <v>1437364056</v>
      </c>
      <c r="AB307" s="23">
        <f t="shared" si="46"/>
        <v>0.38186075595033525</v>
      </c>
      <c r="AC307" s="23">
        <f t="shared" si="47"/>
        <v>2.4117522526944279E-2</v>
      </c>
      <c r="AD307" s="23">
        <f t="shared" si="48"/>
        <v>9.9033113147449763E-3</v>
      </c>
      <c r="AE307" s="23">
        <f t="shared" si="49"/>
        <v>6.2547232205177974E-4</v>
      </c>
      <c r="AF307" s="221">
        <f t="shared" si="50"/>
        <v>3.7334352143881998E-2</v>
      </c>
      <c r="AH307" s="231"/>
    </row>
    <row r="308" spans="1:34" ht="13.5" customHeight="1" x14ac:dyDescent="0.2">
      <c r="A308" s="120" t="s">
        <v>681</v>
      </c>
      <c r="B308" s="2" t="s">
        <v>682</v>
      </c>
      <c r="C308" s="2" t="s">
        <v>656</v>
      </c>
      <c r="D308" s="2" t="s">
        <v>27</v>
      </c>
      <c r="E308" s="2" t="s">
        <v>28</v>
      </c>
      <c r="F308" s="2" t="s">
        <v>43</v>
      </c>
      <c r="G308" s="55" t="s">
        <v>69</v>
      </c>
      <c r="H308" s="2" t="s">
        <v>50</v>
      </c>
      <c r="I308" s="2" t="s">
        <v>32</v>
      </c>
      <c r="J308" s="4">
        <v>21967273663</v>
      </c>
      <c r="K308" s="79">
        <v>1.2999999999999999E-2</v>
      </c>
      <c r="L308" s="52">
        <v>0</v>
      </c>
      <c r="M308" s="52"/>
      <c r="N308" s="52">
        <v>1E-3</v>
      </c>
      <c r="O308" s="52">
        <v>2.9749999999999999E-2</v>
      </c>
      <c r="P308" s="79">
        <v>4.3749999999999997E-2</v>
      </c>
      <c r="Q308" s="87">
        <v>582813874</v>
      </c>
      <c r="R308" s="87">
        <v>217682118</v>
      </c>
      <c r="S308" s="87">
        <v>0</v>
      </c>
      <c r="T308" s="87">
        <v>333523614</v>
      </c>
      <c r="U308" s="87">
        <v>13748342</v>
      </c>
      <c r="V308" s="102">
        <v>5728000</v>
      </c>
      <c r="W308" s="102">
        <v>3201900</v>
      </c>
      <c r="X308" s="40"/>
      <c r="Y308" s="87"/>
      <c r="Z308" s="241">
        <v>1.35E-2</v>
      </c>
      <c r="AA308" s="118">
        <f t="shared" si="45"/>
        <v>570682074</v>
      </c>
      <c r="AB308" s="23">
        <f t="shared" si="46"/>
        <v>0.38144201109074966</v>
      </c>
      <c r="AC308" s="23">
        <f t="shared" si="47"/>
        <v>2.4091070363636478E-2</v>
      </c>
      <c r="AD308" s="23">
        <f t="shared" si="48"/>
        <v>9.9093825360152526E-3</v>
      </c>
      <c r="AE308" s="23">
        <f t="shared" si="49"/>
        <v>6.2585563465513967E-4</v>
      </c>
      <c r="AF308" s="221">
        <f t="shared" si="50"/>
        <v>3.9478739226124965E-2</v>
      </c>
      <c r="AH308" s="231"/>
    </row>
    <row r="309" spans="1:34" ht="13.5" customHeight="1" x14ac:dyDescent="0.2">
      <c r="A309" s="120" t="s">
        <v>683</v>
      </c>
      <c r="B309" s="2" t="s">
        <v>684</v>
      </c>
      <c r="C309" s="2" t="s">
        <v>656</v>
      </c>
      <c r="D309" s="2" t="s">
        <v>27</v>
      </c>
      <c r="E309" s="2" t="s">
        <v>28</v>
      </c>
      <c r="F309" s="55" t="s">
        <v>45</v>
      </c>
      <c r="G309" s="2" t="s">
        <v>46</v>
      </c>
      <c r="H309" s="2" t="s">
        <v>31</v>
      </c>
      <c r="I309" s="2" t="s">
        <v>32</v>
      </c>
      <c r="J309" s="4">
        <v>3654932653</v>
      </c>
      <c r="K309" s="79">
        <v>8.0000000000000002E-3</v>
      </c>
      <c r="L309" s="52">
        <v>0</v>
      </c>
      <c r="M309" s="52"/>
      <c r="N309" s="52">
        <v>1E-3</v>
      </c>
      <c r="O309" s="52">
        <v>1.325E-2</v>
      </c>
      <c r="P309" s="79">
        <v>2.2249999999999999E-2</v>
      </c>
      <c r="Q309" s="87">
        <v>75429155</v>
      </c>
      <c r="R309" s="87">
        <v>25372209</v>
      </c>
      <c r="S309" s="87">
        <v>0</v>
      </c>
      <c r="T309" s="87">
        <v>40889090</v>
      </c>
      <c r="U309" s="87">
        <v>2984958</v>
      </c>
      <c r="V309" s="102">
        <v>3083110</v>
      </c>
      <c r="W309" s="102">
        <v>8339</v>
      </c>
      <c r="X309" s="40"/>
      <c r="Y309" s="87"/>
      <c r="Z309" s="241">
        <v>0</v>
      </c>
      <c r="AA309" s="118">
        <f t="shared" si="45"/>
        <v>72329367</v>
      </c>
      <c r="AB309" s="23">
        <f t="shared" si="46"/>
        <v>0.35078710145493186</v>
      </c>
      <c r="AC309" s="23">
        <f t="shared" si="47"/>
        <v>4.1268963407352921E-2</v>
      </c>
      <c r="AD309" s="23">
        <f t="shared" si="48"/>
        <v>6.9419087597070422E-3</v>
      </c>
      <c r="AE309" s="23">
        <f t="shared" si="49"/>
        <v>8.1669302375514939E-4</v>
      </c>
      <c r="AF309" s="221">
        <f t="shared" si="50"/>
        <v>1.9789521139502102E-2</v>
      </c>
      <c r="AH309" s="231"/>
    </row>
    <row r="310" spans="1:34" ht="13.5" customHeight="1" x14ac:dyDescent="0.2">
      <c r="A310" s="120" t="s">
        <v>685</v>
      </c>
      <c r="B310" s="2" t="s">
        <v>686</v>
      </c>
      <c r="C310" s="2" t="s">
        <v>656</v>
      </c>
      <c r="D310" s="2" t="s">
        <v>27</v>
      </c>
      <c r="E310" s="2" t="s">
        <v>28</v>
      </c>
      <c r="F310" s="2" t="s">
        <v>43</v>
      </c>
      <c r="G310" s="55" t="s">
        <v>416</v>
      </c>
      <c r="H310" s="2" t="s">
        <v>50</v>
      </c>
      <c r="I310" s="2" t="s">
        <v>32</v>
      </c>
      <c r="J310" s="4">
        <v>2642601674</v>
      </c>
      <c r="K310" s="79">
        <v>8.0000000000000002E-3</v>
      </c>
      <c r="L310" s="52">
        <v>0</v>
      </c>
      <c r="M310" s="52"/>
      <c r="N310" s="52">
        <v>1E-3</v>
      </c>
      <c r="O310" s="52">
        <v>1.325E-2</v>
      </c>
      <c r="P310" s="79">
        <v>2.2249999999999999E-2</v>
      </c>
      <c r="Q310" s="87">
        <v>51632282.369668357</v>
      </c>
      <c r="R310" s="87">
        <v>17910010.697240233</v>
      </c>
      <c r="S310" s="87">
        <v>0</v>
      </c>
      <c r="T310" s="87">
        <v>28891826</v>
      </c>
      <c r="U310" s="87">
        <v>2107056.4978580088</v>
      </c>
      <c r="V310" s="102">
        <v>1328260.737637497</v>
      </c>
      <c r="W310" s="102">
        <v>33433.849647557829</v>
      </c>
      <c r="X310" s="40"/>
      <c r="Y310" s="87"/>
      <c r="Z310" s="241">
        <v>3.7000000000000002E-3</v>
      </c>
      <c r="AA310" s="118">
        <f t="shared" si="45"/>
        <v>50237153.932735741</v>
      </c>
      <c r="AB310" s="23">
        <f t="shared" si="46"/>
        <v>0.35650926247176673</v>
      </c>
      <c r="AC310" s="23">
        <f t="shared" si="47"/>
        <v>4.1942194828138941E-2</v>
      </c>
      <c r="AD310" s="23">
        <f t="shared" si="48"/>
        <v>6.7774159357624902E-3</v>
      </c>
      <c r="AE310" s="23">
        <f t="shared" si="49"/>
        <v>7.973416949625412E-4</v>
      </c>
      <c r="AF310" s="221">
        <f t="shared" si="50"/>
        <v>2.2710490467408875E-2</v>
      </c>
      <c r="AH310" s="231"/>
    </row>
    <row r="311" spans="1:34" ht="13.5" customHeight="1" x14ac:dyDescent="0.2">
      <c r="A311" s="120" t="s">
        <v>687</v>
      </c>
      <c r="B311" s="2" t="s">
        <v>688</v>
      </c>
      <c r="C311" s="2" t="s">
        <v>656</v>
      </c>
      <c r="D311" s="2" t="s">
        <v>27</v>
      </c>
      <c r="E311" s="2" t="s">
        <v>28</v>
      </c>
      <c r="F311" s="2" t="s">
        <v>43</v>
      </c>
      <c r="G311" s="55" t="s">
        <v>416</v>
      </c>
      <c r="H311" s="2" t="s">
        <v>50</v>
      </c>
      <c r="I311" s="2" t="s">
        <v>212</v>
      </c>
      <c r="J311" s="4">
        <v>1390852264</v>
      </c>
      <c r="K311" s="79">
        <v>8.0000000000000002E-3</v>
      </c>
      <c r="L311" s="52">
        <v>0</v>
      </c>
      <c r="M311" s="52"/>
      <c r="N311" s="52">
        <v>1E-3</v>
      </c>
      <c r="O311" s="52">
        <v>1.325E-2</v>
      </c>
      <c r="P311" s="79">
        <v>2.2249999999999999E-2</v>
      </c>
      <c r="Q311" s="87">
        <v>27423388.090331644</v>
      </c>
      <c r="R311" s="87">
        <v>9426384.3027597647</v>
      </c>
      <c r="S311" s="87">
        <v>0</v>
      </c>
      <c r="T311" s="87">
        <v>15454647</v>
      </c>
      <c r="U311" s="87">
        <v>1108984.5021419912</v>
      </c>
      <c r="V311" s="102">
        <v>699089.26236250275</v>
      </c>
      <c r="W311" s="102">
        <v>17596.880352442175</v>
      </c>
      <c r="X311" s="40"/>
      <c r="Y311" s="87"/>
      <c r="Z311" s="241">
        <v>3.7000000000000002E-3</v>
      </c>
      <c r="AA311" s="118">
        <f t="shared" si="45"/>
        <v>26689105.067264259</v>
      </c>
      <c r="AB311" s="23">
        <f t="shared" si="46"/>
        <v>0.35319222128289995</v>
      </c>
      <c r="AC311" s="23">
        <f t="shared" si="47"/>
        <v>4.1551955352082046E-2</v>
      </c>
      <c r="AD311" s="23">
        <f t="shared" si="48"/>
        <v>6.7774159389510577E-3</v>
      </c>
      <c r="AE311" s="23">
        <f t="shared" si="49"/>
        <v>7.9734169533766616E-4</v>
      </c>
      <c r="AF311" s="221">
        <f t="shared" si="50"/>
        <v>2.2889029459180761E-2</v>
      </c>
      <c r="AH311" s="231"/>
    </row>
    <row r="312" spans="1:34" ht="13.5" customHeight="1" x14ac:dyDescent="0.2">
      <c r="A312" s="120" t="s">
        <v>689</v>
      </c>
      <c r="B312" s="2" t="s">
        <v>690</v>
      </c>
      <c r="C312" s="2" t="s">
        <v>656</v>
      </c>
      <c r="D312" s="2" t="s">
        <v>27</v>
      </c>
      <c r="E312" s="2" t="s">
        <v>28</v>
      </c>
      <c r="F312" s="2" t="s">
        <v>43</v>
      </c>
      <c r="G312" s="2" t="s">
        <v>46</v>
      </c>
      <c r="H312" s="2" t="s">
        <v>50</v>
      </c>
      <c r="I312" s="2" t="s">
        <v>32</v>
      </c>
      <c r="J312" s="4">
        <v>891386052</v>
      </c>
      <c r="K312" s="79">
        <v>8.0000000000000002E-3</v>
      </c>
      <c r="L312" s="52">
        <v>0</v>
      </c>
      <c r="M312" s="52"/>
      <c r="N312" s="52">
        <v>1E-3</v>
      </c>
      <c r="O312" s="52">
        <v>1.325E-2</v>
      </c>
      <c r="P312" s="79">
        <v>2.2249999999999999E-2</v>
      </c>
      <c r="Q312" s="87">
        <v>25630240</v>
      </c>
      <c r="R312" s="87">
        <v>9120959</v>
      </c>
      <c r="S312" s="87">
        <v>0</v>
      </c>
      <c r="T312" s="87">
        <v>12215246</v>
      </c>
      <c r="U312" s="87">
        <v>760085</v>
      </c>
      <c r="V312" s="102">
        <v>1755650</v>
      </c>
      <c r="W312" s="102">
        <v>11325</v>
      </c>
      <c r="X312" s="40"/>
      <c r="Y312" s="87"/>
      <c r="Z312" s="241">
        <v>1.7399999999999999E-2</v>
      </c>
      <c r="AA312" s="118">
        <f t="shared" si="45"/>
        <v>23851940</v>
      </c>
      <c r="AB312" s="23">
        <f t="shared" si="46"/>
        <v>0.38239904175509415</v>
      </c>
      <c r="AC312" s="23">
        <f t="shared" si="47"/>
        <v>3.1866799933254905E-2</v>
      </c>
      <c r="AD312" s="23">
        <f t="shared" si="48"/>
        <v>1.0232333094662333E-2</v>
      </c>
      <c r="AE312" s="23">
        <f t="shared" si="49"/>
        <v>8.5270012728446863E-4</v>
      </c>
      <c r="AF312" s="221">
        <f t="shared" si="50"/>
        <v>4.4158260291916704E-2</v>
      </c>
      <c r="AH312" s="231"/>
    </row>
    <row r="313" spans="1:34" ht="13.5" customHeight="1" x14ac:dyDescent="0.2">
      <c r="A313" s="120" t="s">
        <v>691</v>
      </c>
      <c r="B313" s="2" t="s">
        <v>692</v>
      </c>
      <c r="C313" s="2" t="s">
        <v>656</v>
      </c>
      <c r="D313" s="2" t="s">
        <v>27</v>
      </c>
      <c r="E313" s="2" t="s">
        <v>28</v>
      </c>
      <c r="F313" s="2" t="s">
        <v>43</v>
      </c>
      <c r="G313" s="2" t="s">
        <v>30</v>
      </c>
      <c r="H313" s="2" t="s">
        <v>50</v>
      </c>
      <c r="I313" s="2" t="s">
        <v>32</v>
      </c>
      <c r="J313" s="4">
        <v>18870436637</v>
      </c>
      <c r="K313" s="79">
        <v>1.2999999999999999E-2</v>
      </c>
      <c r="L313" s="52">
        <v>0</v>
      </c>
      <c r="M313" s="52"/>
      <c r="N313" s="52">
        <v>1E-3</v>
      </c>
      <c r="O313" s="52">
        <v>2.9749999999999999E-2</v>
      </c>
      <c r="P313" s="79">
        <v>4.3749999999999997E-2</v>
      </c>
      <c r="Q313" s="87">
        <v>499221013</v>
      </c>
      <c r="R313" s="87">
        <v>186829213</v>
      </c>
      <c r="S313" s="87">
        <v>0</v>
      </c>
      <c r="T313" s="87">
        <v>285044485</v>
      </c>
      <c r="U313" s="87">
        <v>11799727</v>
      </c>
      <c r="V313" s="102">
        <v>4917000</v>
      </c>
      <c r="W313" s="102">
        <v>2856794</v>
      </c>
      <c r="X313" s="40"/>
      <c r="Y313" s="87"/>
      <c r="Z313" s="241">
        <v>1.03E-2</v>
      </c>
      <c r="AA313" s="118">
        <f t="shared" si="45"/>
        <v>488590425</v>
      </c>
      <c r="AB313" s="23">
        <f t="shared" si="46"/>
        <v>0.38238410627879171</v>
      </c>
      <c r="AC313" s="23">
        <f t="shared" si="47"/>
        <v>2.4150549000218333E-2</v>
      </c>
      <c r="AD313" s="23">
        <f t="shared" si="48"/>
        <v>9.9006301016732537E-3</v>
      </c>
      <c r="AE313" s="23">
        <f t="shared" si="49"/>
        <v>6.2530227715366243E-4</v>
      </c>
      <c r="AF313" s="221">
        <f t="shared" si="50"/>
        <v>3.6191845239129328E-2</v>
      </c>
      <c r="AH313" s="231"/>
    </row>
    <row r="314" spans="1:34" ht="13.5" customHeight="1" x14ac:dyDescent="0.2">
      <c r="A314" s="120" t="s">
        <v>693</v>
      </c>
      <c r="B314" s="2" t="s">
        <v>694</v>
      </c>
      <c r="C314" s="2" t="s">
        <v>656</v>
      </c>
      <c r="D314" s="2" t="s">
        <v>27</v>
      </c>
      <c r="E314" s="2" t="s">
        <v>28</v>
      </c>
      <c r="F314" s="2" t="s">
        <v>29</v>
      </c>
      <c r="G314" s="2" t="s">
        <v>30</v>
      </c>
      <c r="H314" s="2" t="s">
        <v>31</v>
      </c>
      <c r="I314" s="2" t="s">
        <v>32</v>
      </c>
      <c r="J314" s="4">
        <v>61583730300</v>
      </c>
      <c r="K314" s="79">
        <v>5.4999999999999997E-3</v>
      </c>
      <c r="L314" s="52">
        <v>0</v>
      </c>
      <c r="M314" s="52"/>
      <c r="N314" s="52">
        <v>1E-3</v>
      </c>
      <c r="O314" s="52">
        <v>2.0899999999999998E-2</v>
      </c>
      <c r="P314" s="79">
        <v>2.7399999999999997E-2</v>
      </c>
      <c r="Q314" s="87">
        <v>849332535</v>
      </c>
      <c r="R314" s="87">
        <v>304966151</v>
      </c>
      <c r="S314" s="87">
        <v>0</v>
      </c>
      <c r="T314" s="87">
        <v>458071106</v>
      </c>
      <c r="U314" s="87">
        <v>50159838</v>
      </c>
      <c r="V314" s="102">
        <v>18024500</v>
      </c>
      <c r="W314" s="102">
        <v>43220</v>
      </c>
      <c r="X314" s="40"/>
      <c r="Y314" s="87"/>
      <c r="Z314" s="239"/>
      <c r="AA314" s="118">
        <f t="shared" si="45"/>
        <v>831221595</v>
      </c>
      <c r="AB314" s="23">
        <f t="shared" si="46"/>
        <v>0.36688910975658662</v>
      </c>
      <c r="AC314" s="23">
        <f t="shared" si="47"/>
        <v>6.0344724321075897E-2</v>
      </c>
      <c r="AD314" s="23">
        <f t="shared" si="48"/>
        <v>4.952057134479884E-3</v>
      </c>
      <c r="AE314" s="23">
        <f t="shared" si="49"/>
        <v>8.1449820846594609E-4</v>
      </c>
      <c r="AF314" s="221">
        <f t="shared" si="50"/>
        <v>1.3497421980623347E-2</v>
      </c>
      <c r="AH314" s="231"/>
    </row>
    <row r="315" spans="1:34" ht="13.5" customHeight="1" x14ac:dyDescent="0.2">
      <c r="A315" s="120" t="s">
        <v>695</v>
      </c>
      <c r="B315" s="2" t="s">
        <v>696</v>
      </c>
      <c r="C315" s="2" t="s">
        <v>656</v>
      </c>
      <c r="D315" s="2" t="s">
        <v>27</v>
      </c>
      <c r="E315" s="2" t="s">
        <v>28</v>
      </c>
      <c r="F315" s="2" t="s">
        <v>29</v>
      </c>
      <c r="G315" s="2" t="s">
        <v>391</v>
      </c>
      <c r="H315" s="2" t="s">
        <v>50</v>
      </c>
      <c r="I315" s="2" t="s">
        <v>212</v>
      </c>
      <c r="J315" s="4">
        <v>60222862</v>
      </c>
      <c r="K315" s="79">
        <v>5.4999999999999997E-3</v>
      </c>
      <c r="L315" s="52">
        <v>0</v>
      </c>
      <c r="M315" s="52"/>
      <c r="N315" s="52">
        <v>1E-3</v>
      </c>
      <c r="O315" s="52">
        <v>1.025E-2</v>
      </c>
      <c r="P315" s="79">
        <v>1.6750000000000001E-2</v>
      </c>
      <c r="Q315" s="87">
        <v>292635.07999999996</v>
      </c>
      <c r="R315" s="87">
        <v>93324.51999999999</v>
      </c>
      <c r="S315" s="87">
        <v>0</v>
      </c>
      <c r="T315" s="87">
        <v>147898.49000000002</v>
      </c>
      <c r="U315" s="87">
        <v>4911.7700000000004</v>
      </c>
      <c r="V315" s="102">
        <v>23166.42</v>
      </c>
      <c r="W315" s="102">
        <v>83.72999999999999</v>
      </c>
      <c r="X315" s="40"/>
      <c r="Y315" s="87"/>
      <c r="Z315" s="239"/>
      <c r="AA315" s="118">
        <f t="shared" si="45"/>
        <v>269301.2</v>
      </c>
      <c r="AB315" s="23">
        <f t="shared" si="46"/>
        <v>0.34654327570764626</v>
      </c>
      <c r="AC315" s="23">
        <f t="shared" si="47"/>
        <v>1.8238945834626805E-2</v>
      </c>
      <c r="AD315" s="23">
        <f t="shared" si="48"/>
        <v>1.549652688376052E-3</v>
      </c>
      <c r="AE315" s="23">
        <f t="shared" si="49"/>
        <v>8.1559889996592994E-5</v>
      </c>
      <c r="AF315" s="221">
        <f t="shared" si="50"/>
        <v>4.4717436378231244E-3</v>
      </c>
      <c r="AH315" s="231"/>
    </row>
    <row r="316" spans="1:34" ht="13.5" customHeight="1" x14ac:dyDescent="0.2">
      <c r="A316" s="120" t="s">
        <v>697</v>
      </c>
      <c r="B316" s="2" t="s">
        <v>698</v>
      </c>
      <c r="C316" s="2" t="s">
        <v>656</v>
      </c>
      <c r="D316" s="2" t="s">
        <v>27</v>
      </c>
      <c r="E316" s="2" t="s">
        <v>28</v>
      </c>
      <c r="F316" s="2" t="s">
        <v>29</v>
      </c>
      <c r="G316" s="2" t="s">
        <v>391</v>
      </c>
      <c r="H316" s="2" t="s">
        <v>50</v>
      </c>
      <c r="I316" s="2" t="s">
        <v>57</v>
      </c>
      <c r="J316" s="4">
        <v>129194803</v>
      </c>
      <c r="K316" s="79">
        <v>8.0000000000000002E-3</v>
      </c>
      <c r="L316" s="52">
        <v>0</v>
      </c>
      <c r="M316" s="52"/>
      <c r="N316" s="52">
        <v>1E-3</v>
      </c>
      <c r="O316" s="52">
        <v>1.325E-2</v>
      </c>
      <c r="P316" s="79">
        <v>2.2249999999999999E-2</v>
      </c>
      <c r="Q316" s="87">
        <v>394248.38</v>
      </c>
      <c r="R316" s="87">
        <v>89395.050000000017</v>
      </c>
      <c r="S316" s="87">
        <v>0</v>
      </c>
      <c r="T316" s="87">
        <v>160269.03999999998</v>
      </c>
      <c r="U316" s="87">
        <v>65833.909999999989</v>
      </c>
      <c r="V316" s="102">
        <v>39343.19</v>
      </c>
      <c r="W316" s="102">
        <v>32</v>
      </c>
      <c r="X316" s="40"/>
      <c r="Y316" s="87"/>
      <c r="Z316" s="239"/>
      <c r="AA316" s="118">
        <f t="shared" si="45"/>
        <v>354841.19</v>
      </c>
      <c r="AB316" s="23">
        <f t="shared" si="46"/>
        <v>0.25192974355654713</v>
      </c>
      <c r="AC316" s="23">
        <f t="shared" si="47"/>
        <v>0.1855306313227052</v>
      </c>
      <c r="AD316" s="23">
        <f t="shared" si="48"/>
        <v>6.9193998461377748E-4</v>
      </c>
      <c r="AE316" s="23">
        <f t="shared" si="49"/>
        <v>5.09570884209638E-4</v>
      </c>
      <c r="AF316" s="221">
        <f t="shared" si="50"/>
        <v>2.7465593178697752E-3</v>
      </c>
      <c r="AH316" s="231"/>
    </row>
    <row r="317" spans="1:34" ht="13.5" customHeight="1" x14ac:dyDescent="0.2">
      <c r="A317" s="120" t="s">
        <v>699</v>
      </c>
      <c r="B317" s="2" t="s">
        <v>700</v>
      </c>
      <c r="C317" s="2" t="s">
        <v>656</v>
      </c>
      <c r="D317" s="2" t="s">
        <v>27</v>
      </c>
      <c r="E317" s="2" t="s">
        <v>28</v>
      </c>
      <c r="F317" s="2" t="s">
        <v>29</v>
      </c>
      <c r="G317" s="2" t="s">
        <v>391</v>
      </c>
      <c r="H317" s="2" t="s">
        <v>31</v>
      </c>
      <c r="I317" s="2" t="s">
        <v>32</v>
      </c>
      <c r="J317" s="4">
        <v>102900327129</v>
      </c>
      <c r="K317" s="79">
        <v>5.4999999999999997E-3</v>
      </c>
      <c r="L317" s="52">
        <v>0</v>
      </c>
      <c r="M317" s="52"/>
      <c r="N317" s="52">
        <v>1E-3</v>
      </c>
      <c r="O317" s="52">
        <v>1.025E-2</v>
      </c>
      <c r="P317" s="79">
        <v>1.6750000000000001E-2</v>
      </c>
      <c r="Q317" s="87">
        <v>1325505107.617202</v>
      </c>
      <c r="R317" s="87">
        <v>459571862</v>
      </c>
      <c r="S317" s="87">
        <v>0</v>
      </c>
      <c r="T317" s="87">
        <v>734731035</v>
      </c>
      <c r="U317" s="87">
        <v>82370256</v>
      </c>
      <c r="V317" s="102">
        <v>24326615.868890855</v>
      </c>
      <c r="W317" s="102">
        <v>89361.439710227365</v>
      </c>
      <c r="X317" s="40"/>
      <c r="Y317" s="87"/>
      <c r="Z317" s="239"/>
      <c r="AA317" s="118">
        <f t="shared" si="45"/>
        <v>1300999768.8688908</v>
      </c>
      <c r="AB317" s="23">
        <f t="shared" si="46"/>
        <v>0.35324515268712064</v>
      </c>
      <c r="AC317" s="23">
        <f t="shared" si="47"/>
        <v>6.3313044299472834E-2</v>
      </c>
      <c r="AD317" s="23">
        <f t="shared" si="48"/>
        <v>4.466184654824879E-3</v>
      </c>
      <c r="AE317" s="23">
        <f t="shared" si="49"/>
        <v>8.0048585167992058E-4</v>
      </c>
      <c r="AF317" s="221">
        <f t="shared" si="50"/>
        <v>1.2643300611065162E-2</v>
      </c>
      <c r="AH317" s="231"/>
    </row>
    <row r="318" spans="1:34" ht="13.5" customHeight="1" x14ac:dyDescent="0.2">
      <c r="A318" s="120" t="s">
        <v>701</v>
      </c>
      <c r="B318" s="2" t="s">
        <v>702</v>
      </c>
      <c r="C318" s="2" t="s">
        <v>656</v>
      </c>
      <c r="D318" s="2" t="s">
        <v>27</v>
      </c>
      <c r="E318" s="2" t="s">
        <v>28</v>
      </c>
      <c r="F318" s="2" t="s">
        <v>29</v>
      </c>
      <c r="G318" s="2" t="s">
        <v>391</v>
      </c>
      <c r="H318" s="2" t="s">
        <v>31</v>
      </c>
      <c r="I318" s="2" t="s">
        <v>32</v>
      </c>
      <c r="J318" s="4">
        <v>11190837126</v>
      </c>
      <c r="K318" s="79">
        <v>2E-3</v>
      </c>
      <c r="L318" s="52">
        <v>0</v>
      </c>
      <c r="M318" s="52"/>
      <c r="N318" s="52">
        <v>1E-3</v>
      </c>
      <c r="O318" s="52">
        <v>5.2500000000000003E-3</v>
      </c>
      <c r="P318" s="79">
        <v>8.2500000000000004E-3</v>
      </c>
      <c r="Q318" s="87">
        <v>37818777.486887366</v>
      </c>
      <c r="R318" s="87">
        <v>17940208</v>
      </c>
      <c r="S318" s="87">
        <v>0</v>
      </c>
      <c r="T318" s="87">
        <v>10082839</v>
      </c>
      <c r="U318" s="87">
        <v>4485053</v>
      </c>
      <c r="V318" s="102">
        <v>2645620.31644696</v>
      </c>
      <c r="W318" s="102">
        <v>9718.4269967222353</v>
      </c>
      <c r="X318" s="40"/>
      <c r="Y318" s="87"/>
      <c r="Z318" s="239"/>
      <c r="AA318" s="118">
        <f t="shared" si="45"/>
        <v>35153720.31644696</v>
      </c>
      <c r="AB318" s="23">
        <f t="shared" si="46"/>
        <v>0.51033597122881258</v>
      </c>
      <c r="AC318" s="23">
        <f t="shared" si="47"/>
        <v>0.12758402125369447</v>
      </c>
      <c r="AD318" s="23">
        <f t="shared" si="48"/>
        <v>1.6031158168068578E-3</v>
      </c>
      <c r="AE318" s="23">
        <f t="shared" si="49"/>
        <v>4.0077904356053444E-4</v>
      </c>
      <c r="AF318" s="221">
        <f t="shared" si="50"/>
        <v>3.1412949648577486E-3</v>
      </c>
      <c r="AH318" s="231"/>
    </row>
    <row r="319" spans="1:34" ht="13.5" customHeight="1" x14ac:dyDescent="0.2">
      <c r="A319" s="120" t="s">
        <v>703</v>
      </c>
      <c r="B319" s="2" t="s">
        <v>704</v>
      </c>
      <c r="C319" s="2" t="s">
        <v>656</v>
      </c>
      <c r="D319" s="2" t="s">
        <v>27</v>
      </c>
      <c r="E319" s="2" t="s">
        <v>28</v>
      </c>
      <c r="F319" s="2" t="s">
        <v>29</v>
      </c>
      <c r="G319" s="2" t="s">
        <v>391</v>
      </c>
      <c r="H319" s="2" t="s">
        <v>31</v>
      </c>
      <c r="I319" s="2" t="s">
        <v>32</v>
      </c>
      <c r="J319" s="4">
        <v>412393009</v>
      </c>
      <c r="K319" s="79">
        <v>7.4999999999999997E-3</v>
      </c>
      <c r="L319" s="52">
        <v>0</v>
      </c>
      <c r="M319" s="52"/>
      <c r="N319" s="52">
        <v>1E-3</v>
      </c>
      <c r="O319" s="52">
        <v>1.2750000000000001E-2</v>
      </c>
      <c r="P319" s="79">
        <v>2.1250000000000002E-2</v>
      </c>
      <c r="Q319" s="87">
        <v>5292323.5245554037</v>
      </c>
      <c r="R319" s="87">
        <v>1829098</v>
      </c>
      <c r="S319" s="87">
        <v>0</v>
      </c>
      <c r="T319" s="87">
        <v>2937354</v>
      </c>
      <c r="U319" s="87">
        <v>330168</v>
      </c>
      <c r="V319" s="102">
        <v>97493.628984651485</v>
      </c>
      <c r="W319" s="102">
        <v>358.13329305040554</v>
      </c>
      <c r="X319" s="40"/>
      <c r="Y319" s="87"/>
      <c r="Z319" s="239"/>
      <c r="AA319" s="118">
        <f t="shared" si="45"/>
        <v>5194113.6289846515</v>
      </c>
      <c r="AB319" s="23">
        <f t="shared" si="46"/>
        <v>0.35214824523535754</v>
      </c>
      <c r="AC319" s="23">
        <f t="shared" si="47"/>
        <v>6.3565802287721893E-2</v>
      </c>
      <c r="AD319" s="23">
        <f t="shared" si="48"/>
        <v>4.435327369965188E-3</v>
      </c>
      <c r="AE319" s="23">
        <f t="shared" si="49"/>
        <v>8.006149299199202E-4</v>
      </c>
      <c r="AF319" s="221">
        <f t="shared" si="50"/>
        <v>1.2595057422480824E-2</v>
      </c>
      <c r="AH319" s="231"/>
    </row>
    <row r="320" spans="1:34" ht="13.5" customHeight="1" x14ac:dyDescent="0.2">
      <c r="A320" s="120" t="s">
        <v>705</v>
      </c>
      <c r="B320" s="2" t="s">
        <v>706</v>
      </c>
      <c r="C320" s="2" t="s">
        <v>656</v>
      </c>
      <c r="D320" s="2" t="s">
        <v>27</v>
      </c>
      <c r="E320" s="2" t="s">
        <v>28</v>
      </c>
      <c r="F320" s="2" t="s">
        <v>43</v>
      </c>
      <c r="G320" s="2" t="s">
        <v>46</v>
      </c>
      <c r="H320" s="2" t="s">
        <v>50</v>
      </c>
      <c r="I320" s="2" t="s">
        <v>32</v>
      </c>
      <c r="J320" s="4">
        <v>2318466082</v>
      </c>
      <c r="K320" s="79">
        <v>8.0000000000000002E-3</v>
      </c>
      <c r="L320" s="52">
        <v>0</v>
      </c>
      <c r="M320" s="52"/>
      <c r="N320" s="52">
        <v>1E-3</v>
      </c>
      <c r="O320" s="52">
        <v>1.325E-2</v>
      </c>
      <c r="P320" s="79">
        <v>2.2249999999999999E-2</v>
      </c>
      <c r="Q320" s="87">
        <v>54408106.669204295</v>
      </c>
      <c r="R320" s="87">
        <v>18601693.98923818</v>
      </c>
      <c r="S320" s="87">
        <v>0</v>
      </c>
      <c r="T320" s="87">
        <v>30690214</v>
      </c>
      <c r="U320" s="87">
        <v>1860160.3948074772</v>
      </c>
      <c r="V320" s="102">
        <v>1604510.832444482</v>
      </c>
      <c r="W320" s="102">
        <v>23508.310134838805</v>
      </c>
      <c r="X320" s="40"/>
      <c r="Y320" s="87"/>
      <c r="Z320" s="241">
        <v>1.0800000000000001E-2</v>
      </c>
      <c r="AA320" s="118">
        <f t="shared" si="45"/>
        <v>52756579.216490142</v>
      </c>
      <c r="AB320" s="23">
        <f t="shared" si="46"/>
        <v>0.35259477141049816</v>
      </c>
      <c r="AC320" s="23">
        <f t="shared" si="47"/>
        <v>3.5259306468188263E-2</v>
      </c>
      <c r="AD320" s="23">
        <f t="shared" si="48"/>
        <v>8.0232763091326424E-3</v>
      </c>
      <c r="AE320" s="23">
        <f t="shared" si="49"/>
        <v>8.0232374726087424E-4</v>
      </c>
      <c r="AF320" s="221">
        <f t="shared" si="50"/>
        <v>3.3554949760136343E-2</v>
      </c>
      <c r="AH320" s="231"/>
    </row>
    <row r="321" spans="1:34" ht="13.5" customHeight="1" x14ac:dyDescent="0.2">
      <c r="A321" s="120" t="s">
        <v>707</v>
      </c>
      <c r="B321" s="2" t="s">
        <v>708</v>
      </c>
      <c r="C321" s="2" t="s">
        <v>656</v>
      </c>
      <c r="D321" s="2" t="s">
        <v>27</v>
      </c>
      <c r="E321" s="2" t="s">
        <v>28</v>
      </c>
      <c r="F321" s="2" t="s">
        <v>43</v>
      </c>
      <c r="G321" s="2" t="s">
        <v>46</v>
      </c>
      <c r="H321" s="2" t="s">
        <v>50</v>
      </c>
      <c r="I321" s="2" t="s">
        <v>57</v>
      </c>
      <c r="J321" s="4">
        <v>745659850</v>
      </c>
      <c r="K321" s="79">
        <v>8.0000000000000002E-3</v>
      </c>
      <c r="L321" s="52">
        <v>0</v>
      </c>
      <c r="M321" s="52"/>
      <c r="N321" s="52">
        <v>1E-3</v>
      </c>
      <c r="O321" s="52">
        <v>1.325E-2</v>
      </c>
      <c r="P321" s="79">
        <v>2.2249999999999999E-2</v>
      </c>
      <c r="Q321" s="87">
        <v>17540967.330795702</v>
      </c>
      <c r="R321" s="87">
        <v>5982635.0107618207</v>
      </c>
      <c r="S321" s="87">
        <v>0</v>
      </c>
      <c r="T321" s="87">
        <v>9912872</v>
      </c>
      <c r="U321" s="87">
        <v>598260.60519252263</v>
      </c>
      <c r="V321" s="102">
        <v>516039.16755551787</v>
      </c>
      <c r="W321" s="102">
        <v>7560.6898651611946</v>
      </c>
      <c r="X321" s="40"/>
      <c r="Y321" s="87"/>
      <c r="Z321" s="241">
        <v>1.0800000000000001E-2</v>
      </c>
      <c r="AA321" s="118">
        <f t="shared" si="45"/>
        <v>17009806.783509862</v>
      </c>
      <c r="AB321" s="23">
        <f t="shared" si="46"/>
        <v>0.35171681177246994</v>
      </c>
      <c r="AC321" s="23">
        <f t="shared" si="47"/>
        <v>3.5171510929360217E-2</v>
      </c>
      <c r="AD321" s="23">
        <f t="shared" si="48"/>
        <v>8.0232763112588409E-3</v>
      </c>
      <c r="AE321" s="23">
        <f t="shared" si="49"/>
        <v>8.023237474734929E-4</v>
      </c>
      <c r="AF321" s="221">
        <f t="shared" si="50"/>
        <v>3.3611750939131109E-2</v>
      </c>
      <c r="AH321" s="231"/>
    </row>
    <row r="322" spans="1:34" ht="13.5" customHeight="1" x14ac:dyDescent="0.2">
      <c r="A322" s="120" t="s">
        <v>709</v>
      </c>
      <c r="B322" s="2" t="s">
        <v>710</v>
      </c>
      <c r="C322" s="2" t="s">
        <v>656</v>
      </c>
      <c r="D322" s="2" t="s">
        <v>27</v>
      </c>
      <c r="E322" s="2" t="s">
        <v>28</v>
      </c>
      <c r="F322" s="2" t="s">
        <v>43</v>
      </c>
      <c r="G322" s="55" t="s">
        <v>69</v>
      </c>
      <c r="H322" s="2" t="s">
        <v>50</v>
      </c>
      <c r="I322" s="2" t="s">
        <v>32</v>
      </c>
      <c r="J322" s="4">
        <v>23001001675</v>
      </c>
      <c r="K322" s="79">
        <v>1.2999999999999999E-2</v>
      </c>
      <c r="L322" s="52">
        <v>0</v>
      </c>
      <c r="M322" s="52"/>
      <c r="N322" s="52">
        <v>1E-3</v>
      </c>
      <c r="O322" s="52">
        <v>2.9749999999999999E-2</v>
      </c>
      <c r="P322" s="79">
        <v>4.3749999999999997E-2</v>
      </c>
      <c r="Q322" s="87">
        <v>609940181</v>
      </c>
      <c r="R322" s="87">
        <v>227889408</v>
      </c>
      <c r="S322" s="87">
        <v>0</v>
      </c>
      <c r="T322" s="87">
        <v>349518102</v>
      </c>
      <c r="U322" s="87">
        <v>14393025</v>
      </c>
      <c r="V322" s="102">
        <v>5997000</v>
      </c>
      <c r="W322" s="102">
        <v>3072823</v>
      </c>
      <c r="X322" s="40"/>
      <c r="Y322" s="87"/>
      <c r="Z322" s="241">
        <v>8.6999999999999994E-3</v>
      </c>
      <c r="AA322" s="118">
        <f t="shared" si="45"/>
        <v>597797535</v>
      </c>
      <c r="AB322" s="23">
        <f t="shared" si="46"/>
        <v>0.38121503461870249</v>
      </c>
      <c r="AC322" s="23">
        <f t="shared" si="47"/>
        <v>2.4076755351625866E-2</v>
      </c>
      <c r="AD322" s="23">
        <f t="shared" si="48"/>
        <v>9.9078036348171344E-3</v>
      </c>
      <c r="AE322" s="23">
        <f t="shared" si="49"/>
        <v>6.2575644327889904E-4</v>
      </c>
      <c r="AF322" s="221">
        <f t="shared" si="50"/>
        <v>3.4690065278320102E-2</v>
      </c>
      <c r="AH322" s="231"/>
    </row>
    <row r="323" spans="1:34" ht="13.5" customHeight="1" x14ac:dyDescent="0.2">
      <c r="A323" s="120" t="s">
        <v>711</v>
      </c>
      <c r="B323" s="2" t="s">
        <v>712</v>
      </c>
      <c r="C323" s="2" t="s">
        <v>656</v>
      </c>
      <c r="D323" s="2" t="s">
        <v>27</v>
      </c>
      <c r="E323" s="2" t="s">
        <v>28</v>
      </c>
      <c r="F323" s="2" t="s">
        <v>43</v>
      </c>
      <c r="G323" s="55" t="s">
        <v>69</v>
      </c>
      <c r="H323" s="2" t="s">
        <v>50</v>
      </c>
      <c r="I323" s="2" t="s">
        <v>32</v>
      </c>
      <c r="J323" s="4">
        <v>17913324137</v>
      </c>
      <c r="K323" s="79">
        <v>1.2999999999999999E-2</v>
      </c>
      <c r="L323" s="52">
        <v>0</v>
      </c>
      <c r="M323" s="52"/>
      <c r="N323" s="52">
        <v>1E-3</v>
      </c>
      <c r="O323" s="52">
        <v>2.9749999999999999E-2</v>
      </c>
      <c r="P323" s="79">
        <v>4.3749999999999997E-2</v>
      </c>
      <c r="Q323" s="87">
        <v>462871551</v>
      </c>
      <c r="R323" s="87">
        <v>172336304</v>
      </c>
      <c r="S323" s="87">
        <v>0</v>
      </c>
      <c r="T323" s="87">
        <v>263979400</v>
      </c>
      <c r="U323" s="87">
        <v>11155779</v>
      </c>
      <c r="V323" s="102">
        <v>4648000</v>
      </c>
      <c r="W323" s="102">
        <v>3052034</v>
      </c>
      <c r="X323" s="40"/>
      <c r="Y323" s="87"/>
      <c r="Z323" s="241">
        <v>3.3999999999999998E-3</v>
      </c>
      <c r="AA323" s="118">
        <f t="shared" si="45"/>
        <v>452119483</v>
      </c>
      <c r="AB323" s="23">
        <f t="shared" si="46"/>
        <v>0.3811742481356416</v>
      </c>
      <c r="AC323" s="23">
        <f t="shared" si="47"/>
        <v>2.4674404487010349E-2</v>
      </c>
      <c r="AD323" s="23">
        <f t="shared" si="48"/>
        <v>9.6205652665012128E-3</v>
      </c>
      <c r="AE323" s="23">
        <f t="shared" si="49"/>
        <v>6.2276431301534481E-4</v>
      </c>
      <c r="AF323" s="221">
        <f t="shared" si="50"/>
        <v>2.8639284431087052E-2</v>
      </c>
      <c r="AH323" s="231"/>
    </row>
    <row r="324" spans="1:34" ht="13.5" customHeight="1" x14ac:dyDescent="0.2">
      <c r="A324" s="120" t="s">
        <v>713</v>
      </c>
      <c r="B324" s="2" t="s">
        <v>714</v>
      </c>
      <c r="C324" s="2" t="s">
        <v>656</v>
      </c>
      <c r="D324" s="2" t="s">
        <v>27</v>
      </c>
      <c r="E324" s="2" t="s">
        <v>28</v>
      </c>
      <c r="F324" s="2" t="s">
        <v>43</v>
      </c>
      <c r="G324" s="55" t="s">
        <v>69</v>
      </c>
      <c r="H324" s="2" t="s">
        <v>31</v>
      </c>
      <c r="I324" s="2" t="s">
        <v>32</v>
      </c>
      <c r="J324" s="4">
        <v>72785567626</v>
      </c>
      <c r="K324" s="79">
        <v>3.0000000000000001E-3</v>
      </c>
      <c r="L324" s="52">
        <v>0</v>
      </c>
      <c r="M324" s="52"/>
      <c r="N324" s="52">
        <v>1E-3</v>
      </c>
      <c r="O324" s="52">
        <v>6.2500000000000003E-3</v>
      </c>
      <c r="P324" s="79">
        <v>1.025E-2</v>
      </c>
      <c r="Q324" s="87">
        <v>637518134</v>
      </c>
      <c r="R324" s="87">
        <v>222519988</v>
      </c>
      <c r="S324" s="87">
        <v>0</v>
      </c>
      <c r="T324" s="87">
        <v>327891968</v>
      </c>
      <c r="U324" s="87">
        <v>44504006</v>
      </c>
      <c r="V324" s="102">
        <v>20886150</v>
      </c>
      <c r="W324" s="102">
        <v>414936</v>
      </c>
      <c r="X324" s="40"/>
      <c r="Y324" s="87"/>
      <c r="Z324" s="241">
        <v>9.7000000000000003E-3</v>
      </c>
      <c r="AA324" s="118">
        <f t="shared" si="45"/>
        <v>615802112</v>
      </c>
      <c r="AB324" s="23">
        <f t="shared" si="46"/>
        <v>0.36134982921266762</v>
      </c>
      <c r="AC324" s="23">
        <f t="shared" si="47"/>
        <v>7.2269979483279206E-2</v>
      </c>
      <c r="AD324" s="23">
        <f t="shared" si="48"/>
        <v>3.0571993220330786E-3</v>
      </c>
      <c r="AE324" s="23">
        <f t="shared" si="49"/>
        <v>6.1143997981411035E-4</v>
      </c>
      <c r="AF324" s="221">
        <f t="shared" si="50"/>
        <v>1.8160497487142317E-2</v>
      </c>
      <c r="AH324" s="231"/>
    </row>
    <row r="325" spans="1:34" ht="13.5" customHeight="1" x14ac:dyDescent="0.2">
      <c r="A325" s="120" t="s">
        <v>715</v>
      </c>
      <c r="B325" s="2" t="s">
        <v>716</v>
      </c>
      <c r="C325" s="2" t="s">
        <v>656</v>
      </c>
      <c r="D325" s="2" t="s">
        <v>27</v>
      </c>
      <c r="E325" s="2" t="s">
        <v>28</v>
      </c>
      <c r="F325" s="2" t="s">
        <v>43</v>
      </c>
      <c r="G325" s="55" t="s">
        <v>69</v>
      </c>
      <c r="H325" s="2" t="s">
        <v>31</v>
      </c>
      <c r="I325" s="2" t="s">
        <v>32</v>
      </c>
      <c r="J325" s="4">
        <v>33532039018</v>
      </c>
      <c r="K325" s="79">
        <v>3.0000000000000001E-3</v>
      </c>
      <c r="L325" s="52">
        <v>0</v>
      </c>
      <c r="M325" s="52"/>
      <c r="N325" s="52">
        <v>1E-3</v>
      </c>
      <c r="O325" s="52">
        <v>6.2500000000000003E-3</v>
      </c>
      <c r="P325" s="79">
        <v>1.025E-2</v>
      </c>
      <c r="Q325" s="87">
        <v>401150694</v>
      </c>
      <c r="R325" s="87">
        <v>144796629</v>
      </c>
      <c r="S325" s="87">
        <v>0</v>
      </c>
      <c r="T325" s="87">
        <v>212851483</v>
      </c>
      <c r="U325" s="87">
        <v>20793248</v>
      </c>
      <c r="V325" s="102">
        <v>11007150</v>
      </c>
      <c r="W325" s="102">
        <v>347517</v>
      </c>
      <c r="X325" s="40"/>
      <c r="Y325" s="87"/>
      <c r="Z325" s="241">
        <v>1.01E-2</v>
      </c>
      <c r="AA325" s="118">
        <f t="shared" si="45"/>
        <v>389448510</v>
      </c>
      <c r="AB325" s="23">
        <f t="shared" si="46"/>
        <v>0.37179916030491422</v>
      </c>
      <c r="AC325" s="23">
        <f t="shared" si="47"/>
        <v>5.3391520229464993E-2</v>
      </c>
      <c r="AD325" s="23">
        <f t="shared" si="48"/>
        <v>4.318157596150749E-3</v>
      </c>
      <c r="AE325" s="23">
        <f t="shared" si="49"/>
        <v>6.2010091270734184E-4</v>
      </c>
      <c r="AF325" s="221">
        <f t="shared" si="50"/>
        <v>2.171422094823831E-2</v>
      </c>
      <c r="AH325" s="231"/>
    </row>
    <row r="326" spans="1:34" ht="13.5" customHeight="1" x14ac:dyDescent="0.2">
      <c r="A326" s="120" t="s">
        <v>717</v>
      </c>
      <c r="B326" s="2" t="s">
        <v>718</v>
      </c>
      <c r="C326" s="2" t="s">
        <v>656</v>
      </c>
      <c r="D326" s="2" t="s">
        <v>27</v>
      </c>
      <c r="E326" s="2" t="s">
        <v>28</v>
      </c>
      <c r="F326" s="2" t="s">
        <v>43</v>
      </c>
      <c r="G326" s="18" t="s">
        <v>230</v>
      </c>
      <c r="H326" s="2" t="s">
        <v>31</v>
      </c>
      <c r="I326" s="2" t="s">
        <v>32</v>
      </c>
      <c r="J326" s="4">
        <v>4226853652</v>
      </c>
      <c r="K326" s="79">
        <v>3.0000000000000001E-3</v>
      </c>
      <c r="L326" s="52">
        <v>0</v>
      </c>
      <c r="M326" s="52"/>
      <c r="N326" s="52">
        <v>1E-3</v>
      </c>
      <c r="O326" s="52">
        <v>6.2500000000000003E-3</v>
      </c>
      <c r="P326" s="79">
        <v>1.025E-2</v>
      </c>
      <c r="Q326" s="87">
        <v>58261754</v>
      </c>
      <c r="R326" s="87">
        <v>19342626</v>
      </c>
      <c r="S326" s="87">
        <v>0</v>
      </c>
      <c r="T326" s="87">
        <v>28718815</v>
      </c>
      <c r="U326" s="87">
        <v>2637625</v>
      </c>
      <c r="V326" s="102">
        <v>3442150</v>
      </c>
      <c r="W326" s="102">
        <v>339194</v>
      </c>
      <c r="X326" s="40"/>
      <c r="Y326" s="87"/>
      <c r="Z326" s="241">
        <v>1.11E-2</v>
      </c>
      <c r="AA326" s="118">
        <f t="shared" si="45"/>
        <v>54141216</v>
      </c>
      <c r="AB326" s="23">
        <f t="shared" si="46"/>
        <v>0.3572624966531967</v>
      </c>
      <c r="AC326" s="23">
        <f t="shared" si="47"/>
        <v>4.8717505716901519E-2</v>
      </c>
      <c r="AD326" s="23">
        <f t="shared" si="48"/>
        <v>4.5761286272231697E-3</v>
      </c>
      <c r="AE326" s="23">
        <f t="shared" si="49"/>
        <v>6.2401616359534183E-4</v>
      </c>
      <c r="AF326" s="221">
        <f t="shared" si="50"/>
        <v>2.3908869305040228E-2</v>
      </c>
      <c r="AH326" s="231"/>
    </row>
    <row r="327" spans="1:34" ht="13.5" customHeight="1" x14ac:dyDescent="0.2">
      <c r="A327" s="120" t="s">
        <v>719</v>
      </c>
      <c r="B327" s="2" t="s">
        <v>720</v>
      </c>
      <c r="C327" s="2" t="s">
        <v>656</v>
      </c>
      <c r="D327" s="2" t="s">
        <v>27</v>
      </c>
      <c r="E327" s="2" t="s">
        <v>28</v>
      </c>
      <c r="F327" s="2" t="s">
        <v>43</v>
      </c>
      <c r="G327" s="2" t="s">
        <v>49</v>
      </c>
      <c r="H327" s="2" t="s">
        <v>50</v>
      </c>
      <c r="I327" s="2" t="s">
        <v>32</v>
      </c>
      <c r="J327" s="4">
        <v>2045163357</v>
      </c>
      <c r="K327" s="79">
        <v>3.0000000000000001E-3</v>
      </c>
      <c r="L327" s="52">
        <v>0</v>
      </c>
      <c r="M327" s="52"/>
      <c r="N327" s="52">
        <v>1E-3</v>
      </c>
      <c r="O327" s="52">
        <v>6.2500000000000003E-3</v>
      </c>
      <c r="P327" s="79">
        <v>1.025E-2</v>
      </c>
      <c r="Q327" s="87">
        <v>26846334</v>
      </c>
      <c r="R327" s="87">
        <v>7754287</v>
      </c>
      <c r="S327" s="87">
        <v>0</v>
      </c>
      <c r="T327" s="87">
        <v>11403405</v>
      </c>
      <c r="U327" s="87">
        <v>1292386</v>
      </c>
      <c r="V327" s="102">
        <v>2881150</v>
      </c>
      <c r="W327" s="102">
        <v>316978</v>
      </c>
      <c r="X327" s="40"/>
      <c r="Y327" s="87"/>
      <c r="Z327" s="241">
        <v>1.24E-2</v>
      </c>
      <c r="AA327" s="118">
        <f t="shared" si="45"/>
        <v>23331228</v>
      </c>
      <c r="AB327" s="23">
        <f t="shared" si="46"/>
        <v>0.33235657377314215</v>
      </c>
      <c r="AC327" s="23">
        <f t="shared" si="47"/>
        <v>5.5392969457072727E-2</v>
      </c>
      <c r="AD327" s="23">
        <f t="shared" si="48"/>
        <v>3.7915245124353165E-3</v>
      </c>
      <c r="AE327" s="23">
        <f t="shared" si="49"/>
        <v>6.3192311537195217E-4</v>
      </c>
      <c r="AF327" s="221">
        <f t="shared" si="50"/>
        <v>2.3808002162831632E-2</v>
      </c>
      <c r="AH327" s="231"/>
    </row>
    <row r="328" spans="1:34" ht="13.5" customHeight="1" x14ac:dyDescent="0.2">
      <c r="A328" s="120" t="s">
        <v>721</v>
      </c>
      <c r="B328" s="2" t="s">
        <v>722</v>
      </c>
      <c r="C328" s="2" t="s">
        <v>656</v>
      </c>
      <c r="D328" s="2" t="s">
        <v>27</v>
      </c>
      <c r="E328" s="2" t="s">
        <v>28</v>
      </c>
      <c r="F328" s="55" t="s">
        <v>723</v>
      </c>
      <c r="G328" s="91" t="s">
        <v>182</v>
      </c>
      <c r="H328" s="91" t="s">
        <v>31</v>
      </c>
      <c r="I328" s="2" t="s">
        <v>57</v>
      </c>
      <c r="J328" s="4">
        <v>2027169</v>
      </c>
      <c r="K328" s="79">
        <v>2.1999999999999999E-2</v>
      </c>
      <c r="L328" s="52">
        <v>0</v>
      </c>
      <c r="M328" s="52"/>
      <c r="N328" s="52">
        <v>1E-3</v>
      </c>
      <c r="O328" s="52">
        <v>3.5000000000000003E-2</v>
      </c>
      <c r="P328" s="79">
        <v>5.8000000000000003E-2</v>
      </c>
      <c r="Q328" s="87">
        <v>36708.400000000001</v>
      </c>
      <c r="R328" s="87">
        <v>22594</v>
      </c>
      <c r="S328" s="87">
        <v>0</v>
      </c>
      <c r="T328" s="87"/>
      <c r="U328" s="87">
        <v>4373</v>
      </c>
      <c r="V328" s="102">
        <v>4870.7</v>
      </c>
      <c r="W328" s="102">
        <v>0</v>
      </c>
      <c r="X328" s="53"/>
      <c r="Y328" s="87"/>
      <c r="Z328" s="239"/>
      <c r="AA328" s="118">
        <f t="shared" si="45"/>
        <v>31837.7</v>
      </c>
      <c r="AB328" s="23">
        <f t="shared" si="46"/>
        <v>0.70966181602314238</v>
      </c>
      <c r="AC328" s="23">
        <f t="shared" si="47"/>
        <v>0.13735288667209</v>
      </c>
      <c r="AD328" s="23">
        <f t="shared" si="48"/>
        <v>1.1145592696020903E-2</v>
      </c>
      <c r="AE328" s="23">
        <f t="shared" si="49"/>
        <v>2.1571955766884754E-3</v>
      </c>
      <c r="AF328" s="221">
        <f t="shared" si="50"/>
        <v>1.5705498653540973E-2</v>
      </c>
      <c r="AH328" s="231"/>
    </row>
    <row r="329" spans="1:34" ht="13.5" customHeight="1" x14ac:dyDescent="0.2">
      <c r="A329" s="120" t="s">
        <v>724</v>
      </c>
      <c r="B329" s="2" t="s">
        <v>725</v>
      </c>
      <c r="C329" s="2" t="s">
        <v>656</v>
      </c>
      <c r="D329" s="2" t="s">
        <v>27</v>
      </c>
      <c r="E329" s="2" t="s">
        <v>28</v>
      </c>
      <c r="F329" s="55" t="s">
        <v>723</v>
      </c>
      <c r="G329" s="91" t="s">
        <v>182</v>
      </c>
      <c r="H329" s="91" t="s">
        <v>31</v>
      </c>
      <c r="I329" s="2" t="s">
        <v>212</v>
      </c>
      <c r="J329" s="4">
        <v>2448045</v>
      </c>
      <c r="K329" s="79">
        <v>2.1999999999999999E-2</v>
      </c>
      <c r="L329" s="52">
        <v>0</v>
      </c>
      <c r="M329" s="52"/>
      <c r="N329" s="52">
        <v>1E-3</v>
      </c>
      <c r="O329" s="52">
        <v>3.5000000000000003E-2</v>
      </c>
      <c r="P329" s="79">
        <v>5.8000000000000003E-2</v>
      </c>
      <c r="Q329" s="87">
        <v>46710</v>
      </c>
      <c r="R329" s="87">
        <v>27358</v>
      </c>
      <c r="S329" s="87">
        <v>0</v>
      </c>
      <c r="T329" s="87"/>
      <c r="U329" s="87">
        <v>5332</v>
      </c>
      <c r="V329" s="102">
        <v>7010</v>
      </c>
      <c r="W329" s="102">
        <v>0</v>
      </c>
      <c r="X329" s="53"/>
      <c r="Y329" s="87"/>
      <c r="Z329" s="239"/>
      <c r="AA329" s="118">
        <f t="shared" si="45"/>
        <v>39700</v>
      </c>
      <c r="AB329" s="23">
        <f t="shared" si="46"/>
        <v>0.6891183879093199</v>
      </c>
      <c r="AC329" s="23">
        <f t="shared" si="47"/>
        <v>0.1343073047858942</v>
      </c>
      <c r="AD329" s="23">
        <f t="shared" si="48"/>
        <v>1.117544816373882E-2</v>
      </c>
      <c r="AE329" s="23">
        <f t="shared" si="49"/>
        <v>2.178064537212347E-3</v>
      </c>
      <c r="AF329" s="221">
        <f t="shared" si="50"/>
        <v>1.6217022154413011E-2</v>
      </c>
      <c r="AH329" s="231"/>
    </row>
    <row r="330" spans="1:34" ht="13.5" customHeight="1" x14ac:dyDescent="0.2">
      <c r="A330" s="120" t="s">
        <v>726</v>
      </c>
      <c r="B330" s="2" t="s">
        <v>727</v>
      </c>
      <c r="C330" s="2" t="s">
        <v>656</v>
      </c>
      <c r="D330" s="55" t="s">
        <v>802</v>
      </c>
      <c r="E330" s="35" t="s">
        <v>803</v>
      </c>
      <c r="F330" s="55" t="s">
        <v>723</v>
      </c>
      <c r="G330" s="91" t="s">
        <v>182</v>
      </c>
      <c r="H330" s="91" t="s">
        <v>31</v>
      </c>
      <c r="I330" s="2" t="s">
        <v>57</v>
      </c>
      <c r="J330" s="4">
        <v>3008844</v>
      </c>
      <c r="K330" s="79">
        <v>2.1999999999999999E-2</v>
      </c>
      <c r="L330" s="52">
        <v>0</v>
      </c>
      <c r="M330" s="52"/>
      <c r="N330" s="52">
        <v>1E-3</v>
      </c>
      <c r="O330" s="52">
        <v>3.5000000000000003E-2</v>
      </c>
      <c r="P330" s="79">
        <v>5.8000000000000003E-2</v>
      </c>
      <c r="Q330" s="87">
        <v>17021.400000000001</v>
      </c>
      <c r="R330" s="87">
        <v>7605</v>
      </c>
      <c r="S330" s="87">
        <v>0</v>
      </c>
      <c r="T330" s="87"/>
      <c r="U330" s="87">
        <v>1326</v>
      </c>
      <c r="V330" s="102">
        <v>4045.2</v>
      </c>
      <c r="W330" s="102">
        <v>0</v>
      </c>
      <c r="X330" s="53"/>
      <c r="Y330" s="87"/>
      <c r="Z330" s="239"/>
      <c r="AA330" s="118">
        <f t="shared" si="45"/>
        <v>12976.2</v>
      </c>
      <c r="AB330" s="23">
        <f t="shared" si="46"/>
        <v>0.58607296435011791</v>
      </c>
      <c r="AC330" s="23">
        <f t="shared" si="47"/>
        <v>0.1021870809636103</v>
      </c>
      <c r="AD330" s="23">
        <f t="shared" si="48"/>
        <v>2.5275487861783461E-3</v>
      </c>
      <c r="AE330" s="23">
        <f t="shared" si="49"/>
        <v>4.4070081400032703E-4</v>
      </c>
      <c r="AF330" s="221">
        <f t="shared" si="50"/>
        <v>4.3126862010792189E-3</v>
      </c>
      <c r="AH330" s="231"/>
    </row>
    <row r="331" spans="1:34" ht="13.5" customHeight="1" x14ac:dyDescent="0.2">
      <c r="A331" s="120" t="s">
        <v>728</v>
      </c>
      <c r="B331" s="2" t="s">
        <v>729</v>
      </c>
      <c r="C331" s="2" t="s">
        <v>656</v>
      </c>
      <c r="D331" s="55" t="s">
        <v>802</v>
      </c>
      <c r="E331" s="35" t="s">
        <v>803</v>
      </c>
      <c r="F331" s="55" t="s">
        <v>723</v>
      </c>
      <c r="G331" s="91" t="s">
        <v>182</v>
      </c>
      <c r="H331" s="91" t="s">
        <v>31</v>
      </c>
      <c r="I331" s="2" t="s">
        <v>32</v>
      </c>
      <c r="J331" s="4">
        <v>1692533765</v>
      </c>
      <c r="K331" s="79">
        <v>2.1999999999999999E-2</v>
      </c>
      <c r="L331" s="52">
        <v>0</v>
      </c>
      <c r="M331" s="52"/>
      <c r="N331" s="52">
        <v>1E-3</v>
      </c>
      <c r="O331" s="52">
        <v>3.5000000000000003E-2</v>
      </c>
      <c r="P331" s="79">
        <v>5.8000000000000003E-2</v>
      </c>
      <c r="Q331" s="87">
        <v>12866724</v>
      </c>
      <c r="R331" s="87">
        <v>4755359</v>
      </c>
      <c r="S331" s="87">
        <v>4755359</v>
      </c>
      <c r="T331" s="87"/>
      <c r="U331" s="87">
        <v>1259628</v>
      </c>
      <c r="V331" s="102">
        <v>1048189</v>
      </c>
      <c r="W331" s="102">
        <v>0</v>
      </c>
      <c r="X331" s="53"/>
      <c r="Y331" s="87"/>
      <c r="Z331" s="239"/>
      <c r="AA331" s="118">
        <f t="shared" si="45"/>
        <v>7063176</v>
      </c>
      <c r="AB331" s="23">
        <f t="shared" si="46"/>
        <v>0.67326072576982365</v>
      </c>
      <c r="AC331" s="23">
        <f t="shared" si="47"/>
        <v>0.17833733719788378</v>
      </c>
      <c r="AD331" s="23">
        <f t="shared" si="48"/>
        <v>2.8096095323687678E-3</v>
      </c>
      <c r="AE331" s="23">
        <f t="shared" si="49"/>
        <v>7.4422621636738805E-4</v>
      </c>
      <c r="AF331" s="221">
        <f t="shared" si="50"/>
        <v>4.1731374263012117E-3</v>
      </c>
      <c r="AH331" s="231"/>
    </row>
    <row r="332" spans="1:34" ht="13.5" customHeight="1" x14ac:dyDescent="0.2">
      <c r="A332" s="120" t="s">
        <v>730</v>
      </c>
      <c r="B332" s="2" t="s">
        <v>731</v>
      </c>
      <c r="C332" s="2" t="s">
        <v>656</v>
      </c>
      <c r="D332" s="55" t="s">
        <v>802</v>
      </c>
      <c r="E332" s="35" t="s">
        <v>803</v>
      </c>
      <c r="F332" s="55" t="s">
        <v>723</v>
      </c>
      <c r="G332" s="91" t="s">
        <v>182</v>
      </c>
      <c r="H332" s="91" t="s">
        <v>31</v>
      </c>
      <c r="I332" s="2" t="s">
        <v>32</v>
      </c>
      <c r="J332" s="4">
        <v>2300697505</v>
      </c>
      <c r="K332" s="79">
        <v>2.1999999999999999E-2</v>
      </c>
      <c r="L332" s="52">
        <v>0</v>
      </c>
      <c r="M332" s="52"/>
      <c r="N332" s="52">
        <v>1E-3</v>
      </c>
      <c r="O332" s="52">
        <v>3.5000000000000003E-2</v>
      </c>
      <c r="P332" s="79">
        <v>5.8000000000000003E-2</v>
      </c>
      <c r="Q332" s="87">
        <v>10664781</v>
      </c>
      <c r="R332" s="87">
        <v>6755137</v>
      </c>
      <c r="S332" s="87">
        <v>0</v>
      </c>
      <c r="T332" s="87"/>
      <c r="U332" s="87">
        <v>1813266</v>
      </c>
      <c r="V332" s="102">
        <v>1048189</v>
      </c>
      <c r="W332" s="102">
        <v>0</v>
      </c>
      <c r="X332" s="53"/>
      <c r="Y332" s="87"/>
      <c r="Z332" s="239"/>
      <c r="AA332" s="118">
        <f t="shared" si="45"/>
        <v>9616592</v>
      </c>
      <c r="AB332" s="23">
        <f t="shared" si="46"/>
        <v>0.70244604325524052</v>
      </c>
      <c r="AC332" s="23">
        <f t="shared" si="47"/>
        <v>0.18855598740177393</v>
      </c>
      <c r="AD332" s="23">
        <f t="shared" si="48"/>
        <v>2.9361256685502424E-3</v>
      </c>
      <c r="AE332" s="23">
        <f t="shared" si="49"/>
        <v>7.8813750875954464E-4</v>
      </c>
      <c r="AF332" s="221">
        <f t="shared" si="50"/>
        <v>4.1798593596510201E-3</v>
      </c>
      <c r="AH332" s="231"/>
    </row>
    <row r="333" spans="1:34" ht="13.5" customHeight="1" x14ac:dyDescent="0.2">
      <c r="A333" s="120" t="s">
        <v>732</v>
      </c>
      <c r="B333" s="2" t="s">
        <v>733</v>
      </c>
      <c r="C333" s="2" t="s">
        <v>656</v>
      </c>
      <c r="D333" s="55" t="s">
        <v>802</v>
      </c>
      <c r="E333" s="35" t="s">
        <v>803</v>
      </c>
      <c r="F333" s="91" t="s">
        <v>723</v>
      </c>
      <c r="G333" s="91" t="s">
        <v>182</v>
      </c>
      <c r="H333" s="91" t="s">
        <v>31</v>
      </c>
      <c r="I333" s="2" t="s">
        <v>32</v>
      </c>
      <c r="J333" s="4">
        <v>1216063545</v>
      </c>
      <c r="K333" s="79">
        <v>2.1999999999999999E-2</v>
      </c>
      <c r="L333" s="52">
        <v>0</v>
      </c>
      <c r="M333" s="52"/>
      <c r="N333" s="52">
        <v>1E-3</v>
      </c>
      <c r="O333" s="52">
        <v>3.5000000000000003E-2</v>
      </c>
      <c r="P333" s="79">
        <v>5.8000000000000003E-2</v>
      </c>
      <c r="Q333" s="87">
        <v>6747057</v>
      </c>
      <c r="R333" s="87">
        <v>3682381</v>
      </c>
      <c r="S333" s="87">
        <v>0</v>
      </c>
      <c r="T333" s="87"/>
      <c r="U333" s="87">
        <v>968298</v>
      </c>
      <c r="V333" s="102">
        <v>1048189</v>
      </c>
      <c r="W333" s="102">
        <v>0</v>
      </c>
      <c r="X333" s="53"/>
      <c r="Y333" s="87"/>
      <c r="Z333" s="239"/>
      <c r="AA333" s="118">
        <f t="shared" si="45"/>
        <v>5698868</v>
      </c>
      <c r="AB333" s="23">
        <f t="shared" si="46"/>
        <v>0.64616007951052734</v>
      </c>
      <c r="AC333" s="23">
        <f t="shared" si="47"/>
        <v>0.1699105857514159</v>
      </c>
      <c r="AD333" s="23">
        <f t="shared" si="48"/>
        <v>3.0281156072316929E-3</v>
      </c>
      <c r="AE333" s="23">
        <f t="shared" si="49"/>
        <v>7.9625608709452762E-4</v>
      </c>
      <c r="AF333" s="221">
        <f t="shared" si="50"/>
        <v>4.6863241838237986E-3</v>
      </c>
      <c r="AH333" s="231"/>
    </row>
    <row r="334" spans="1:34" ht="13.5" customHeight="1" x14ac:dyDescent="0.2">
      <c r="A334" s="120" t="s">
        <v>734</v>
      </c>
      <c r="B334" s="2" t="s">
        <v>735</v>
      </c>
      <c r="C334" s="2" t="s">
        <v>656</v>
      </c>
      <c r="D334" s="55" t="s">
        <v>802</v>
      </c>
      <c r="E334" s="35" t="s">
        <v>803</v>
      </c>
      <c r="F334" s="91" t="s">
        <v>723</v>
      </c>
      <c r="G334" s="91" t="s">
        <v>182</v>
      </c>
      <c r="H334" s="91" t="s">
        <v>31</v>
      </c>
      <c r="I334" s="2" t="s">
        <v>32</v>
      </c>
      <c r="J334" s="4">
        <v>933782488</v>
      </c>
      <c r="K334" s="79">
        <v>2.1999999999999999E-2</v>
      </c>
      <c r="L334" s="52">
        <v>0</v>
      </c>
      <c r="M334" s="52"/>
      <c r="N334" s="52">
        <v>1E-3</v>
      </c>
      <c r="O334" s="52">
        <v>3.5000000000000003E-2</v>
      </c>
      <c r="P334" s="79">
        <v>5.8000000000000003E-2</v>
      </c>
      <c r="Q334" s="87">
        <v>5913116</v>
      </c>
      <c r="R334" s="87">
        <v>3029194</v>
      </c>
      <c r="S334" s="87">
        <v>0</v>
      </c>
      <c r="T334" s="87"/>
      <c r="U334" s="87">
        <v>787544</v>
      </c>
      <c r="V334" s="102">
        <v>1048189</v>
      </c>
      <c r="W334" s="102">
        <v>0</v>
      </c>
      <c r="X334" s="53"/>
      <c r="Y334" s="87"/>
      <c r="Z334" s="239"/>
      <c r="AA334" s="118">
        <f t="shared" si="45"/>
        <v>4864927</v>
      </c>
      <c r="AB334" s="23">
        <f t="shared" si="46"/>
        <v>0.62265970280746252</v>
      </c>
      <c r="AC334" s="23">
        <f t="shared" si="47"/>
        <v>0.16188197685186231</v>
      </c>
      <c r="AD334" s="23">
        <f t="shared" si="48"/>
        <v>3.2440038648486628E-3</v>
      </c>
      <c r="AE334" s="23">
        <f t="shared" si="49"/>
        <v>8.4339127165126277E-4</v>
      </c>
      <c r="AF334" s="221">
        <f t="shared" si="50"/>
        <v>5.2099145813066482E-3</v>
      </c>
      <c r="AH334" s="231"/>
    </row>
    <row r="335" spans="1:34" ht="13.5" customHeight="1" x14ac:dyDescent="0.2">
      <c r="A335" s="120" t="s">
        <v>736</v>
      </c>
      <c r="B335" s="2" t="s">
        <v>737</v>
      </c>
      <c r="C335" s="2" t="s">
        <v>656</v>
      </c>
      <c r="D335" s="55" t="s">
        <v>802</v>
      </c>
      <c r="E335" s="35" t="s">
        <v>803</v>
      </c>
      <c r="F335" s="91" t="s">
        <v>723</v>
      </c>
      <c r="G335" s="91" t="s">
        <v>182</v>
      </c>
      <c r="H335" s="91" t="s">
        <v>31</v>
      </c>
      <c r="I335" s="2" t="s">
        <v>32</v>
      </c>
      <c r="J335" s="4">
        <v>4094811047</v>
      </c>
      <c r="K335" s="79">
        <v>2.1999999999999999E-2</v>
      </c>
      <c r="L335" s="52">
        <v>0</v>
      </c>
      <c r="M335" s="52"/>
      <c r="N335" s="52">
        <v>1E-3</v>
      </c>
      <c r="O335" s="52">
        <v>3.5000000000000003E-2</v>
      </c>
      <c r="P335" s="79">
        <v>5.8000000000000003E-2</v>
      </c>
      <c r="Q335" s="87">
        <v>13650643</v>
      </c>
      <c r="R335" s="87">
        <v>9953276</v>
      </c>
      <c r="S335" s="87">
        <v>0</v>
      </c>
      <c r="T335" s="87"/>
      <c r="U335" s="87">
        <v>1600989</v>
      </c>
      <c r="V335" s="102">
        <v>1048189</v>
      </c>
      <c r="W335" s="102">
        <v>0</v>
      </c>
      <c r="X335" s="53"/>
      <c r="Y335" s="87"/>
      <c r="Z335" s="239"/>
      <c r="AA335" s="118">
        <f t="shared" si="45"/>
        <v>12602454</v>
      </c>
      <c r="AB335" s="23">
        <f t="shared" si="46"/>
        <v>0.78978871892728197</v>
      </c>
      <c r="AC335" s="23">
        <f t="shared" si="47"/>
        <v>0.12703787690873539</v>
      </c>
      <c r="AD335" s="23">
        <f t="shared" si="48"/>
        <v>2.430704588259845E-3</v>
      </c>
      <c r="AE335" s="23">
        <f t="shared" si="49"/>
        <v>3.90979945502721E-4</v>
      </c>
      <c r="AF335" s="221">
        <f t="shared" si="50"/>
        <v>3.0776643550458802E-3</v>
      </c>
      <c r="AH335" s="231"/>
    </row>
    <row r="336" spans="1:34" ht="13.5" customHeight="1" x14ac:dyDescent="0.2">
      <c r="A336" s="120" t="s">
        <v>738</v>
      </c>
      <c r="B336" s="2" t="s">
        <v>739</v>
      </c>
      <c r="C336" s="2" t="s">
        <v>656</v>
      </c>
      <c r="D336" s="55" t="s">
        <v>802</v>
      </c>
      <c r="E336" s="35" t="s">
        <v>803</v>
      </c>
      <c r="F336" s="91" t="s">
        <v>723</v>
      </c>
      <c r="G336" s="91" t="s">
        <v>182</v>
      </c>
      <c r="H336" s="91" t="s">
        <v>31</v>
      </c>
      <c r="I336" s="2" t="s">
        <v>32</v>
      </c>
      <c r="J336" s="4">
        <v>989505364</v>
      </c>
      <c r="K336" s="79">
        <v>2.1999999999999999E-2</v>
      </c>
      <c r="L336" s="52">
        <v>0</v>
      </c>
      <c r="M336" s="52"/>
      <c r="N336" s="52">
        <v>1E-3</v>
      </c>
      <c r="O336" s="52">
        <v>3.5000000000000003E-2</v>
      </c>
      <c r="P336" s="79">
        <v>5.8000000000000003E-2</v>
      </c>
      <c r="Q336" s="87">
        <v>6541469</v>
      </c>
      <c r="R336" s="87">
        <v>3715966</v>
      </c>
      <c r="S336" s="87">
        <v>0</v>
      </c>
      <c r="T336" s="87"/>
      <c r="U336" s="87">
        <v>729125</v>
      </c>
      <c r="V336" s="102">
        <v>1048189</v>
      </c>
      <c r="W336" s="102">
        <v>0</v>
      </c>
      <c r="X336" s="53"/>
      <c r="Y336" s="87"/>
      <c r="Z336" s="239"/>
      <c r="AA336" s="118">
        <f t="shared" si="45"/>
        <v>5493280</v>
      </c>
      <c r="AB336" s="23">
        <f t="shared" si="46"/>
        <v>0.67645668889989219</v>
      </c>
      <c r="AC336" s="23">
        <f t="shared" si="47"/>
        <v>0.1327303541781959</v>
      </c>
      <c r="AD336" s="23">
        <f t="shared" si="48"/>
        <v>3.7553773179950138E-3</v>
      </c>
      <c r="AE336" s="23">
        <f t="shared" si="49"/>
        <v>7.3685805709285677E-4</v>
      </c>
      <c r="AF336" s="221">
        <f t="shared" si="50"/>
        <v>5.5515414062980257E-3</v>
      </c>
      <c r="AH336" s="231"/>
    </row>
    <row r="337" spans="1:34" ht="13.5" customHeight="1" x14ac:dyDescent="0.2">
      <c r="A337" s="120" t="s">
        <v>740</v>
      </c>
      <c r="B337" s="2" t="s">
        <v>741</v>
      </c>
      <c r="C337" s="2" t="s">
        <v>656</v>
      </c>
      <c r="D337" s="55" t="s">
        <v>802</v>
      </c>
      <c r="E337" s="35" t="s">
        <v>803</v>
      </c>
      <c r="F337" s="91" t="s">
        <v>723</v>
      </c>
      <c r="G337" s="91" t="s">
        <v>182</v>
      </c>
      <c r="H337" s="91" t="s">
        <v>31</v>
      </c>
      <c r="I337" s="2" t="s">
        <v>32</v>
      </c>
      <c r="J337" s="4">
        <v>3637634818</v>
      </c>
      <c r="K337" s="79">
        <v>2.1999999999999999E-2</v>
      </c>
      <c r="L337" s="52">
        <v>0</v>
      </c>
      <c r="M337" s="52"/>
      <c r="N337" s="52">
        <v>1E-3</v>
      </c>
      <c r="O337" s="52">
        <v>3.5000000000000003E-2</v>
      </c>
      <c r="P337" s="79">
        <v>5.8000000000000003E-2</v>
      </c>
      <c r="Q337" s="87">
        <v>12341455</v>
      </c>
      <c r="R337" s="87">
        <v>8826678</v>
      </c>
      <c r="S337" s="87">
        <v>0</v>
      </c>
      <c r="T337" s="87"/>
      <c r="U337" s="87">
        <v>1418399</v>
      </c>
      <c r="V337" s="102">
        <v>1048189</v>
      </c>
      <c r="W337" s="102">
        <v>0</v>
      </c>
      <c r="X337" s="53"/>
      <c r="Y337" s="87"/>
      <c r="Z337" s="239"/>
      <c r="AA337" s="118">
        <f t="shared" si="45"/>
        <v>11293266</v>
      </c>
      <c r="AB337" s="23">
        <f t="shared" si="46"/>
        <v>0.78158771784884906</v>
      </c>
      <c r="AC337" s="23">
        <f t="shared" si="47"/>
        <v>0.12559688224823537</v>
      </c>
      <c r="AD337" s="23">
        <f t="shared" si="48"/>
        <v>2.4264882105051373E-3</v>
      </c>
      <c r="AE337" s="23">
        <f t="shared" si="49"/>
        <v>3.8992341754080936E-4</v>
      </c>
      <c r="AF337" s="221">
        <f t="shared" si="50"/>
        <v>3.1045628725890426E-3</v>
      </c>
      <c r="AH337" s="231"/>
    </row>
    <row r="338" spans="1:34" ht="13.5" customHeight="1" x14ac:dyDescent="0.2">
      <c r="A338" s="120" t="s">
        <v>742</v>
      </c>
      <c r="B338" s="2" t="s">
        <v>743</v>
      </c>
      <c r="C338" s="2" t="s">
        <v>656</v>
      </c>
      <c r="D338" s="55" t="s">
        <v>802</v>
      </c>
      <c r="E338" s="35" t="s">
        <v>803</v>
      </c>
      <c r="F338" s="91" t="s">
        <v>723</v>
      </c>
      <c r="G338" s="91" t="s">
        <v>182</v>
      </c>
      <c r="H338" s="91" t="s">
        <v>31</v>
      </c>
      <c r="I338" s="2" t="s">
        <v>32</v>
      </c>
      <c r="J338" s="4">
        <v>1632139417</v>
      </c>
      <c r="K338" s="79">
        <v>2.1999999999999999E-2</v>
      </c>
      <c r="L338" s="52">
        <v>0</v>
      </c>
      <c r="M338" s="52"/>
      <c r="N338" s="52">
        <v>1E-3</v>
      </c>
      <c r="O338" s="52">
        <v>3.5000000000000003E-2</v>
      </c>
      <c r="P338" s="79">
        <v>5.8000000000000003E-2</v>
      </c>
      <c r="Q338" s="87">
        <v>10676109</v>
      </c>
      <c r="R338" s="87">
        <v>7397922</v>
      </c>
      <c r="S338" s="87">
        <v>0</v>
      </c>
      <c r="T338" s="87"/>
      <c r="U338" s="87">
        <v>1181809</v>
      </c>
      <c r="V338" s="102">
        <v>1048189</v>
      </c>
      <c r="W338" s="102">
        <v>0</v>
      </c>
      <c r="X338" s="53"/>
      <c r="Y338" s="87"/>
      <c r="Z338" s="239"/>
      <c r="AA338" s="118">
        <f t="shared" si="45"/>
        <v>9627920</v>
      </c>
      <c r="AB338" s="23">
        <f t="shared" si="46"/>
        <v>0.76838216354103483</v>
      </c>
      <c r="AC338" s="23">
        <f t="shared" si="47"/>
        <v>0.1227481117416846</v>
      </c>
      <c r="AD338" s="23">
        <f t="shared" si="48"/>
        <v>4.5326532298312844E-3</v>
      </c>
      <c r="AE338" s="23">
        <f t="shared" si="49"/>
        <v>7.2408581502936644E-4</v>
      </c>
      <c r="AF338" s="221">
        <f t="shared" si="50"/>
        <v>5.8989568536350102E-3</v>
      </c>
      <c r="AH338" s="231"/>
    </row>
    <row r="339" spans="1:34" ht="13.5" customHeight="1" x14ac:dyDescent="0.2">
      <c r="A339" s="120" t="s">
        <v>744</v>
      </c>
      <c r="B339" s="2" t="s">
        <v>745</v>
      </c>
      <c r="C339" s="2" t="s">
        <v>656</v>
      </c>
      <c r="D339" s="55" t="s">
        <v>802</v>
      </c>
      <c r="E339" s="35" t="s">
        <v>803</v>
      </c>
      <c r="F339" s="91" t="s">
        <v>723</v>
      </c>
      <c r="G339" s="91" t="s">
        <v>182</v>
      </c>
      <c r="H339" s="91" t="s">
        <v>31</v>
      </c>
      <c r="I339" s="2" t="s">
        <v>32</v>
      </c>
      <c r="J339" s="4">
        <v>4260329574</v>
      </c>
      <c r="K339" s="79">
        <v>2.1999999999999999E-2</v>
      </c>
      <c r="L339" s="52">
        <v>0</v>
      </c>
      <c r="M339" s="52"/>
      <c r="N339" s="52">
        <v>1E-3</v>
      </c>
      <c r="O339" s="52">
        <v>3.5000000000000003E-2</v>
      </c>
      <c r="P339" s="79">
        <v>5.8000000000000003E-2</v>
      </c>
      <c r="Q339" s="87">
        <v>13228184</v>
      </c>
      <c r="R339" s="87">
        <v>9586147</v>
      </c>
      <c r="S339" s="87">
        <v>0</v>
      </c>
      <c r="T339" s="87"/>
      <c r="U339" s="87">
        <v>1545659</v>
      </c>
      <c r="V339" s="102">
        <v>1048189</v>
      </c>
      <c r="W339" s="102">
        <v>0</v>
      </c>
      <c r="X339" s="53"/>
      <c r="Y339" s="87"/>
      <c r="Z339" s="239"/>
      <c r="AA339" s="118">
        <f t="shared" si="45"/>
        <v>12179995</v>
      </c>
      <c r="AB339" s="23">
        <f t="shared" si="46"/>
        <v>0.78704030666679259</v>
      </c>
      <c r="AC339" s="23">
        <f t="shared" si="47"/>
        <v>0.12690144782489649</v>
      </c>
      <c r="AD339" s="23">
        <f t="shared" si="48"/>
        <v>2.2500951706887831E-3</v>
      </c>
      <c r="AE339" s="23">
        <f t="shared" si="49"/>
        <v>3.6280268302078545E-4</v>
      </c>
      <c r="AF339" s="221">
        <f t="shared" si="50"/>
        <v>2.8589325751538675E-3</v>
      </c>
      <c r="AH339" s="231"/>
    </row>
    <row r="340" spans="1:34" ht="13.5" customHeight="1" x14ac:dyDescent="0.2">
      <c r="A340" s="120" t="s">
        <v>746</v>
      </c>
      <c r="B340" s="2" t="s">
        <v>747</v>
      </c>
      <c r="C340" s="2" t="s">
        <v>656</v>
      </c>
      <c r="D340" s="55" t="s">
        <v>802</v>
      </c>
      <c r="E340" s="35" t="s">
        <v>803</v>
      </c>
      <c r="F340" s="91" t="s">
        <v>723</v>
      </c>
      <c r="G340" s="91" t="s">
        <v>182</v>
      </c>
      <c r="H340" s="91" t="s">
        <v>31</v>
      </c>
      <c r="I340" s="2" t="s">
        <v>57</v>
      </c>
      <c r="J340" s="4">
        <v>5407653</v>
      </c>
      <c r="K340" s="79">
        <v>2.1999999999999999E-2</v>
      </c>
      <c r="L340" s="52">
        <v>0</v>
      </c>
      <c r="M340" s="52"/>
      <c r="N340" s="52">
        <v>1E-3</v>
      </c>
      <c r="O340" s="52">
        <v>3.5000000000000003E-2</v>
      </c>
      <c r="P340" s="79">
        <v>5.8000000000000003E-2</v>
      </c>
      <c r="Q340" s="87">
        <v>22500.19</v>
      </c>
      <c r="R340" s="87">
        <v>12406.789999999997</v>
      </c>
      <c r="S340" s="87">
        <v>0</v>
      </c>
      <c r="T340" s="87"/>
      <c r="U340" s="87">
        <v>2003</v>
      </c>
      <c r="V340" s="102">
        <v>4045.2</v>
      </c>
      <c r="W340" s="102">
        <v>0</v>
      </c>
      <c r="X340" s="53"/>
      <c r="Y340" s="87"/>
      <c r="Z340" s="239"/>
      <c r="AA340" s="118">
        <f t="shared" si="45"/>
        <v>18454.989999999998</v>
      </c>
      <c r="AB340" s="23">
        <f t="shared" si="46"/>
        <v>0.67227291914002651</v>
      </c>
      <c r="AC340" s="23">
        <f t="shared" si="47"/>
        <v>0.10853433136512132</v>
      </c>
      <c r="AD340" s="23">
        <f t="shared" si="48"/>
        <v>2.2943021676871643E-3</v>
      </c>
      <c r="AE340" s="23">
        <f t="shared" si="49"/>
        <v>3.7040098541825817E-4</v>
      </c>
      <c r="AF340" s="221">
        <f t="shared" si="50"/>
        <v>3.4127541097773838E-3</v>
      </c>
      <c r="AH340" s="231"/>
    </row>
    <row r="341" spans="1:34" ht="13.5" customHeight="1" x14ac:dyDescent="0.2">
      <c r="A341" s="120" t="s">
        <v>748</v>
      </c>
      <c r="B341" s="2" t="s">
        <v>749</v>
      </c>
      <c r="C341" s="2" t="s">
        <v>656</v>
      </c>
      <c r="D341" s="55" t="s">
        <v>802</v>
      </c>
      <c r="E341" s="35" t="s">
        <v>803</v>
      </c>
      <c r="F341" s="91" t="s">
        <v>723</v>
      </c>
      <c r="G341" s="91" t="s">
        <v>182</v>
      </c>
      <c r="H341" s="91" t="s">
        <v>31</v>
      </c>
      <c r="I341" s="2" t="s">
        <v>32</v>
      </c>
      <c r="J341" s="4">
        <v>2481222259</v>
      </c>
      <c r="K341" s="79">
        <v>2.1999999999999999E-2</v>
      </c>
      <c r="L341" s="52">
        <v>0</v>
      </c>
      <c r="M341" s="52"/>
      <c r="N341" s="52">
        <v>1E-3</v>
      </c>
      <c r="O341" s="52">
        <v>3.5000000000000003E-2</v>
      </c>
      <c r="P341" s="79">
        <v>5.8000000000000003E-2</v>
      </c>
      <c r="Q341" s="87">
        <v>8448262</v>
      </c>
      <c r="R341" s="87">
        <v>5480020</v>
      </c>
      <c r="S341" s="87">
        <v>0</v>
      </c>
      <c r="T341" s="87"/>
      <c r="U341" s="87">
        <v>871864</v>
      </c>
      <c r="V341" s="102">
        <v>1048189</v>
      </c>
      <c r="W341" s="102">
        <v>0</v>
      </c>
      <c r="X341" s="53"/>
      <c r="Y341" s="87"/>
      <c r="Z341" s="239"/>
      <c r="AA341" s="118">
        <f t="shared" si="45"/>
        <v>7400073</v>
      </c>
      <c r="AB341" s="23">
        <f t="shared" si="46"/>
        <v>0.74053593795628769</v>
      </c>
      <c r="AC341" s="23">
        <f t="shared" si="47"/>
        <v>0.11781829719787899</v>
      </c>
      <c r="AD341" s="23">
        <f t="shared" si="48"/>
        <v>2.208596984862048E-3</v>
      </c>
      <c r="AE341" s="23">
        <f t="shared" si="49"/>
        <v>3.5138488575037403E-4</v>
      </c>
      <c r="AF341" s="221">
        <f t="shared" si="50"/>
        <v>2.9824305231658009E-3</v>
      </c>
      <c r="AH341" s="231"/>
    </row>
    <row r="342" spans="1:34" ht="13.5" customHeight="1" x14ac:dyDescent="0.2">
      <c r="A342" s="120" t="s">
        <v>750</v>
      </c>
      <c r="B342" s="2" t="s">
        <v>751</v>
      </c>
      <c r="C342" s="2" t="s">
        <v>656</v>
      </c>
      <c r="D342" s="55" t="s">
        <v>802</v>
      </c>
      <c r="E342" s="35" t="s">
        <v>803</v>
      </c>
      <c r="F342" s="91" t="s">
        <v>723</v>
      </c>
      <c r="G342" s="91" t="s">
        <v>182</v>
      </c>
      <c r="H342" s="91" t="s">
        <v>31</v>
      </c>
      <c r="I342" s="2" t="s">
        <v>32</v>
      </c>
      <c r="J342" s="4">
        <v>4359539589</v>
      </c>
      <c r="K342" s="79">
        <v>2.1999999999999999E-2</v>
      </c>
      <c r="L342" s="52">
        <v>0</v>
      </c>
      <c r="M342" s="52"/>
      <c r="N342" s="52">
        <v>1E-3</v>
      </c>
      <c r="O342" s="52">
        <v>3.5000000000000003E-2</v>
      </c>
      <c r="P342" s="79">
        <v>5.8000000000000003E-2</v>
      </c>
      <c r="Q342" s="87">
        <v>13994589</v>
      </c>
      <c r="R342" s="87">
        <v>10242317</v>
      </c>
      <c r="S342" s="87">
        <v>0</v>
      </c>
      <c r="T342" s="87"/>
      <c r="U342" s="87">
        <v>1655894</v>
      </c>
      <c r="V342" s="102">
        <v>1048189</v>
      </c>
      <c r="W342" s="102">
        <v>0</v>
      </c>
      <c r="X342" s="53"/>
      <c r="Y342" s="87"/>
      <c r="Z342" s="239"/>
      <c r="AA342" s="118">
        <f t="shared" si="45"/>
        <v>12946400</v>
      </c>
      <c r="AB342" s="23">
        <f t="shared" si="46"/>
        <v>0.79113243836124325</v>
      </c>
      <c r="AC342" s="23">
        <f t="shared" si="47"/>
        <v>0.12790381882222085</v>
      </c>
      <c r="AD342" s="23">
        <f t="shared" si="48"/>
        <v>2.3494033695309106E-3</v>
      </c>
      <c r="AE342" s="23">
        <f t="shared" si="49"/>
        <v>3.7983231169138947E-4</v>
      </c>
      <c r="AF342" s="221">
        <f t="shared" si="50"/>
        <v>2.9696713920585524E-3</v>
      </c>
      <c r="AH342" s="231"/>
    </row>
    <row r="343" spans="1:34" ht="13.5" customHeight="1" x14ac:dyDescent="0.2">
      <c r="A343" s="120" t="s">
        <v>752</v>
      </c>
      <c r="B343" s="2" t="s">
        <v>753</v>
      </c>
      <c r="C343" s="2" t="s">
        <v>656</v>
      </c>
      <c r="D343" s="55" t="s">
        <v>802</v>
      </c>
      <c r="E343" s="35" t="s">
        <v>803</v>
      </c>
      <c r="F343" s="91" t="s">
        <v>723</v>
      </c>
      <c r="G343" s="91" t="s">
        <v>182</v>
      </c>
      <c r="H343" s="91" t="s">
        <v>31</v>
      </c>
      <c r="I343" s="2" t="s">
        <v>32</v>
      </c>
      <c r="J343" s="4">
        <v>1989807283</v>
      </c>
      <c r="K343" s="79">
        <v>2.1999999999999999E-2</v>
      </c>
      <c r="L343" s="52">
        <v>0</v>
      </c>
      <c r="M343" s="52"/>
      <c r="N343" s="52">
        <v>1E-3</v>
      </c>
      <c r="O343" s="52">
        <v>3.5000000000000003E-2</v>
      </c>
      <c r="P343" s="79">
        <v>5.8000000000000003E-2</v>
      </c>
      <c r="Q343" s="87">
        <v>7262475</v>
      </c>
      <c r="R343" s="87">
        <v>4458895</v>
      </c>
      <c r="S343" s="87">
        <v>0</v>
      </c>
      <c r="T343" s="87"/>
      <c r="U343" s="87">
        <v>707202</v>
      </c>
      <c r="V343" s="102">
        <v>1048189</v>
      </c>
      <c r="W343" s="102">
        <v>0</v>
      </c>
      <c r="X343" s="53"/>
      <c r="Y343" s="87"/>
      <c r="Z343" s="239"/>
      <c r="AA343" s="118">
        <f t="shared" si="45"/>
        <v>6214286</v>
      </c>
      <c r="AB343" s="23">
        <f t="shared" si="46"/>
        <v>0.71752330034375633</v>
      </c>
      <c r="AC343" s="23">
        <f t="shared" si="47"/>
        <v>0.11380261545735101</v>
      </c>
      <c r="AD343" s="23">
        <f t="shared" si="48"/>
        <v>2.2408677654840005E-3</v>
      </c>
      <c r="AE343" s="23">
        <f t="shared" si="49"/>
        <v>3.5541230853963058E-4</v>
      </c>
      <c r="AF343" s="221">
        <f t="shared" si="50"/>
        <v>3.1230592294500112E-3</v>
      </c>
      <c r="AH343" s="231"/>
    </row>
    <row r="344" spans="1:34" ht="13.5" customHeight="1" x14ac:dyDescent="0.2">
      <c r="A344" s="120" t="s">
        <v>754</v>
      </c>
      <c r="B344" s="2" t="s">
        <v>755</v>
      </c>
      <c r="C344" s="2" t="s">
        <v>656</v>
      </c>
      <c r="D344" s="55" t="s">
        <v>802</v>
      </c>
      <c r="E344" s="35" t="s">
        <v>803</v>
      </c>
      <c r="F344" s="91" t="s">
        <v>723</v>
      </c>
      <c r="G344" s="91" t="s">
        <v>182</v>
      </c>
      <c r="H344" s="91" t="s">
        <v>31</v>
      </c>
      <c r="I344" s="2" t="s">
        <v>32</v>
      </c>
      <c r="J344" s="4">
        <v>7364986371</v>
      </c>
      <c r="K344" s="79">
        <v>2.1999999999999999E-2</v>
      </c>
      <c r="L344" s="52">
        <v>0</v>
      </c>
      <c r="M344" s="52"/>
      <c r="N344" s="52">
        <v>1E-3</v>
      </c>
      <c r="O344" s="52">
        <v>3.5000000000000003E-2</v>
      </c>
      <c r="P344" s="79">
        <v>5.8000000000000003E-2</v>
      </c>
      <c r="Q344" s="87">
        <v>21055452</v>
      </c>
      <c r="R344" s="87">
        <v>16311406</v>
      </c>
      <c r="S344" s="87">
        <v>0</v>
      </c>
      <c r="T344" s="87"/>
      <c r="U344" s="87">
        <v>2647668</v>
      </c>
      <c r="V344" s="102">
        <v>1048189</v>
      </c>
      <c r="W344" s="102">
        <v>0</v>
      </c>
      <c r="X344" s="53"/>
      <c r="Y344" s="87"/>
      <c r="Z344" s="239"/>
      <c r="AA344" s="118">
        <f t="shared" si="45"/>
        <v>20007263</v>
      </c>
      <c r="AB344" s="23">
        <f t="shared" si="46"/>
        <v>0.81527423316222714</v>
      </c>
      <c r="AC344" s="23">
        <f t="shared" si="47"/>
        <v>0.13233534242040004</v>
      </c>
      <c r="AD344" s="23">
        <f t="shared" si="48"/>
        <v>2.214723175079722E-3</v>
      </c>
      <c r="AE344" s="23">
        <f t="shared" si="49"/>
        <v>3.5949394426924185E-4</v>
      </c>
      <c r="AF344" s="221">
        <f t="shared" si="50"/>
        <v>2.7165376814245841E-3</v>
      </c>
      <c r="AH344" s="231"/>
    </row>
    <row r="345" spans="1:34" ht="13.5" customHeight="1" x14ac:dyDescent="0.2">
      <c r="A345" s="120" t="s">
        <v>756</v>
      </c>
      <c r="B345" s="2" t="s">
        <v>757</v>
      </c>
      <c r="C345" s="2" t="s">
        <v>656</v>
      </c>
      <c r="D345" s="55" t="s">
        <v>802</v>
      </c>
      <c r="E345" s="35" t="s">
        <v>803</v>
      </c>
      <c r="F345" s="91" t="s">
        <v>723</v>
      </c>
      <c r="G345" s="91" t="s">
        <v>182</v>
      </c>
      <c r="H345" s="91" t="s">
        <v>31</v>
      </c>
      <c r="I345" s="2" t="s">
        <v>32</v>
      </c>
      <c r="J345" s="4">
        <v>9121684120</v>
      </c>
      <c r="K345" s="79">
        <v>2.1999999999999999E-2</v>
      </c>
      <c r="L345" s="52">
        <v>0</v>
      </c>
      <c r="M345" s="52"/>
      <c r="N345" s="52">
        <v>1E-3</v>
      </c>
      <c r="O345" s="52">
        <v>3.5000000000000003E-2</v>
      </c>
      <c r="P345" s="79">
        <v>5.8000000000000003E-2</v>
      </c>
      <c r="Q345" s="87">
        <v>28219542</v>
      </c>
      <c r="R345" s="87">
        <v>22463895</v>
      </c>
      <c r="S345" s="87">
        <v>0</v>
      </c>
      <c r="T345" s="87"/>
      <c r="U345" s="87">
        <v>3659269</v>
      </c>
      <c r="V345" s="102">
        <v>1048189</v>
      </c>
      <c r="W345" s="102">
        <v>0</v>
      </c>
      <c r="X345" s="53"/>
      <c r="Y345" s="87"/>
      <c r="Z345" s="239"/>
      <c r="AA345" s="118">
        <f t="shared" si="45"/>
        <v>27171353</v>
      </c>
      <c r="AB345" s="23">
        <f t="shared" si="46"/>
        <v>0.82674922371366633</v>
      </c>
      <c r="AC345" s="23">
        <f t="shared" si="47"/>
        <v>0.13467378676358149</v>
      </c>
      <c r="AD345" s="23">
        <f t="shared" si="48"/>
        <v>2.4626916153285957E-3</v>
      </c>
      <c r="AE345" s="23">
        <f t="shared" si="49"/>
        <v>4.0116155655694862E-4</v>
      </c>
      <c r="AF345" s="221">
        <f t="shared" si="50"/>
        <v>2.9787649563993014E-3</v>
      </c>
      <c r="AH345" s="231"/>
    </row>
    <row r="346" spans="1:34" ht="13.5" customHeight="1" x14ac:dyDescent="0.2">
      <c r="A346" s="120" t="s">
        <v>758</v>
      </c>
      <c r="B346" s="2" t="s">
        <v>759</v>
      </c>
      <c r="C346" s="2" t="s">
        <v>656</v>
      </c>
      <c r="D346" s="55" t="s">
        <v>802</v>
      </c>
      <c r="E346" s="35" t="s">
        <v>803</v>
      </c>
      <c r="F346" s="91" t="s">
        <v>723</v>
      </c>
      <c r="G346" s="91" t="s">
        <v>182</v>
      </c>
      <c r="H346" s="91" t="s">
        <v>31</v>
      </c>
      <c r="I346" s="2" t="s">
        <v>32</v>
      </c>
      <c r="J346" s="4">
        <v>7393644360</v>
      </c>
      <c r="K346" s="79">
        <v>2.1999999999999999E-2</v>
      </c>
      <c r="L346" s="52">
        <v>0</v>
      </c>
      <c r="M346" s="52"/>
      <c r="N346" s="52">
        <v>1E-3</v>
      </c>
      <c r="O346" s="52">
        <v>3.5000000000000003E-2</v>
      </c>
      <c r="P346" s="79">
        <v>5.8000000000000003E-2</v>
      </c>
      <c r="Q346" s="87">
        <v>21269484</v>
      </c>
      <c r="R346" s="87">
        <v>16483619</v>
      </c>
      <c r="S346" s="87">
        <v>0</v>
      </c>
      <c r="T346" s="87"/>
      <c r="U346" s="87">
        <v>2689487</v>
      </c>
      <c r="V346" s="102">
        <v>1048189</v>
      </c>
      <c r="W346" s="102">
        <v>0</v>
      </c>
      <c r="X346" s="53"/>
      <c r="Y346" s="87"/>
      <c r="Z346" s="239"/>
      <c r="AA346" s="118">
        <f t="shared" si="45"/>
        <v>20221295</v>
      </c>
      <c r="AB346" s="23">
        <f t="shared" si="46"/>
        <v>0.81516139297705714</v>
      </c>
      <c r="AC346" s="23">
        <f t="shared" si="47"/>
        <v>0.13300270828351993</v>
      </c>
      <c r="AD346" s="23">
        <f t="shared" si="48"/>
        <v>2.2294308729775042E-3</v>
      </c>
      <c r="AE346" s="23">
        <f t="shared" si="49"/>
        <v>3.6375660892621025E-4</v>
      </c>
      <c r="AF346" s="221">
        <f t="shared" si="50"/>
        <v>2.734956405179326E-3</v>
      </c>
      <c r="AH346" s="231"/>
    </row>
    <row r="347" spans="1:34" ht="13.5" customHeight="1" x14ac:dyDescent="0.2">
      <c r="A347" s="120" t="s">
        <v>760</v>
      </c>
      <c r="B347" s="2" t="s">
        <v>761</v>
      </c>
      <c r="C347" s="2" t="s">
        <v>656</v>
      </c>
      <c r="D347" s="55" t="s">
        <v>802</v>
      </c>
      <c r="E347" s="35" t="s">
        <v>803</v>
      </c>
      <c r="F347" s="91" t="s">
        <v>723</v>
      </c>
      <c r="G347" s="91" t="s">
        <v>182</v>
      </c>
      <c r="H347" s="91" t="s">
        <v>31</v>
      </c>
      <c r="I347" s="2" t="s">
        <v>32</v>
      </c>
      <c r="J347" s="4">
        <v>4155684082</v>
      </c>
      <c r="K347" s="79">
        <v>2.1999999999999999E-2</v>
      </c>
      <c r="L347" s="52">
        <v>0</v>
      </c>
      <c r="M347" s="52"/>
      <c r="N347" s="52">
        <v>1E-3</v>
      </c>
      <c r="O347" s="52">
        <v>3.5000000000000003E-2</v>
      </c>
      <c r="P347" s="79">
        <v>5.8000000000000003E-2</v>
      </c>
      <c r="Q347" s="87">
        <v>13393093</v>
      </c>
      <c r="R347" s="87">
        <v>9722785</v>
      </c>
      <c r="S347" s="87">
        <v>0</v>
      </c>
      <c r="T347" s="87"/>
      <c r="U347" s="87">
        <v>1573930</v>
      </c>
      <c r="V347" s="102">
        <v>1048189</v>
      </c>
      <c r="W347" s="102">
        <v>0</v>
      </c>
      <c r="X347" s="53"/>
      <c r="Y347" s="87"/>
      <c r="Z347" s="239"/>
      <c r="AA347" s="118">
        <f t="shared" si="45"/>
        <v>12344904</v>
      </c>
      <c r="AB347" s="23">
        <f t="shared" si="46"/>
        <v>0.78759502706541906</v>
      </c>
      <c r="AC347" s="23">
        <f t="shared" si="47"/>
        <v>0.12749633370984498</v>
      </c>
      <c r="AD347" s="23">
        <f t="shared" si="48"/>
        <v>2.3396352581548331E-3</v>
      </c>
      <c r="AE347" s="23">
        <f t="shared" si="49"/>
        <v>3.7874149452730223E-4</v>
      </c>
      <c r="AF347" s="221">
        <f t="shared" si="50"/>
        <v>2.9706069461513992E-3</v>
      </c>
      <c r="AH347" s="231"/>
    </row>
    <row r="348" spans="1:34" ht="13.5" customHeight="1" x14ac:dyDescent="0.2">
      <c r="A348" s="120" t="s">
        <v>762</v>
      </c>
      <c r="B348" s="2" t="s">
        <v>763</v>
      </c>
      <c r="C348" s="2" t="s">
        <v>656</v>
      </c>
      <c r="D348" s="55" t="s">
        <v>802</v>
      </c>
      <c r="E348" s="35" t="s">
        <v>803</v>
      </c>
      <c r="F348" s="91" t="s">
        <v>723</v>
      </c>
      <c r="G348" s="91" t="s">
        <v>182</v>
      </c>
      <c r="H348" s="91" t="s">
        <v>31</v>
      </c>
      <c r="I348" s="2" t="s">
        <v>32</v>
      </c>
      <c r="J348" s="4">
        <v>4889724469</v>
      </c>
      <c r="K348" s="79">
        <v>2.1999999999999999E-2</v>
      </c>
      <c r="L348" s="52">
        <v>0</v>
      </c>
      <c r="M348" s="52"/>
      <c r="N348" s="52">
        <v>1E-3</v>
      </c>
      <c r="O348" s="52">
        <v>3.5000000000000003E-2</v>
      </c>
      <c r="P348" s="79">
        <v>5.8000000000000003E-2</v>
      </c>
      <c r="Q348" s="87">
        <v>15513547</v>
      </c>
      <c r="R348" s="87">
        <v>11547188</v>
      </c>
      <c r="S348" s="87">
        <v>0</v>
      </c>
      <c r="T348" s="87"/>
      <c r="U348" s="87">
        <v>1869981</v>
      </c>
      <c r="V348" s="102">
        <v>1048189</v>
      </c>
      <c r="W348" s="102">
        <v>0</v>
      </c>
      <c r="X348" s="53"/>
      <c r="Y348" s="87"/>
      <c r="Z348" s="239"/>
      <c r="AA348" s="118">
        <f t="shared" si="45"/>
        <v>14465358</v>
      </c>
      <c r="AB348" s="23">
        <f t="shared" si="46"/>
        <v>0.79826493060178672</v>
      </c>
      <c r="AC348" s="23">
        <f t="shared" si="47"/>
        <v>0.12927305359466387</v>
      </c>
      <c r="AD348" s="23">
        <f t="shared" si="48"/>
        <v>2.3615212008789364E-3</v>
      </c>
      <c r="AE348" s="23">
        <f t="shared" si="49"/>
        <v>3.8243075082355931E-4</v>
      </c>
      <c r="AF348" s="221">
        <f t="shared" si="50"/>
        <v>2.958317609040723E-3</v>
      </c>
      <c r="AH348" s="231"/>
    </row>
    <row r="349" spans="1:34" ht="13.5" customHeight="1" x14ac:dyDescent="0.2">
      <c r="A349" s="120" t="s">
        <v>764</v>
      </c>
      <c r="B349" s="2" t="s">
        <v>765</v>
      </c>
      <c r="C349" s="2" t="s">
        <v>656</v>
      </c>
      <c r="D349" s="55" t="s">
        <v>802</v>
      </c>
      <c r="E349" s="35" t="s">
        <v>803</v>
      </c>
      <c r="F349" s="91" t="s">
        <v>723</v>
      </c>
      <c r="G349" s="91" t="s">
        <v>182</v>
      </c>
      <c r="H349" s="91" t="s">
        <v>31</v>
      </c>
      <c r="I349" s="2" t="s">
        <v>32</v>
      </c>
      <c r="J349" s="4">
        <v>4032957342</v>
      </c>
      <c r="K349" s="79">
        <v>2.1999999999999999E-2</v>
      </c>
      <c r="L349" s="52">
        <v>0</v>
      </c>
      <c r="M349" s="52"/>
      <c r="N349" s="52">
        <v>1E-3</v>
      </c>
      <c r="O349" s="52">
        <v>3.5000000000000003E-2</v>
      </c>
      <c r="P349" s="79">
        <v>5.8000000000000003E-2</v>
      </c>
      <c r="Q349" s="87">
        <v>13724375</v>
      </c>
      <c r="R349" s="87">
        <v>10008846</v>
      </c>
      <c r="S349" s="87">
        <v>0</v>
      </c>
      <c r="T349" s="87"/>
      <c r="U349" s="87">
        <v>1619151</v>
      </c>
      <c r="V349" s="102">
        <v>1048189</v>
      </c>
      <c r="W349" s="102">
        <v>0</v>
      </c>
      <c r="X349" s="53"/>
      <c r="Y349" s="87"/>
      <c r="Z349" s="239"/>
      <c r="AA349" s="118">
        <f t="shared" si="45"/>
        <v>12676186</v>
      </c>
      <c r="AB349" s="23">
        <f t="shared" si="46"/>
        <v>0.7895786634875821</v>
      </c>
      <c r="AC349" s="23">
        <f t="shared" si="47"/>
        <v>0.12773171677979481</v>
      </c>
      <c r="AD349" s="23">
        <f t="shared" si="48"/>
        <v>2.4817634185628338E-3</v>
      </c>
      <c r="AE349" s="23">
        <f t="shared" si="49"/>
        <v>4.0147982304148061E-4</v>
      </c>
      <c r="AF349" s="221">
        <f t="shared" si="50"/>
        <v>3.1431490405285818E-3</v>
      </c>
      <c r="AH349" s="231"/>
    </row>
    <row r="350" spans="1:34" ht="13.5" customHeight="1" x14ac:dyDescent="0.2">
      <c r="A350" s="120" t="s">
        <v>766</v>
      </c>
      <c r="B350" s="2" t="s">
        <v>767</v>
      </c>
      <c r="C350" s="2" t="s">
        <v>656</v>
      </c>
      <c r="D350" s="55" t="s">
        <v>802</v>
      </c>
      <c r="E350" s="35" t="s">
        <v>803</v>
      </c>
      <c r="F350" s="91" t="s">
        <v>723</v>
      </c>
      <c r="G350" s="91" t="s">
        <v>182</v>
      </c>
      <c r="H350" s="91" t="s">
        <v>31</v>
      </c>
      <c r="I350" s="2" t="s">
        <v>32</v>
      </c>
      <c r="J350" s="4">
        <v>3586895035</v>
      </c>
      <c r="K350" s="79">
        <v>2.1999999999999999E-2</v>
      </c>
      <c r="L350" s="52">
        <v>0</v>
      </c>
      <c r="M350" s="52"/>
      <c r="N350" s="52">
        <v>1E-3</v>
      </c>
      <c r="O350" s="52">
        <v>3.5000000000000003E-2</v>
      </c>
      <c r="P350" s="79">
        <v>5.8000000000000003E-2</v>
      </c>
      <c r="Q350" s="87">
        <v>11888956</v>
      </c>
      <c r="R350" s="87">
        <v>8428283</v>
      </c>
      <c r="S350" s="87">
        <v>0</v>
      </c>
      <c r="T350" s="87"/>
      <c r="U350" s="87">
        <v>1364295</v>
      </c>
      <c r="V350" s="102">
        <v>1048189</v>
      </c>
      <c r="W350" s="102">
        <v>0</v>
      </c>
      <c r="X350" s="53"/>
      <c r="Y350" s="87"/>
      <c r="Z350" s="239"/>
      <c r="AA350" s="118">
        <f t="shared" si="45"/>
        <v>10840767</v>
      </c>
      <c r="AB350" s="23">
        <f t="shared" si="46"/>
        <v>0.7774618714709024</v>
      </c>
      <c r="AC350" s="23">
        <f t="shared" si="47"/>
        <v>0.12584856772588138</v>
      </c>
      <c r="AD350" s="23">
        <f t="shared" si="48"/>
        <v>2.3497434181259783E-3</v>
      </c>
      <c r="AE350" s="23">
        <f t="shared" si="49"/>
        <v>3.8035542905146653E-4</v>
      </c>
      <c r="AF350" s="221">
        <f t="shared" si="50"/>
        <v>3.0223262443474317E-3</v>
      </c>
      <c r="AH350" s="231"/>
    </row>
    <row r="351" spans="1:34" ht="13.5" customHeight="1" x14ac:dyDescent="0.2">
      <c r="A351" s="120" t="s">
        <v>768</v>
      </c>
      <c r="B351" s="2" t="s">
        <v>769</v>
      </c>
      <c r="C351" s="2" t="s">
        <v>656</v>
      </c>
      <c r="D351" s="55" t="s">
        <v>802</v>
      </c>
      <c r="E351" s="35" t="s">
        <v>803</v>
      </c>
      <c r="F351" s="91" t="s">
        <v>723</v>
      </c>
      <c r="G351" s="91" t="s">
        <v>182</v>
      </c>
      <c r="H351" s="91" t="s">
        <v>31</v>
      </c>
      <c r="I351" s="2" t="s">
        <v>32</v>
      </c>
      <c r="J351" s="4">
        <v>4050990415</v>
      </c>
      <c r="K351" s="79">
        <v>2.1999999999999999E-2</v>
      </c>
      <c r="L351" s="52">
        <v>0</v>
      </c>
      <c r="M351" s="52"/>
      <c r="N351" s="52">
        <v>1E-3</v>
      </c>
      <c r="O351" s="52">
        <v>3.5000000000000003E-2</v>
      </c>
      <c r="P351" s="79">
        <v>5.8000000000000003E-2</v>
      </c>
      <c r="Q351" s="87">
        <v>12752897</v>
      </c>
      <c r="R351" s="87">
        <v>9179629</v>
      </c>
      <c r="S351" s="87">
        <v>0</v>
      </c>
      <c r="T351" s="87"/>
      <c r="U351" s="87">
        <v>1476890</v>
      </c>
      <c r="V351" s="102">
        <v>1048189</v>
      </c>
      <c r="W351" s="102">
        <v>0</v>
      </c>
      <c r="X351" s="53"/>
      <c r="Y351" s="87"/>
      <c r="Z351" s="239"/>
      <c r="AA351" s="118">
        <f t="shared" si="45"/>
        <v>11704708</v>
      </c>
      <c r="AB351" s="23">
        <f t="shared" si="46"/>
        <v>0.78426809109633489</v>
      </c>
      <c r="AC351" s="23">
        <f t="shared" si="47"/>
        <v>0.12617914090637716</v>
      </c>
      <c r="AD351" s="23">
        <f t="shared" si="48"/>
        <v>2.2660209133079372E-3</v>
      </c>
      <c r="AE351" s="23">
        <f t="shared" si="49"/>
        <v>3.6457504182961639E-4</v>
      </c>
      <c r="AF351" s="221">
        <f t="shared" si="50"/>
        <v>2.8893447776770411E-3</v>
      </c>
      <c r="AH351" s="231"/>
    </row>
    <row r="352" spans="1:34" ht="13.5" customHeight="1" x14ac:dyDescent="0.2">
      <c r="A352" s="120" t="s">
        <v>770</v>
      </c>
      <c r="B352" s="2" t="s">
        <v>771</v>
      </c>
      <c r="C352" s="2" t="s">
        <v>656</v>
      </c>
      <c r="D352" s="55" t="s">
        <v>802</v>
      </c>
      <c r="E352" s="35" t="s">
        <v>803</v>
      </c>
      <c r="F352" s="91" t="s">
        <v>723</v>
      </c>
      <c r="G352" s="91" t="s">
        <v>182</v>
      </c>
      <c r="H352" s="91" t="s">
        <v>31</v>
      </c>
      <c r="I352" s="2" t="s">
        <v>32</v>
      </c>
      <c r="J352" s="4">
        <v>2445013915</v>
      </c>
      <c r="K352" s="79">
        <v>2.1999999999999999E-2</v>
      </c>
      <c r="L352" s="52">
        <v>0</v>
      </c>
      <c r="M352" s="52"/>
      <c r="N352" s="52">
        <v>1E-3</v>
      </c>
      <c r="O352" s="52">
        <v>3.5000000000000003E-2</v>
      </c>
      <c r="P352" s="79">
        <v>5.8000000000000003E-2</v>
      </c>
      <c r="Q352" s="87">
        <v>9609123</v>
      </c>
      <c r="R352" s="87">
        <v>5901172</v>
      </c>
      <c r="S352" s="87">
        <v>0</v>
      </c>
      <c r="T352" s="87"/>
      <c r="U352" s="87">
        <v>1611573</v>
      </c>
      <c r="V352" s="102">
        <v>1048189</v>
      </c>
      <c r="W352" s="102">
        <v>0</v>
      </c>
      <c r="X352" s="53"/>
      <c r="Y352" s="87"/>
      <c r="Z352" s="239"/>
      <c r="AA352" s="118">
        <f t="shared" si="45"/>
        <v>8560934</v>
      </c>
      <c r="AB352" s="23">
        <f t="shared" si="46"/>
        <v>0.68931403979986294</v>
      </c>
      <c r="AC352" s="23">
        <f t="shared" si="47"/>
        <v>0.18824733376054528</v>
      </c>
      <c r="AD352" s="23">
        <f t="shared" si="48"/>
        <v>2.4135535441318747E-3</v>
      </c>
      <c r="AE352" s="23">
        <f t="shared" si="49"/>
        <v>6.5912631012572372E-4</v>
      </c>
      <c r="AF352" s="221">
        <f t="shared" si="50"/>
        <v>3.5013845718747166E-3</v>
      </c>
      <c r="AH352" s="231"/>
    </row>
    <row r="353" spans="1:34" ht="13.5" customHeight="1" x14ac:dyDescent="0.2">
      <c r="A353" s="120" t="s">
        <v>772</v>
      </c>
      <c r="B353" s="2" t="s">
        <v>773</v>
      </c>
      <c r="C353" s="2" t="s">
        <v>656</v>
      </c>
      <c r="D353" s="55" t="s">
        <v>802</v>
      </c>
      <c r="E353" s="35" t="s">
        <v>803</v>
      </c>
      <c r="F353" s="91" t="s">
        <v>723</v>
      </c>
      <c r="G353" s="91" t="s">
        <v>182</v>
      </c>
      <c r="H353" s="91" t="s">
        <v>31</v>
      </c>
      <c r="I353" s="2" t="s">
        <v>32</v>
      </c>
      <c r="J353" s="4">
        <v>4616666611</v>
      </c>
      <c r="K353" s="79">
        <v>2.1999999999999999E-2</v>
      </c>
      <c r="L353" s="52">
        <v>0</v>
      </c>
      <c r="M353" s="52"/>
      <c r="N353" s="52">
        <v>1E-3</v>
      </c>
      <c r="O353" s="52">
        <v>3.5000000000000003E-2</v>
      </c>
      <c r="P353" s="79">
        <v>5.8000000000000003E-2</v>
      </c>
      <c r="Q353" s="87">
        <v>14208036</v>
      </c>
      <c r="R353" s="87">
        <v>10421447</v>
      </c>
      <c r="S353" s="87">
        <v>0</v>
      </c>
      <c r="T353" s="87"/>
      <c r="U353" s="87">
        <v>1690211</v>
      </c>
      <c r="V353" s="102">
        <v>1048189</v>
      </c>
      <c r="W353" s="102">
        <v>0</v>
      </c>
      <c r="X353" s="53"/>
      <c r="Y353" s="87"/>
      <c r="Z353" s="239"/>
      <c r="AA353" s="118">
        <f t="shared" si="45"/>
        <v>13159847</v>
      </c>
      <c r="AB353" s="23">
        <f t="shared" si="46"/>
        <v>0.7919124743623539</v>
      </c>
      <c r="AC353" s="23">
        <f t="shared" si="47"/>
        <v>0.12843697954847044</v>
      </c>
      <c r="AD353" s="23">
        <f t="shared" si="48"/>
        <v>2.2573531680128503E-3</v>
      </c>
      <c r="AE353" s="23">
        <f t="shared" si="49"/>
        <v>3.6611069033505307E-4</v>
      </c>
      <c r="AF353" s="221">
        <f t="shared" si="50"/>
        <v>2.8505084098220147E-3</v>
      </c>
      <c r="AH353" s="231"/>
    </row>
    <row r="354" spans="1:34" ht="13.5" customHeight="1" x14ac:dyDescent="0.2">
      <c r="A354" s="120" t="s">
        <v>774</v>
      </c>
      <c r="B354" s="2" t="s">
        <v>775</v>
      </c>
      <c r="C354" s="2" t="s">
        <v>656</v>
      </c>
      <c r="D354" s="55" t="s">
        <v>802</v>
      </c>
      <c r="E354" s="35" t="s">
        <v>803</v>
      </c>
      <c r="F354" s="91" t="s">
        <v>723</v>
      </c>
      <c r="G354" s="91" t="s">
        <v>182</v>
      </c>
      <c r="H354" s="91" t="s">
        <v>31</v>
      </c>
      <c r="I354" s="2" t="s">
        <v>32</v>
      </c>
      <c r="J354" s="4">
        <v>2985014579</v>
      </c>
      <c r="K354" s="79">
        <v>2.1999999999999999E-2</v>
      </c>
      <c r="L354" s="52">
        <v>0</v>
      </c>
      <c r="M354" s="52"/>
      <c r="N354" s="52">
        <v>1E-3</v>
      </c>
      <c r="O354" s="52">
        <v>3.5000000000000003E-2</v>
      </c>
      <c r="P354" s="79">
        <v>5.8000000000000003E-2</v>
      </c>
      <c r="Q354" s="87">
        <v>10866684</v>
      </c>
      <c r="R354" s="87">
        <v>7555137</v>
      </c>
      <c r="S354" s="87">
        <v>0</v>
      </c>
      <c r="T354" s="87"/>
      <c r="U354" s="87">
        <v>1215169</v>
      </c>
      <c r="V354" s="102">
        <v>1048189</v>
      </c>
      <c r="W354" s="102">
        <v>0</v>
      </c>
      <c r="X354" s="53"/>
      <c r="Y354" s="87"/>
      <c r="Z354" s="239"/>
      <c r="AA354" s="118">
        <f t="shared" si="45"/>
        <v>9818495</v>
      </c>
      <c r="AB354" s="23">
        <f t="shared" si="46"/>
        <v>0.76948014945264009</v>
      </c>
      <c r="AC354" s="23">
        <f t="shared" si="47"/>
        <v>0.1237632651439961</v>
      </c>
      <c r="AD354" s="23">
        <f t="shared" si="48"/>
        <v>2.5310218091232979E-3</v>
      </c>
      <c r="AE354" s="23">
        <f t="shared" si="49"/>
        <v>4.0708980403274605E-4</v>
      </c>
      <c r="AF354" s="221">
        <f t="shared" si="50"/>
        <v>3.2892619919093536E-3</v>
      </c>
      <c r="AH354" s="231"/>
    </row>
    <row r="355" spans="1:34" ht="13.5" customHeight="1" x14ac:dyDescent="0.2">
      <c r="A355" s="120" t="s">
        <v>776</v>
      </c>
      <c r="B355" s="2" t="s">
        <v>777</v>
      </c>
      <c r="C355" s="2" t="s">
        <v>656</v>
      </c>
      <c r="D355" s="55" t="s">
        <v>802</v>
      </c>
      <c r="E355" s="35" t="s">
        <v>803</v>
      </c>
      <c r="F355" s="91" t="s">
        <v>723</v>
      </c>
      <c r="G355" s="91" t="s">
        <v>182</v>
      </c>
      <c r="H355" s="91" t="s">
        <v>31</v>
      </c>
      <c r="I355" s="2" t="s">
        <v>32</v>
      </c>
      <c r="J355" s="4">
        <v>6437161049</v>
      </c>
      <c r="K355" s="79">
        <v>2.1999999999999999E-2</v>
      </c>
      <c r="L355" s="52">
        <v>0</v>
      </c>
      <c r="M355" s="52"/>
      <c r="N355" s="52">
        <v>1E-3</v>
      </c>
      <c r="O355" s="52">
        <v>3.5000000000000003E-2</v>
      </c>
      <c r="P355" s="79">
        <v>5.8000000000000003E-2</v>
      </c>
      <c r="Q355" s="87">
        <v>19663134</v>
      </c>
      <c r="R355" s="87">
        <v>15107091</v>
      </c>
      <c r="S355" s="87">
        <v>0</v>
      </c>
      <c r="T355" s="87"/>
      <c r="U355" s="87">
        <v>2459665</v>
      </c>
      <c r="V355" s="102">
        <v>1048189</v>
      </c>
      <c r="W355" s="102">
        <v>0</v>
      </c>
      <c r="X355" s="53"/>
      <c r="Y355" s="87"/>
      <c r="Z355" s="239"/>
      <c r="AA355" s="118">
        <f t="shared" si="45"/>
        <v>18614945</v>
      </c>
      <c r="AB355" s="23">
        <f t="shared" si="46"/>
        <v>0.81155711177228829</v>
      </c>
      <c r="AC355" s="23">
        <f t="shared" si="47"/>
        <v>0.13213388489732308</v>
      </c>
      <c r="AD355" s="23">
        <f t="shared" si="48"/>
        <v>2.3468561505614119E-3</v>
      </c>
      <c r="AE355" s="23">
        <f t="shared" si="49"/>
        <v>3.8210400225765736E-4</v>
      </c>
      <c r="AF355" s="221">
        <f t="shared" si="50"/>
        <v>2.8917942021804465E-3</v>
      </c>
      <c r="AH355" s="231"/>
    </row>
    <row r="356" spans="1:34" ht="13.5" customHeight="1" x14ac:dyDescent="0.2">
      <c r="A356" s="120" t="s">
        <v>778</v>
      </c>
      <c r="B356" s="2" t="s">
        <v>779</v>
      </c>
      <c r="C356" s="2" t="s">
        <v>656</v>
      </c>
      <c r="D356" s="55" t="s">
        <v>802</v>
      </c>
      <c r="E356" s="35" t="s">
        <v>803</v>
      </c>
      <c r="F356" s="91" t="s">
        <v>723</v>
      </c>
      <c r="G356" s="91" t="s">
        <v>182</v>
      </c>
      <c r="H356" s="91" t="s">
        <v>31</v>
      </c>
      <c r="I356" s="2" t="s">
        <v>32</v>
      </c>
      <c r="J356" s="4">
        <v>6568170418</v>
      </c>
      <c r="K356" s="79">
        <v>2.1999999999999999E-2</v>
      </c>
      <c r="L356" s="52">
        <v>0</v>
      </c>
      <c r="M356" s="52"/>
      <c r="N356" s="52">
        <v>1E-3</v>
      </c>
      <c r="O356" s="52">
        <v>3.5000000000000003E-2</v>
      </c>
      <c r="P356" s="79">
        <v>5.8000000000000003E-2</v>
      </c>
      <c r="Q356" s="87">
        <v>20665290</v>
      </c>
      <c r="R356" s="87">
        <v>15975538</v>
      </c>
      <c r="S356" s="87">
        <v>0</v>
      </c>
      <c r="T356" s="87"/>
      <c r="U356" s="87">
        <v>2593374</v>
      </c>
      <c r="V356" s="102">
        <v>1048189</v>
      </c>
      <c r="W356" s="102">
        <v>0</v>
      </c>
      <c r="X356" s="53"/>
      <c r="Y356" s="87"/>
      <c r="Z356" s="239"/>
      <c r="AA356" s="118">
        <f t="shared" si="45"/>
        <v>19617101</v>
      </c>
      <c r="AB356" s="23">
        <f t="shared" si="46"/>
        <v>0.81436793336589341</v>
      </c>
      <c r="AC356" s="23">
        <f t="shared" si="47"/>
        <v>0.13219965580031423</v>
      </c>
      <c r="AD356" s="23">
        <f t="shared" si="48"/>
        <v>2.4322660624363844E-3</v>
      </c>
      <c r="AE356" s="23">
        <f t="shared" si="49"/>
        <v>3.948396334073316E-4</v>
      </c>
      <c r="AF356" s="221">
        <f t="shared" si="50"/>
        <v>2.9866918413443641E-3</v>
      </c>
      <c r="AH356" s="231"/>
    </row>
    <row r="357" spans="1:34" ht="13.5" customHeight="1" x14ac:dyDescent="0.2">
      <c r="A357" s="120" t="s">
        <v>780</v>
      </c>
      <c r="B357" s="2" t="s">
        <v>781</v>
      </c>
      <c r="C357" s="2" t="s">
        <v>656</v>
      </c>
      <c r="D357" s="55" t="s">
        <v>802</v>
      </c>
      <c r="E357" s="35" t="s">
        <v>803</v>
      </c>
      <c r="F357" s="91" t="s">
        <v>723</v>
      </c>
      <c r="G357" s="91" t="s">
        <v>182</v>
      </c>
      <c r="H357" s="91" t="s">
        <v>31</v>
      </c>
      <c r="I357" s="2" t="s">
        <v>32</v>
      </c>
      <c r="J357" s="4">
        <v>7109265876</v>
      </c>
      <c r="K357" s="79">
        <v>2.1999999999999999E-2</v>
      </c>
      <c r="L357" s="52">
        <v>0</v>
      </c>
      <c r="M357" s="52"/>
      <c r="N357" s="52">
        <v>1E-3</v>
      </c>
      <c r="O357" s="52">
        <v>3.5000000000000003E-2</v>
      </c>
      <c r="P357" s="79">
        <v>5.8000000000000003E-2</v>
      </c>
      <c r="Q357" s="87">
        <v>21244417</v>
      </c>
      <c r="R357" s="87">
        <v>16473165</v>
      </c>
      <c r="S357" s="87">
        <v>0</v>
      </c>
      <c r="T357" s="87"/>
      <c r="U357" s="87">
        <v>2674874</v>
      </c>
      <c r="V357" s="102">
        <v>1048189</v>
      </c>
      <c r="W357" s="102">
        <v>0</v>
      </c>
      <c r="X357" s="53"/>
      <c r="Y357" s="87"/>
      <c r="Z357" s="239"/>
      <c r="AA357" s="118">
        <f t="shared" si="45"/>
        <v>20196228</v>
      </c>
      <c r="AB357" s="23">
        <f t="shared" si="46"/>
        <v>0.81565552735887115</v>
      </c>
      <c r="AC357" s="23">
        <f t="shared" si="47"/>
        <v>0.13244423661685736</v>
      </c>
      <c r="AD357" s="23">
        <f t="shared" si="48"/>
        <v>2.3171400939738887E-3</v>
      </c>
      <c r="AE357" s="23">
        <f t="shared" si="49"/>
        <v>3.7625178839210992E-4</v>
      </c>
      <c r="AF357" s="221">
        <f t="shared" si="50"/>
        <v>2.8408317190921164E-3</v>
      </c>
      <c r="AH357" s="231"/>
    </row>
    <row r="358" spans="1:34" ht="13.5" customHeight="1" x14ac:dyDescent="0.2">
      <c r="A358" s="120" t="s">
        <v>782</v>
      </c>
      <c r="B358" s="2" t="s">
        <v>783</v>
      </c>
      <c r="C358" s="2" t="s">
        <v>656</v>
      </c>
      <c r="D358" s="55" t="s">
        <v>802</v>
      </c>
      <c r="E358" s="35" t="s">
        <v>803</v>
      </c>
      <c r="F358" s="91" t="s">
        <v>723</v>
      </c>
      <c r="G358" s="91" t="s">
        <v>182</v>
      </c>
      <c r="H358" s="91" t="s">
        <v>31</v>
      </c>
      <c r="I358" s="2" t="s">
        <v>32</v>
      </c>
      <c r="J358" s="4">
        <v>12980292199</v>
      </c>
      <c r="K358" s="79">
        <v>2.1999999999999999E-2</v>
      </c>
      <c r="L358" s="52">
        <v>0</v>
      </c>
      <c r="M358" s="52"/>
      <c r="N358" s="52">
        <v>1E-3</v>
      </c>
      <c r="O358" s="52">
        <v>3.5000000000000003E-2</v>
      </c>
      <c r="P358" s="79">
        <v>5.8000000000000003E-2</v>
      </c>
      <c r="Q358" s="87">
        <v>38432954</v>
      </c>
      <c r="R358" s="87">
        <v>31257669</v>
      </c>
      <c r="S358" s="87">
        <v>0</v>
      </c>
      <c r="T358" s="87"/>
      <c r="U358" s="87">
        <v>5078907</v>
      </c>
      <c r="V358" s="102">
        <v>1048189</v>
      </c>
      <c r="W358" s="102">
        <v>0</v>
      </c>
      <c r="X358" s="53"/>
      <c r="Y358" s="87"/>
      <c r="Z358" s="239"/>
      <c r="AA358" s="118">
        <f t="shared" si="45"/>
        <v>37384765</v>
      </c>
      <c r="AB358" s="23">
        <f t="shared" si="46"/>
        <v>0.83610714150536991</v>
      </c>
      <c r="AC358" s="23">
        <f t="shared" si="47"/>
        <v>0.13585499333752665</v>
      </c>
      <c r="AD358" s="23">
        <f t="shared" si="48"/>
        <v>2.4080866994972646E-3</v>
      </c>
      <c r="AE358" s="23">
        <f t="shared" si="49"/>
        <v>3.9127832579849615E-4</v>
      </c>
      <c r="AF358" s="221">
        <f t="shared" si="50"/>
        <v>2.8801173676876179E-3</v>
      </c>
      <c r="AH358" s="231"/>
    </row>
    <row r="359" spans="1:34" ht="13.5" customHeight="1" x14ac:dyDescent="0.2">
      <c r="A359" s="120" t="s">
        <v>784</v>
      </c>
      <c r="B359" s="2" t="s">
        <v>785</v>
      </c>
      <c r="C359" s="2" t="s">
        <v>656</v>
      </c>
      <c r="D359" s="55" t="s">
        <v>802</v>
      </c>
      <c r="E359" s="35" t="s">
        <v>803</v>
      </c>
      <c r="F359" s="91" t="s">
        <v>723</v>
      </c>
      <c r="G359" s="91" t="s">
        <v>182</v>
      </c>
      <c r="H359" s="91" t="s">
        <v>31</v>
      </c>
      <c r="I359" s="2" t="s">
        <v>32</v>
      </c>
      <c r="J359" s="4">
        <v>5401866089</v>
      </c>
      <c r="K359" s="79">
        <v>2.1999999999999999E-2</v>
      </c>
      <c r="L359" s="52">
        <v>0</v>
      </c>
      <c r="M359" s="52"/>
      <c r="N359" s="52">
        <v>1E-3</v>
      </c>
      <c r="O359" s="52">
        <v>3.5000000000000003E-2</v>
      </c>
      <c r="P359" s="79">
        <v>5.8000000000000003E-2</v>
      </c>
      <c r="Q359" s="87">
        <v>17374095</v>
      </c>
      <c r="R359" s="87">
        <v>13142968</v>
      </c>
      <c r="S359" s="87">
        <v>0</v>
      </c>
      <c r="T359" s="87"/>
      <c r="U359" s="87">
        <v>2134749</v>
      </c>
      <c r="V359" s="102">
        <v>1048189</v>
      </c>
      <c r="W359" s="102">
        <v>0</v>
      </c>
      <c r="X359" s="53"/>
      <c r="Y359" s="87"/>
      <c r="Z359" s="239"/>
      <c r="AA359" s="118">
        <f t="shared" si="45"/>
        <v>16325906</v>
      </c>
      <c r="AB359" s="23">
        <f t="shared" si="46"/>
        <v>0.80503758872555065</v>
      </c>
      <c r="AC359" s="23">
        <f t="shared" si="47"/>
        <v>0.1307583787386746</v>
      </c>
      <c r="AD359" s="23">
        <f t="shared" si="48"/>
        <v>2.4330421716235182E-3</v>
      </c>
      <c r="AE359" s="23">
        <f t="shared" si="49"/>
        <v>3.9518732320059923E-4</v>
      </c>
      <c r="AF359" s="221">
        <f t="shared" si="50"/>
        <v>3.0222715134025605E-3</v>
      </c>
      <c r="AH359" s="231"/>
    </row>
    <row r="360" spans="1:34" ht="13.5" customHeight="1" x14ac:dyDescent="0.2">
      <c r="A360" s="120" t="s">
        <v>786</v>
      </c>
      <c r="B360" s="2" t="s">
        <v>787</v>
      </c>
      <c r="C360" s="2" t="s">
        <v>656</v>
      </c>
      <c r="D360" s="55" t="s">
        <v>802</v>
      </c>
      <c r="E360" s="35" t="s">
        <v>803</v>
      </c>
      <c r="F360" s="91" t="s">
        <v>723</v>
      </c>
      <c r="G360" s="91" t="s">
        <v>182</v>
      </c>
      <c r="H360" s="91" t="s">
        <v>31</v>
      </c>
      <c r="I360" s="2" t="s">
        <v>32</v>
      </c>
      <c r="J360" s="4">
        <v>4049455376</v>
      </c>
      <c r="K360" s="79">
        <v>2.1999999999999999E-2</v>
      </c>
      <c r="L360" s="52">
        <v>0</v>
      </c>
      <c r="M360" s="52"/>
      <c r="N360" s="52">
        <v>1E-3</v>
      </c>
      <c r="O360" s="52">
        <v>3.5000000000000003E-2</v>
      </c>
      <c r="P360" s="79">
        <v>5.8000000000000003E-2</v>
      </c>
      <c r="Q360" s="87">
        <v>13912360</v>
      </c>
      <c r="R360" s="87">
        <v>10174213</v>
      </c>
      <c r="S360" s="87">
        <v>0</v>
      </c>
      <c r="T360" s="87"/>
      <c r="U360" s="87">
        <v>1641769</v>
      </c>
      <c r="V360" s="102">
        <v>1048189</v>
      </c>
      <c r="W360" s="102">
        <v>0</v>
      </c>
      <c r="X360" s="53"/>
      <c r="Y360" s="87"/>
      <c r="Z360" s="239"/>
      <c r="AA360" s="118">
        <f t="shared" si="45"/>
        <v>12864171</v>
      </c>
      <c r="AB360" s="23">
        <f t="shared" si="46"/>
        <v>0.79089534801737327</v>
      </c>
      <c r="AC360" s="23">
        <f t="shared" si="47"/>
        <v>0.12762338125014042</v>
      </c>
      <c r="AD360" s="23">
        <f t="shared" si="48"/>
        <v>2.5124892251683377E-3</v>
      </c>
      <c r="AE360" s="23">
        <f t="shared" si="49"/>
        <v>4.0542958189644711E-4</v>
      </c>
      <c r="AF360" s="221">
        <f t="shared" si="50"/>
        <v>3.1767657142840436E-3</v>
      </c>
      <c r="AH360" s="231"/>
    </row>
    <row r="361" spans="1:34" ht="13.5" customHeight="1" x14ac:dyDescent="0.2">
      <c r="A361" s="120" t="s">
        <v>788</v>
      </c>
      <c r="B361" s="2" t="s">
        <v>789</v>
      </c>
      <c r="C361" s="2" t="s">
        <v>656</v>
      </c>
      <c r="D361" s="55" t="s">
        <v>802</v>
      </c>
      <c r="E361" s="35" t="s">
        <v>803</v>
      </c>
      <c r="F361" s="91" t="s">
        <v>723</v>
      </c>
      <c r="G361" s="91" t="s">
        <v>182</v>
      </c>
      <c r="H361" s="91" t="s">
        <v>31</v>
      </c>
      <c r="I361" s="2" t="s">
        <v>32</v>
      </c>
      <c r="J361" s="4">
        <v>3016315279</v>
      </c>
      <c r="K361" s="79">
        <v>2.1999999999999999E-2</v>
      </c>
      <c r="L361" s="52">
        <v>0</v>
      </c>
      <c r="M361" s="52"/>
      <c r="N361" s="52">
        <v>1E-3</v>
      </c>
      <c r="O361" s="52">
        <v>3.5000000000000003E-2</v>
      </c>
      <c r="P361" s="79">
        <v>5.8000000000000003E-2</v>
      </c>
      <c r="Q361" s="87">
        <v>9742814</v>
      </c>
      <c r="R361" s="87">
        <v>6587143</v>
      </c>
      <c r="S361" s="87">
        <v>0</v>
      </c>
      <c r="T361" s="87"/>
      <c r="U361" s="87">
        <v>1059293</v>
      </c>
      <c r="V361" s="102">
        <v>1048189</v>
      </c>
      <c r="W361" s="102">
        <v>0</v>
      </c>
      <c r="X361" s="53"/>
      <c r="Y361" s="87"/>
      <c r="Z361" s="239"/>
      <c r="AA361" s="118">
        <f t="shared" si="45"/>
        <v>8694625</v>
      </c>
      <c r="AB361" s="23">
        <f t="shared" si="46"/>
        <v>0.75761093779202671</v>
      </c>
      <c r="AC361" s="23">
        <f t="shared" si="47"/>
        <v>0.12183308653334675</v>
      </c>
      <c r="AD361" s="23">
        <f t="shared" si="48"/>
        <v>2.1838376929164505E-3</v>
      </c>
      <c r="AE361" s="23">
        <f t="shared" si="49"/>
        <v>3.5118775791607163E-4</v>
      </c>
      <c r="AF361" s="221">
        <f t="shared" si="50"/>
        <v>2.8825318959636512E-3</v>
      </c>
      <c r="AH361" s="231"/>
    </row>
    <row r="362" spans="1:34" ht="13.5" customHeight="1" x14ac:dyDescent="0.2">
      <c r="A362" s="120" t="s">
        <v>790</v>
      </c>
      <c r="B362" s="2" t="s">
        <v>791</v>
      </c>
      <c r="C362" s="2" t="s">
        <v>656</v>
      </c>
      <c r="D362" s="55" t="s">
        <v>802</v>
      </c>
      <c r="E362" s="35" t="s">
        <v>803</v>
      </c>
      <c r="F362" s="91" t="s">
        <v>723</v>
      </c>
      <c r="G362" s="91" t="s">
        <v>182</v>
      </c>
      <c r="H362" s="91" t="s">
        <v>31</v>
      </c>
      <c r="I362" s="2" t="s">
        <v>32</v>
      </c>
      <c r="J362" s="4">
        <v>2600676074</v>
      </c>
      <c r="K362" s="79">
        <v>2.1999999999999999E-2</v>
      </c>
      <c r="L362" s="52">
        <v>0</v>
      </c>
      <c r="M362" s="52"/>
      <c r="N362" s="52">
        <v>1E-3</v>
      </c>
      <c r="O362" s="52">
        <v>3.5000000000000003E-2</v>
      </c>
      <c r="P362" s="79">
        <v>5.8000000000000003E-2</v>
      </c>
      <c r="Q362" s="87">
        <v>9745919</v>
      </c>
      <c r="R362" s="87">
        <v>6592711</v>
      </c>
      <c r="S362" s="87">
        <v>0</v>
      </c>
      <c r="T362" s="87"/>
      <c r="U362" s="87">
        <v>1056830</v>
      </c>
      <c r="V362" s="102">
        <v>1048189</v>
      </c>
      <c r="W362" s="102">
        <v>0</v>
      </c>
      <c r="X362" s="53"/>
      <c r="Y362" s="87"/>
      <c r="Z362" s="239"/>
      <c r="AA362" s="118">
        <f t="shared" si="45"/>
        <v>8697730</v>
      </c>
      <c r="AB362" s="23">
        <f t="shared" si="46"/>
        <v>0.75798064552475186</v>
      </c>
      <c r="AC362" s="23">
        <f t="shared" si="47"/>
        <v>0.12150641604188679</v>
      </c>
      <c r="AD362" s="23">
        <f t="shared" si="48"/>
        <v>2.5349989050577931E-3</v>
      </c>
      <c r="AE362" s="23">
        <f t="shared" si="49"/>
        <v>4.063674098306793E-4</v>
      </c>
      <c r="AF362" s="221">
        <f t="shared" si="50"/>
        <v>3.3444111271506241E-3</v>
      </c>
      <c r="AH362" s="231"/>
    </row>
    <row r="363" spans="1:34" ht="13.5" customHeight="1" x14ac:dyDescent="0.2">
      <c r="A363" s="120" t="s">
        <v>792</v>
      </c>
      <c r="B363" s="2" t="s">
        <v>793</v>
      </c>
      <c r="C363" s="2" t="s">
        <v>656</v>
      </c>
      <c r="D363" s="55" t="s">
        <v>802</v>
      </c>
      <c r="E363" s="35" t="s">
        <v>803</v>
      </c>
      <c r="F363" s="91" t="s">
        <v>723</v>
      </c>
      <c r="G363" s="91" t="s">
        <v>182</v>
      </c>
      <c r="H363" s="91" t="s">
        <v>31</v>
      </c>
      <c r="I363" s="2" t="s">
        <v>32</v>
      </c>
      <c r="J363" s="4">
        <v>2527886314</v>
      </c>
      <c r="K363" s="79">
        <v>2.1999999999999999E-2</v>
      </c>
      <c r="L363" s="52">
        <v>0</v>
      </c>
      <c r="M363" s="52"/>
      <c r="N363" s="52">
        <v>1E-3</v>
      </c>
      <c r="O363" s="52">
        <v>3.5000000000000003E-2</v>
      </c>
      <c r="P363" s="79">
        <v>5.8000000000000003E-2</v>
      </c>
      <c r="Q363" s="87">
        <v>9279423</v>
      </c>
      <c r="R363" s="87">
        <v>6190202</v>
      </c>
      <c r="S363" s="87">
        <v>0</v>
      </c>
      <c r="T363" s="87"/>
      <c r="U363" s="87">
        <v>992843</v>
      </c>
      <c r="V363" s="102">
        <v>1048189</v>
      </c>
      <c r="W363" s="102">
        <v>0</v>
      </c>
      <c r="X363" s="53"/>
      <c r="Y363" s="87"/>
      <c r="Z363" s="239"/>
      <c r="AA363" s="118">
        <f t="shared" si="45"/>
        <v>8231234</v>
      </c>
      <c r="AB363" s="23">
        <f t="shared" si="46"/>
        <v>0.75203815126626217</v>
      </c>
      <c r="AC363" s="23">
        <f t="shared" si="47"/>
        <v>0.12061897402017729</v>
      </c>
      <c r="AD363" s="23">
        <f t="shared" si="48"/>
        <v>2.4487659772187051E-3</v>
      </c>
      <c r="AE363" s="23">
        <f t="shared" si="49"/>
        <v>3.9275619101278937E-4</v>
      </c>
      <c r="AF363" s="221">
        <f t="shared" si="50"/>
        <v>3.2561725400440614E-3</v>
      </c>
      <c r="AH363" s="231"/>
    </row>
    <row r="364" spans="1:34" ht="13.5" customHeight="1" x14ac:dyDescent="0.2">
      <c r="A364" s="120" t="s">
        <v>794</v>
      </c>
      <c r="B364" s="2" t="s">
        <v>795</v>
      </c>
      <c r="C364" s="2" t="s">
        <v>656</v>
      </c>
      <c r="D364" s="55" t="s">
        <v>802</v>
      </c>
      <c r="E364" s="35" t="s">
        <v>803</v>
      </c>
      <c r="F364" s="2" t="s">
        <v>29</v>
      </c>
      <c r="G364" s="91" t="s">
        <v>30</v>
      </c>
      <c r="H364" s="2" t="s">
        <v>31</v>
      </c>
      <c r="I364" s="2" t="s">
        <v>32</v>
      </c>
      <c r="J364" s="4">
        <v>445770306</v>
      </c>
      <c r="K364" s="79">
        <v>6.4999999999999997E-3</v>
      </c>
      <c r="L364" s="52">
        <v>0</v>
      </c>
      <c r="M364" s="52"/>
      <c r="N364" s="52">
        <v>1E-3</v>
      </c>
      <c r="O364" s="52">
        <v>0.01</v>
      </c>
      <c r="P364" s="79">
        <v>1.7499999999999998E-2</v>
      </c>
      <c r="Q364" s="87">
        <v>11755850</v>
      </c>
      <c r="R364" s="87">
        <v>8781358</v>
      </c>
      <c r="S364" s="87">
        <v>0</v>
      </c>
      <c r="T364" s="87"/>
      <c r="U364" s="87">
        <v>878114</v>
      </c>
      <c r="V364" s="102">
        <v>1048189</v>
      </c>
      <c r="W364" s="102">
        <v>0</v>
      </c>
      <c r="X364" s="53"/>
      <c r="Y364" s="87"/>
      <c r="Z364" s="239"/>
      <c r="AA364" s="118">
        <f t="shared" si="45"/>
        <v>10707661</v>
      </c>
      <c r="AB364" s="23">
        <f t="shared" si="46"/>
        <v>0.82010048693173976</v>
      </c>
      <c r="AC364" s="23">
        <f t="shared" si="47"/>
        <v>8.2008012767681007E-2</v>
      </c>
      <c r="AD364" s="23">
        <f t="shared" si="48"/>
        <v>1.9699288808169291E-2</v>
      </c>
      <c r="AE364" s="23">
        <f t="shared" si="49"/>
        <v>1.969879976707107E-3</v>
      </c>
      <c r="AF364" s="221">
        <f t="shared" si="50"/>
        <v>2.4020579333967569E-2</v>
      </c>
      <c r="AH364" s="231"/>
    </row>
    <row r="365" spans="1:34" ht="13.5" customHeight="1" x14ac:dyDescent="0.2">
      <c r="A365" s="120" t="s">
        <v>796</v>
      </c>
      <c r="B365" s="2" t="s">
        <v>797</v>
      </c>
      <c r="C365" s="2" t="s">
        <v>656</v>
      </c>
      <c r="D365" s="55" t="s">
        <v>802</v>
      </c>
      <c r="E365" s="35" t="s">
        <v>803</v>
      </c>
      <c r="F365" s="2" t="s">
        <v>29</v>
      </c>
      <c r="G365" s="91" t="s">
        <v>30</v>
      </c>
      <c r="H365" s="2" t="s">
        <v>31</v>
      </c>
      <c r="I365" s="2" t="s">
        <v>32</v>
      </c>
      <c r="J365" s="4">
        <v>250561558</v>
      </c>
      <c r="K365" s="79">
        <v>6.4999999999999997E-3</v>
      </c>
      <c r="L365" s="52">
        <v>0</v>
      </c>
      <c r="M365" s="52"/>
      <c r="N365" s="52">
        <v>1E-3</v>
      </c>
      <c r="O365" s="52">
        <v>0.01</v>
      </c>
      <c r="P365" s="79">
        <v>1.7499999999999998E-2</v>
      </c>
      <c r="Q365" s="87">
        <v>7523812</v>
      </c>
      <c r="R365" s="87">
        <v>4934027</v>
      </c>
      <c r="S365" s="87">
        <v>0</v>
      </c>
      <c r="T365" s="87"/>
      <c r="U365" s="87">
        <v>493407</v>
      </c>
      <c r="V365" s="102">
        <v>1048189</v>
      </c>
      <c r="W365" s="102">
        <v>0</v>
      </c>
      <c r="X365" s="53"/>
      <c r="Y365" s="87"/>
      <c r="Z365" s="239"/>
      <c r="AA365" s="118">
        <f t="shared" si="45"/>
        <v>6475623</v>
      </c>
      <c r="AB365" s="23">
        <f t="shared" si="46"/>
        <v>0.76193858104463463</v>
      </c>
      <c r="AC365" s="23">
        <f t="shared" si="47"/>
        <v>7.6194522133237214E-2</v>
      </c>
      <c r="AD365" s="23">
        <f t="shared" si="48"/>
        <v>1.96918754791587E-2</v>
      </c>
      <c r="AE365" s="23">
        <f t="shared" si="49"/>
        <v>1.9692047093672685E-3</v>
      </c>
      <c r="AF365" s="221">
        <f t="shared" si="50"/>
        <v>2.5844439393212904E-2</v>
      </c>
      <c r="AH365" s="231"/>
    </row>
    <row r="366" spans="1:34" ht="13.5" customHeight="1" x14ac:dyDescent="0.2">
      <c r="A366" s="1" t="s">
        <v>798</v>
      </c>
      <c r="B366" s="2" t="s">
        <v>799</v>
      </c>
      <c r="C366" s="2" t="s">
        <v>800</v>
      </c>
      <c r="D366" s="2" t="s">
        <v>802</v>
      </c>
      <c r="E366" s="2" t="s">
        <v>28</v>
      </c>
      <c r="F366" s="55" t="s">
        <v>1287</v>
      </c>
      <c r="G366" s="33" t="s">
        <v>105</v>
      </c>
      <c r="H366" s="91" t="s">
        <v>31</v>
      </c>
      <c r="I366" s="2" t="s">
        <v>32</v>
      </c>
      <c r="J366" s="4">
        <v>2396856183</v>
      </c>
      <c r="K366" s="79">
        <v>0.02</v>
      </c>
      <c r="L366" s="52">
        <v>0</v>
      </c>
      <c r="M366" s="52">
        <v>0</v>
      </c>
      <c r="N366" s="52">
        <v>1E-3</v>
      </c>
      <c r="O366" s="52">
        <v>3.1E-2</v>
      </c>
      <c r="P366" s="79">
        <v>0</v>
      </c>
      <c r="Q366" s="87">
        <v>118893290.88</v>
      </c>
      <c r="R366" s="87">
        <v>48212017</v>
      </c>
      <c r="S366" s="87">
        <v>0</v>
      </c>
      <c r="T366" s="87">
        <v>0</v>
      </c>
      <c r="U366" s="87">
        <v>2603196</v>
      </c>
      <c r="V366" s="102">
        <v>33289096.999999985</v>
      </c>
      <c r="W366" s="102">
        <v>128514.43</v>
      </c>
      <c r="X366" s="53"/>
      <c r="Y366" s="87">
        <v>34660466.450000003</v>
      </c>
      <c r="Z366" s="242"/>
      <c r="AA366" s="118">
        <f t="shared" si="45"/>
        <v>84104309.999999985</v>
      </c>
      <c r="AB366" s="23">
        <f t="shared" si="46"/>
        <v>0.57324074117010182</v>
      </c>
      <c r="AC366" s="23">
        <f t="shared" si="47"/>
        <v>3.095199282890497E-2</v>
      </c>
      <c r="AD366" s="23">
        <f t="shared" si="48"/>
        <v>2.0114689125676256E-2</v>
      </c>
      <c r="AE366" s="23">
        <f t="shared" si="49"/>
        <v>1.0860876920624153E-3</v>
      </c>
      <c r="AF366" s="221">
        <f t="shared" si="50"/>
        <v>3.5089426973766824E-2</v>
      </c>
      <c r="AH366" s="231"/>
    </row>
    <row r="367" spans="1:34" ht="13.5" customHeight="1" x14ac:dyDescent="0.2">
      <c r="A367" s="60" t="s">
        <v>804</v>
      </c>
      <c r="B367" s="92" t="s">
        <v>805</v>
      </c>
      <c r="C367" s="92" t="s">
        <v>801</v>
      </c>
      <c r="D367" s="2" t="s">
        <v>27</v>
      </c>
      <c r="E367" s="2" t="s">
        <v>28</v>
      </c>
      <c r="F367" s="55" t="s">
        <v>723</v>
      </c>
      <c r="G367" s="55" t="s">
        <v>80</v>
      </c>
      <c r="H367" s="55" t="s">
        <v>50</v>
      </c>
      <c r="I367" s="55" t="s">
        <v>32</v>
      </c>
      <c r="J367" s="61">
        <v>7567680688.677165</v>
      </c>
      <c r="K367" s="59">
        <v>5.0000000000000001E-3</v>
      </c>
      <c r="L367" s="59">
        <v>0.25</v>
      </c>
      <c r="M367" s="59" t="s">
        <v>73</v>
      </c>
      <c r="N367" s="59">
        <v>2E-3</v>
      </c>
      <c r="O367" s="9">
        <v>0.01</v>
      </c>
      <c r="P367" s="59"/>
      <c r="Q367" s="61">
        <v>206747733</v>
      </c>
      <c r="R367" s="61">
        <v>18919202</v>
      </c>
      <c r="S367" s="61">
        <v>50376721</v>
      </c>
      <c r="T367" s="61">
        <v>71892967</v>
      </c>
      <c r="U367" s="61">
        <v>7567681</v>
      </c>
      <c r="V367" s="102">
        <v>6402800</v>
      </c>
      <c r="W367" s="102">
        <v>22592781</v>
      </c>
      <c r="X367" s="8"/>
      <c r="Y367" s="61"/>
      <c r="Z367" s="55"/>
      <c r="AA367" s="118">
        <f t="shared" si="45"/>
        <v>104782650</v>
      </c>
      <c r="AB367" s="23">
        <f t="shared" si="46"/>
        <v>0.18055662841128756</v>
      </c>
      <c r="AC367" s="23">
        <f t="shared" si="47"/>
        <v>7.2222653273227966E-2</v>
      </c>
      <c r="AD367" s="23">
        <f t="shared" si="48"/>
        <v>2.500000036775744E-3</v>
      </c>
      <c r="AE367" s="23">
        <f t="shared" si="49"/>
        <v>1.0000000411384739E-3</v>
      </c>
      <c r="AF367" s="221">
        <f t="shared" si="50"/>
        <v>1.3846071776888893E-2</v>
      </c>
      <c r="AH367" s="231"/>
    </row>
    <row r="368" spans="1:34" ht="13.5" customHeight="1" x14ac:dyDescent="0.2">
      <c r="A368" s="60" t="s">
        <v>806</v>
      </c>
      <c r="B368" s="92" t="s">
        <v>807</v>
      </c>
      <c r="C368" s="92" t="s">
        <v>801</v>
      </c>
      <c r="D368" s="55" t="s">
        <v>802</v>
      </c>
      <c r="E368" s="35" t="s">
        <v>803</v>
      </c>
      <c r="F368" s="55" t="s">
        <v>723</v>
      </c>
      <c r="G368" s="55" t="s">
        <v>182</v>
      </c>
      <c r="H368" s="2" t="s">
        <v>50</v>
      </c>
      <c r="I368" s="55" t="s">
        <v>32</v>
      </c>
      <c r="J368" s="61">
        <v>3827931489.7480316</v>
      </c>
      <c r="K368" s="59">
        <v>1.4999999999999999E-2</v>
      </c>
      <c r="L368" s="59" t="s">
        <v>445</v>
      </c>
      <c r="M368" s="59" t="s">
        <v>70</v>
      </c>
      <c r="N368" s="59">
        <v>2E-3</v>
      </c>
      <c r="O368" s="9"/>
      <c r="P368" s="59"/>
      <c r="Q368" s="61">
        <v>34218609</v>
      </c>
      <c r="R368" s="61">
        <v>3856709</v>
      </c>
      <c r="S368" s="61"/>
      <c r="T368" s="61">
        <v>25711393</v>
      </c>
      <c r="U368" s="61">
        <v>2571139</v>
      </c>
      <c r="V368" s="102">
        <v>939800</v>
      </c>
      <c r="W368" s="102">
        <v>99884</v>
      </c>
      <c r="X368" s="8"/>
      <c r="Y368" s="61"/>
      <c r="Z368" s="55"/>
      <c r="AA368" s="118">
        <f t="shared" si="45"/>
        <v>33079041</v>
      </c>
      <c r="AB368" s="23">
        <f t="shared" si="46"/>
        <v>0.1165907137392526</v>
      </c>
      <c r="AC368" s="23">
        <f t="shared" si="47"/>
        <v>7.7727132415960909E-2</v>
      </c>
      <c r="AD368" s="23">
        <f t="shared" si="48"/>
        <v>1.0075177704535832E-3</v>
      </c>
      <c r="AE368" s="23">
        <f t="shared" si="49"/>
        <v>6.7167842655649031E-4</v>
      </c>
      <c r="AF368" s="221">
        <f t="shared" si="50"/>
        <v>8.6414924322946503E-3</v>
      </c>
      <c r="AH368" s="231"/>
    </row>
    <row r="369" spans="1:34" ht="13.5" customHeight="1" x14ac:dyDescent="0.2">
      <c r="A369" s="60" t="s">
        <v>808</v>
      </c>
      <c r="B369" s="92" t="s">
        <v>809</v>
      </c>
      <c r="C369" s="92" t="s">
        <v>801</v>
      </c>
      <c r="D369" s="2" t="s">
        <v>27</v>
      </c>
      <c r="E369" s="2" t="s">
        <v>28</v>
      </c>
      <c r="F369" s="2" t="s">
        <v>29</v>
      </c>
      <c r="G369" s="55" t="s">
        <v>230</v>
      </c>
      <c r="H369" s="55" t="s">
        <v>50</v>
      </c>
      <c r="I369" s="55" t="s">
        <v>32</v>
      </c>
      <c r="J369" s="61">
        <v>3660296024.3267717</v>
      </c>
      <c r="K369" s="59">
        <v>5.0000000000000001E-3</v>
      </c>
      <c r="L369" s="59">
        <v>0.2</v>
      </c>
      <c r="M369" s="59" t="s">
        <v>73</v>
      </c>
      <c r="N369" s="59">
        <v>2E-3</v>
      </c>
      <c r="O369" s="9">
        <v>1.2E-2</v>
      </c>
      <c r="P369" s="59"/>
      <c r="Q369" s="61">
        <v>77058200</v>
      </c>
      <c r="R369" s="61">
        <v>10980888</v>
      </c>
      <c r="S369" s="61">
        <v>1017960</v>
      </c>
      <c r="T369" s="61">
        <v>29282368</v>
      </c>
      <c r="U369" s="61">
        <v>3660296</v>
      </c>
      <c r="V369" s="102">
        <v>12010980</v>
      </c>
      <c r="W369" s="102">
        <v>4047364</v>
      </c>
      <c r="X369" s="8"/>
      <c r="Y369" s="61"/>
      <c r="Z369" s="55"/>
      <c r="AA369" s="118">
        <f t="shared" si="45"/>
        <v>55934532</v>
      </c>
      <c r="AB369" s="23">
        <f t="shared" si="46"/>
        <v>0.19631679406918073</v>
      </c>
      <c r="AC369" s="23">
        <f t="shared" si="47"/>
        <v>6.5438931356393573E-2</v>
      </c>
      <c r="AD369" s="23">
        <f t="shared" si="48"/>
        <v>2.9999999800616357E-3</v>
      </c>
      <c r="AE369" s="23">
        <f t="shared" si="49"/>
        <v>9.9999999335387865E-4</v>
      </c>
      <c r="AF369" s="221">
        <f t="shared" si="50"/>
        <v>1.5281423040172793E-2</v>
      </c>
      <c r="AH369" s="231"/>
    </row>
    <row r="370" spans="1:34" ht="13.5" customHeight="1" x14ac:dyDescent="0.2">
      <c r="A370" s="60" t="s">
        <v>810</v>
      </c>
      <c r="B370" s="92" t="s">
        <v>811</v>
      </c>
      <c r="C370" s="92" t="s">
        <v>801</v>
      </c>
      <c r="D370" s="2" t="s">
        <v>27</v>
      </c>
      <c r="E370" s="2" t="s">
        <v>28</v>
      </c>
      <c r="F370" s="2" t="s">
        <v>29</v>
      </c>
      <c r="G370" s="55" t="s">
        <v>30</v>
      </c>
      <c r="H370" s="55" t="s">
        <v>50</v>
      </c>
      <c r="I370" s="55" t="s">
        <v>32</v>
      </c>
      <c r="J370" s="61">
        <v>19141253301.421261</v>
      </c>
      <c r="K370" s="59">
        <v>5.0000000000000001E-3</v>
      </c>
      <c r="L370" s="59">
        <v>0.2</v>
      </c>
      <c r="M370" s="59" t="s">
        <v>73</v>
      </c>
      <c r="N370" s="59">
        <v>2E-3</v>
      </c>
      <c r="O370" s="9">
        <v>1.2E-2</v>
      </c>
      <c r="P370" s="59"/>
      <c r="Q370" s="61">
        <v>381758711</v>
      </c>
      <c r="R370" s="61">
        <v>57423760</v>
      </c>
      <c r="S370" s="61"/>
      <c r="T370" s="61">
        <v>153130026</v>
      </c>
      <c r="U370" s="61">
        <v>19141253</v>
      </c>
      <c r="V370" s="102">
        <v>53476935</v>
      </c>
      <c r="W370" s="102">
        <v>22554901</v>
      </c>
      <c r="X370" s="8"/>
      <c r="Y370" s="61"/>
      <c r="Z370" s="55"/>
      <c r="AA370" s="118">
        <f t="shared" ref="AA370:AA433" si="51">+R370+T370+U370+V370</f>
        <v>283171974</v>
      </c>
      <c r="AB370" s="23">
        <f t="shared" ref="AB370:AB433" si="52">+R370/AA370</f>
        <v>0.20278758236152283</v>
      </c>
      <c r="AC370" s="23">
        <f t="shared" ref="AC370:AC433" si="53">+U370/AA370</f>
        <v>6.7595859610033296E-2</v>
      </c>
      <c r="AD370" s="23">
        <f t="shared" ref="AD370:AD433" si="54">+R370/J370</f>
        <v>3.0000000050015648E-3</v>
      </c>
      <c r="AE370" s="23">
        <f t="shared" ref="AE370:AE433" si="55">+U370/J370</f>
        <v>9.9999998425279396E-4</v>
      </c>
      <c r="AF370" s="221">
        <f t="shared" ref="AF370:AF433" si="56">+AA370/J370+Z370</f>
        <v>1.479380527183004E-2</v>
      </c>
      <c r="AH370" s="231"/>
    </row>
    <row r="371" spans="1:34" ht="13.5" customHeight="1" x14ac:dyDescent="0.2">
      <c r="A371" s="60" t="s">
        <v>812</v>
      </c>
      <c r="B371" s="92" t="s">
        <v>813</v>
      </c>
      <c r="C371" s="92" t="s">
        <v>801</v>
      </c>
      <c r="D371" s="2" t="s">
        <v>27</v>
      </c>
      <c r="E371" s="55" t="s">
        <v>28</v>
      </c>
      <c r="F371" s="2" t="s">
        <v>29</v>
      </c>
      <c r="G371" s="55" t="s">
        <v>46</v>
      </c>
      <c r="H371" s="2" t="s">
        <v>50</v>
      </c>
      <c r="I371" s="55" t="s">
        <v>32</v>
      </c>
      <c r="J371" s="61">
        <v>493350749.2480315</v>
      </c>
      <c r="K371" s="59">
        <v>5.0000000000000001E-3</v>
      </c>
      <c r="L371" s="59" t="s">
        <v>445</v>
      </c>
      <c r="M371" s="59" t="s">
        <v>70</v>
      </c>
      <c r="N371" s="59">
        <v>2E-3</v>
      </c>
      <c r="O371" s="9">
        <v>1.4999999999999999E-2</v>
      </c>
      <c r="P371" s="59"/>
      <c r="Q371" s="61">
        <v>15474341</v>
      </c>
      <c r="R371" s="61">
        <v>1726728</v>
      </c>
      <c r="S371" s="61"/>
      <c r="T371" s="61">
        <v>4686832</v>
      </c>
      <c r="U371" s="61">
        <v>986701</v>
      </c>
      <c r="V371" s="102">
        <v>1613080</v>
      </c>
      <c r="W371" s="102">
        <v>2423960</v>
      </c>
      <c r="X371" s="8"/>
      <c r="Y371" s="61"/>
      <c r="Z371" s="55"/>
      <c r="AA371" s="118">
        <f t="shared" si="51"/>
        <v>9013341</v>
      </c>
      <c r="AB371" s="23">
        <f t="shared" si="52"/>
        <v>0.19157468911916237</v>
      </c>
      <c r="AC371" s="23">
        <f t="shared" si="53"/>
        <v>0.10947117167762764</v>
      </c>
      <c r="AD371" s="23">
        <f t="shared" si="54"/>
        <v>3.5000007654430246E-3</v>
      </c>
      <c r="AE371" s="23">
        <f t="shared" si="55"/>
        <v>1.9999989895706782E-3</v>
      </c>
      <c r="AF371" s="221">
        <f t="shared" si="56"/>
        <v>1.8269640846270519E-2</v>
      </c>
      <c r="AH371" s="231"/>
    </row>
    <row r="372" spans="1:34" ht="13.5" customHeight="1" x14ac:dyDescent="0.2">
      <c r="A372" s="60" t="s">
        <v>814</v>
      </c>
      <c r="B372" s="92" t="s">
        <v>815</v>
      </c>
      <c r="C372" s="92" t="s">
        <v>801</v>
      </c>
      <c r="D372" s="2" t="s">
        <v>27</v>
      </c>
      <c r="E372" s="55" t="s">
        <v>28</v>
      </c>
      <c r="F372" s="2" t="s">
        <v>29</v>
      </c>
      <c r="G372" s="55" t="s">
        <v>69</v>
      </c>
      <c r="H372" s="55" t="s">
        <v>50</v>
      </c>
      <c r="I372" s="55" t="s">
        <v>57</v>
      </c>
      <c r="J372" s="61">
        <v>27700656.922553189</v>
      </c>
      <c r="K372" s="59" t="s">
        <v>70</v>
      </c>
      <c r="L372" s="59" t="s">
        <v>445</v>
      </c>
      <c r="M372" s="59" t="s">
        <v>70</v>
      </c>
      <c r="N372" s="59">
        <v>1E-3</v>
      </c>
      <c r="O372" s="9"/>
      <c r="P372" s="59"/>
      <c r="Q372" s="101">
        <v>91359</v>
      </c>
      <c r="R372" s="61">
        <v>51151</v>
      </c>
      <c r="S372" s="61"/>
      <c r="T372" s="61"/>
      <c r="U372" s="61">
        <v>12788</v>
      </c>
      <c r="V372" s="102">
        <v>10552</v>
      </c>
      <c r="W372" s="102">
        <v>3158</v>
      </c>
      <c r="X372" s="12">
        <v>1442</v>
      </c>
      <c r="Y372" s="61"/>
      <c r="Z372" s="55"/>
      <c r="AA372" s="118">
        <f t="shared" si="51"/>
        <v>74491</v>
      </c>
      <c r="AB372" s="23">
        <f t="shared" si="52"/>
        <v>0.68667355787947537</v>
      </c>
      <c r="AC372" s="23">
        <f t="shared" si="53"/>
        <v>0.17167174558000295</v>
      </c>
      <c r="AD372" s="23">
        <f t="shared" si="54"/>
        <v>1.8465627058235619E-3</v>
      </c>
      <c r="AE372" s="23">
        <f t="shared" si="55"/>
        <v>4.6164970151261385E-4</v>
      </c>
      <c r="AF372" s="221">
        <f t="shared" si="56"/>
        <v>2.6891420015151797E-3</v>
      </c>
      <c r="AH372" s="231"/>
    </row>
    <row r="373" spans="1:34" ht="13.5" customHeight="1" x14ac:dyDescent="0.2">
      <c r="A373" s="60" t="s">
        <v>816</v>
      </c>
      <c r="B373" s="92" t="s">
        <v>817</v>
      </c>
      <c r="C373" s="92" t="s">
        <v>801</v>
      </c>
      <c r="D373" s="2" t="s">
        <v>27</v>
      </c>
      <c r="E373" s="55" t="s">
        <v>28</v>
      </c>
      <c r="F373" s="2" t="s">
        <v>29</v>
      </c>
      <c r="G373" s="55" t="s">
        <v>69</v>
      </c>
      <c r="H373" s="55" t="s">
        <v>50</v>
      </c>
      <c r="I373" s="55" t="s">
        <v>32</v>
      </c>
      <c r="J373" s="61">
        <v>31346562036.956692</v>
      </c>
      <c r="K373" s="59">
        <v>5.0000000000000001E-3</v>
      </c>
      <c r="L373" s="59">
        <v>0.2</v>
      </c>
      <c r="M373" s="59" t="s">
        <v>73</v>
      </c>
      <c r="N373" s="59">
        <v>2E-3</v>
      </c>
      <c r="O373" s="9">
        <v>1.2E-2</v>
      </c>
      <c r="P373" s="59"/>
      <c r="Q373" s="61">
        <v>717506511</v>
      </c>
      <c r="R373" s="61">
        <v>94039686</v>
      </c>
      <c r="S373" s="61">
        <v>3980063</v>
      </c>
      <c r="T373" s="61">
        <v>250772496</v>
      </c>
      <c r="U373" s="61">
        <v>31346562</v>
      </c>
      <c r="V373" s="102">
        <v>90719615</v>
      </c>
      <c r="W373" s="102">
        <v>77964237</v>
      </c>
      <c r="X373" s="8"/>
      <c r="Y373" s="61"/>
      <c r="Z373" s="55"/>
      <c r="AA373" s="118">
        <f t="shared" si="51"/>
        <v>466878359</v>
      </c>
      <c r="AB373" s="23">
        <f t="shared" si="52"/>
        <v>0.20142224240468598</v>
      </c>
      <c r="AC373" s="23">
        <f t="shared" si="53"/>
        <v>6.7140747468228651E-2</v>
      </c>
      <c r="AD373" s="23">
        <f t="shared" si="54"/>
        <v>2.9999999964630867E-3</v>
      </c>
      <c r="AE373" s="23">
        <f t="shared" si="55"/>
        <v>9.9999999882102882E-4</v>
      </c>
      <c r="AF373" s="221">
        <f t="shared" si="56"/>
        <v>1.4894084986084404E-2</v>
      </c>
      <c r="AH373" s="231"/>
    </row>
    <row r="374" spans="1:34" ht="13.5" customHeight="1" x14ac:dyDescent="0.2">
      <c r="A374" s="60" t="s">
        <v>818</v>
      </c>
      <c r="B374" s="92" t="s">
        <v>819</v>
      </c>
      <c r="C374" s="92" t="s">
        <v>801</v>
      </c>
      <c r="D374" s="55" t="s">
        <v>802</v>
      </c>
      <c r="E374" s="35" t="s">
        <v>803</v>
      </c>
      <c r="F374" s="55" t="s">
        <v>723</v>
      </c>
      <c r="G374" s="55" t="s">
        <v>182</v>
      </c>
      <c r="H374" s="2" t="s">
        <v>50</v>
      </c>
      <c r="I374" s="55" t="s">
        <v>32</v>
      </c>
      <c r="J374" s="61">
        <v>1790082658.4409449</v>
      </c>
      <c r="K374" s="59">
        <v>1.4999999999999999E-2</v>
      </c>
      <c r="L374" s="59" t="s">
        <v>445</v>
      </c>
      <c r="M374" s="59" t="s">
        <v>70</v>
      </c>
      <c r="N374" s="59">
        <v>2E-3</v>
      </c>
      <c r="O374" s="9"/>
      <c r="P374" s="59"/>
      <c r="Q374" s="61">
        <v>27215546</v>
      </c>
      <c r="R374" s="61">
        <v>7473740</v>
      </c>
      <c r="S374" s="61"/>
      <c r="T374" s="61">
        <v>14867202</v>
      </c>
      <c r="U374" s="61">
        <v>2787600</v>
      </c>
      <c r="V374" s="102">
        <v>942428</v>
      </c>
      <c r="W374" s="102">
        <v>101074</v>
      </c>
      <c r="X374" s="8"/>
      <c r="Y374" s="61"/>
      <c r="Z374" s="55"/>
      <c r="AA374" s="118">
        <f t="shared" si="51"/>
        <v>26070970</v>
      </c>
      <c r="AB374" s="23">
        <f t="shared" si="52"/>
        <v>0.28666904223356476</v>
      </c>
      <c r="AC374" s="23">
        <f t="shared" si="53"/>
        <v>0.1069235245178833</v>
      </c>
      <c r="AD374" s="23">
        <f t="shared" si="54"/>
        <v>4.1750809465464465E-3</v>
      </c>
      <c r="AE374" s="23">
        <f t="shared" si="55"/>
        <v>1.5572465253799136E-3</v>
      </c>
      <c r="AF374" s="221">
        <f t="shared" si="56"/>
        <v>1.4564115169243781E-2</v>
      </c>
      <c r="AH374" s="231"/>
    </row>
    <row r="375" spans="1:34" ht="13.5" customHeight="1" x14ac:dyDescent="0.2">
      <c r="A375" s="60" t="s">
        <v>820</v>
      </c>
      <c r="B375" s="92" t="s">
        <v>821</v>
      </c>
      <c r="C375" s="92" t="s">
        <v>801</v>
      </c>
      <c r="D375" s="2" t="s">
        <v>27</v>
      </c>
      <c r="E375" s="55" t="s">
        <v>28</v>
      </c>
      <c r="F375" s="2" t="s">
        <v>29</v>
      </c>
      <c r="G375" s="55" t="s">
        <v>46</v>
      </c>
      <c r="H375" s="2" t="s">
        <v>50</v>
      </c>
      <c r="I375" s="55" t="s">
        <v>32</v>
      </c>
      <c r="J375" s="61">
        <v>740423996.15748036</v>
      </c>
      <c r="K375" s="59">
        <v>5.0000000000000001E-3</v>
      </c>
      <c r="L375" s="59" t="s">
        <v>445</v>
      </c>
      <c r="M375" s="59" t="s">
        <v>70</v>
      </c>
      <c r="N375" s="59">
        <v>2E-3</v>
      </c>
      <c r="O375" s="9">
        <v>1.4999999999999999E-2</v>
      </c>
      <c r="P375" s="59"/>
      <c r="Q375" s="61">
        <v>15464282</v>
      </c>
      <c r="R375" s="61">
        <v>1480848</v>
      </c>
      <c r="S375" s="61"/>
      <c r="T375" s="61">
        <v>6663816</v>
      </c>
      <c r="U375" s="61">
        <v>1480848</v>
      </c>
      <c r="V375" s="102">
        <v>1345073</v>
      </c>
      <c r="W375" s="102">
        <v>1574312</v>
      </c>
      <c r="X375" s="8"/>
      <c r="Y375" s="61"/>
      <c r="Z375" s="55"/>
      <c r="AA375" s="118">
        <f t="shared" si="51"/>
        <v>10970585</v>
      </c>
      <c r="AB375" s="23">
        <f t="shared" si="52"/>
        <v>0.13498350361443806</v>
      </c>
      <c r="AC375" s="23">
        <f t="shared" si="53"/>
        <v>0.13498350361443806</v>
      </c>
      <c r="AD375" s="23">
        <f t="shared" si="54"/>
        <v>2.0000000103792413E-3</v>
      </c>
      <c r="AE375" s="23">
        <f t="shared" si="55"/>
        <v>2.0000000103792413E-3</v>
      </c>
      <c r="AF375" s="221">
        <f t="shared" si="56"/>
        <v>1.4816625415887619E-2</v>
      </c>
      <c r="AH375" s="231"/>
    </row>
    <row r="376" spans="1:34" ht="13.5" customHeight="1" x14ac:dyDescent="0.2">
      <c r="A376" s="60" t="s">
        <v>822</v>
      </c>
      <c r="B376" s="92" t="s">
        <v>823</v>
      </c>
      <c r="C376" s="92" t="s">
        <v>801</v>
      </c>
      <c r="D376" s="2" t="s">
        <v>27</v>
      </c>
      <c r="E376" s="55" t="s">
        <v>28</v>
      </c>
      <c r="F376" s="2" t="s">
        <v>29</v>
      </c>
      <c r="G376" s="55" t="s">
        <v>391</v>
      </c>
      <c r="H376" s="2" t="s">
        <v>50</v>
      </c>
      <c r="I376" s="55" t="s">
        <v>57</v>
      </c>
      <c r="J376" s="61">
        <v>60390097.279055111</v>
      </c>
      <c r="K376" s="59" t="s">
        <v>70</v>
      </c>
      <c r="L376" s="59" t="s">
        <v>445</v>
      </c>
      <c r="M376" s="59" t="s">
        <v>70</v>
      </c>
      <c r="N376" s="59">
        <v>2E-3</v>
      </c>
      <c r="O376" s="9">
        <v>0.01</v>
      </c>
      <c r="P376" s="59"/>
      <c r="Q376" s="61">
        <v>458317</v>
      </c>
      <c r="R376" s="61">
        <v>116045</v>
      </c>
      <c r="S376" s="61"/>
      <c r="T376" s="61">
        <v>213171</v>
      </c>
      <c r="U376" s="61">
        <v>29077</v>
      </c>
      <c r="V376" s="102">
        <v>49798</v>
      </c>
      <c r="W376" s="102">
        <v>214</v>
      </c>
      <c r="X376" s="12"/>
      <c r="Y376" s="61"/>
      <c r="Z376" s="55"/>
      <c r="AA376" s="118">
        <f t="shared" si="51"/>
        <v>408091</v>
      </c>
      <c r="AB376" s="23">
        <f t="shared" si="52"/>
        <v>0.28436059604352953</v>
      </c>
      <c r="AC376" s="23">
        <f t="shared" si="53"/>
        <v>7.1251265036474706E-2</v>
      </c>
      <c r="AD376" s="23">
        <f t="shared" si="54"/>
        <v>1.9215898835825769E-3</v>
      </c>
      <c r="AE376" s="23">
        <f t="shared" si="55"/>
        <v>4.8148622555845222E-4</v>
      </c>
      <c r="AF376" s="221">
        <f t="shared" si="56"/>
        <v>6.7575814311783998E-3</v>
      </c>
      <c r="AH376" s="231"/>
    </row>
    <row r="377" spans="1:34" ht="13.5" customHeight="1" x14ac:dyDescent="0.2">
      <c r="A377" s="60" t="s">
        <v>824</v>
      </c>
      <c r="B377" s="92" t="s">
        <v>825</v>
      </c>
      <c r="C377" s="92" t="s">
        <v>801</v>
      </c>
      <c r="D377" s="2" t="s">
        <v>27</v>
      </c>
      <c r="E377" s="55" t="s">
        <v>28</v>
      </c>
      <c r="F377" s="2" t="s">
        <v>29</v>
      </c>
      <c r="G377" s="55" t="s">
        <v>46</v>
      </c>
      <c r="H377" s="2" t="s">
        <v>50</v>
      </c>
      <c r="I377" s="55" t="s">
        <v>32</v>
      </c>
      <c r="J377" s="61">
        <v>771600188.13779533</v>
      </c>
      <c r="K377" s="59">
        <v>0.01</v>
      </c>
      <c r="L377" s="59" t="s">
        <v>445</v>
      </c>
      <c r="M377" s="59" t="s">
        <v>70</v>
      </c>
      <c r="N377" s="59">
        <v>2E-3</v>
      </c>
      <c r="O377" s="9">
        <v>0.01</v>
      </c>
      <c r="P377" s="59"/>
      <c r="Q377" s="61">
        <v>19572723</v>
      </c>
      <c r="R377" s="61">
        <v>3858001</v>
      </c>
      <c r="S377" s="61"/>
      <c r="T377" s="61">
        <v>7716002</v>
      </c>
      <c r="U377" s="61">
        <v>1543200</v>
      </c>
      <c r="V377" s="102">
        <v>1814080</v>
      </c>
      <c r="W377" s="102">
        <v>1413680</v>
      </c>
      <c r="X377" s="8"/>
      <c r="Y377" s="61"/>
      <c r="Z377" s="55"/>
      <c r="AA377" s="118">
        <f t="shared" si="51"/>
        <v>14931283</v>
      </c>
      <c r="AB377" s="23">
        <f t="shared" si="52"/>
        <v>0.25838375710915129</v>
      </c>
      <c r="AC377" s="23">
        <f t="shared" si="53"/>
        <v>0.10335347605426808</v>
      </c>
      <c r="AD377" s="23">
        <f t="shared" si="54"/>
        <v>5.0000000768675593E-3</v>
      </c>
      <c r="AE377" s="23">
        <f t="shared" si="55"/>
        <v>1.9999995123438324E-3</v>
      </c>
      <c r="AF377" s="221">
        <f t="shared" si="56"/>
        <v>1.9351061896492844E-2</v>
      </c>
      <c r="AH377" s="231"/>
    </row>
    <row r="378" spans="1:34" ht="13.5" customHeight="1" x14ac:dyDescent="0.2">
      <c r="A378" s="60" t="s">
        <v>826</v>
      </c>
      <c r="B378" s="92" t="s">
        <v>827</v>
      </c>
      <c r="C378" s="92" t="s">
        <v>801</v>
      </c>
      <c r="D378" s="55" t="s">
        <v>802</v>
      </c>
      <c r="E378" s="35" t="s">
        <v>803</v>
      </c>
      <c r="F378" s="55" t="s">
        <v>723</v>
      </c>
      <c r="G378" s="55" t="s">
        <v>182</v>
      </c>
      <c r="H378" s="2" t="s">
        <v>50</v>
      </c>
      <c r="I378" s="55" t="s">
        <v>32</v>
      </c>
      <c r="J378" s="61">
        <v>1981921989.4133859</v>
      </c>
      <c r="K378" s="59">
        <v>1.4999999999999999E-2</v>
      </c>
      <c r="L378" s="59" t="s">
        <v>445</v>
      </c>
      <c r="M378" s="59" t="s">
        <v>70</v>
      </c>
      <c r="N378" s="59">
        <v>2E-3</v>
      </c>
      <c r="O378" s="9"/>
      <c r="P378" s="59"/>
      <c r="Q378" s="61">
        <v>17040938</v>
      </c>
      <c r="R378" s="61">
        <v>2060353</v>
      </c>
      <c r="S378" s="61"/>
      <c r="T378" s="61">
        <v>10323880</v>
      </c>
      <c r="U378" s="61">
        <v>2576653</v>
      </c>
      <c r="V378" s="102">
        <v>939800</v>
      </c>
      <c r="W378" s="102">
        <v>100226</v>
      </c>
      <c r="X378" s="8"/>
      <c r="Y378" s="61"/>
      <c r="Z378" s="55"/>
      <c r="AA378" s="118">
        <f t="shared" si="51"/>
        <v>15900686</v>
      </c>
      <c r="AB378" s="23">
        <f t="shared" si="52"/>
        <v>0.1295763591583407</v>
      </c>
      <c r="AC378" s="23">
        <f t="shared" si="53"/>
        <v>0.16204665635180771</v>
      </c>
      <c r="AD378" s="23">
        <f t="shared" si="54"/>
        <v>1.0395732077274284E-3</v>
      </c>
      <c r="AE378" s="23">
        <f t="shared" si="55"/>
        <v>1.3000779111203282E-3</v>
      </c>
      <c r="AF378" s="221">
        <f t="shared" si="56"/>
        <v>8.0228616892768431E-3</v>
      </c>
      <c r="AH378" s="231"/>
    </row>
    <row r="379" spans="1:34" ht="13.5" customHeight="1" x14ac:dyDescent="0.2">
      <c r="A379" s="60" t="s">
        <v>828</v>
      </c>
      <c r="B379" s="92" t="s">
        <v>829</v>
      </c>
      <c r="C379" s="92" t="s">
        <v>801</v>
      </c>
      <c r="D379" s="55" t="s">
        <v>802</v>
      </c>
      <c r="E379" s="35" t="s">
        <v>803</v>
      </c>
      <c r="F379" s="55" t="s">
        <v>723</v>
      </c>
      <c r="G379" s="55" t="s">
        <v>182</v>
      </c>
      <c r="H379" s="2" t="s">
        <v>50</v>
      </c>
      <c r="I379" s="55" t="s">
        <v>32</v>
      </c>
      <c r="J379" s="61">
        <v>2132110824.3897638</v>
      </c>
      <c r="K379" s="59">
        <v>0.02</v>
      </c>
      <c r="L379" s="59" t="s">
        <v>445</v>
      </c>
      <c r="M379" s="59" t="s">
        <v>70</v>
      </c>
      <c r="N379" s="59">
        <v>2E-3</v>
      </c>
      <c r="O379" s="9"/>
      <c r="P379" s="59"/>
      <c r="Q379" s="61">
        <v>33378246</v>
      </c>
      <c r="R379" s="61">
        <v>33179162</v>
      </c>
      <c r="S379" s="61"/>
      <c r="T379" s="61"/>
      <c r="U379" s="61"/>
      <c r="V379" s="102">
        <v>0</v>
      </c>
      <c r="W379" s="102">
        <v>99542</v>
      </c>
      <c r="X379" s="8"/>
      <c r="Y379" s="61"/>
      <c r="Z379" s="55"/>
      <c r="AA379" s="118">
        <f t="shared" si="51"/>
        <v>33179162</v>
      </c>
      <c r="AB379" s="23">
        <f t="shared" si="52"/>
        <v>1</v>
      </c>
      <c r="AC379" s="23">
        <f t="shared" si="53"/>
        <v>0</v>
      </c>
      <c r="AD379" s="23">
        <f t="shared" si="54"/>
        <v>1.5561649807531127E-2</v>
      </c>
      <c r="AE379" s="23">
        <f t="shared" si="55"/>
        <v>0</v>
      </c>
      <c r="AF379" s="221">
        <f t="shared" si="56"/>
        <v>1.5561649807531127E-2</v>
      </c>
      <c r="AH379" s="231"/>
    </row>
    <row r="380" spans="1:34" ht="13.5" customHeight="1" x14ac:dyDescent="0.2">
      <c r="A380" s="60" t="s">
        <v>830</v>
      </c>
      <c r="B380" s="92" t="s">
        <v>831</v>
      </c>
      <c r="C380" s="92" t="s">
        <v>801</v>
      </c>
      <c r="D380" s="2" t="s">
        <v>27</v>
      </c>
      <c r="E380" s="55" t="s">
        <v>28</v>
      </c>
      <c r="F380" s="2" t="s">
        <v>29</v>
      </c>
      <c r="G380" s="55" t="s">
        <v>44</v>
      </c>
      <c r="H380" s="2" t="s">
        <v>50</v>
      </c>
      <c r="I380" s="55" t="s">
        <v>32</v>
      </c>
      <c r="J380" s="61">
        <v>874136630.7480315</v>
      </c>
      <c r="K380" s="59" t="s">
        <v>70</v>
      </c>
      <c r="L380" s="59" t="s">
        <v>445</v>
      </c>
      <c r="M380" s="59" t="s">
        <v>70</v>
      </c>
      <c r="N380" s="59">
        <v>2E-3</v>
      </c>
      <c r="O380" s="9">
        <v>0.01</v>
      </c>
      <c r="P380" s="59"/>
      <c r="Q380" s="61">
        <v>15614284</v>
      </c>
      <c r="R380" s="61">
        <v>1311205</v>
      </c>
      <c r="S380" s="61"/>
      <c r="T380" s="61">
        <v>8304298</v>
      </c>
      <c r="U380" s="61">
        <v>874137</v>
      </c>
      <c r="V380" s="102">
        <v>1294848</v>
      </c>
      <c r="W380" s="102">
        <v>1267474</v>
      </c>
      <c r="X380" s="8"/>
      <c r="Y380" s="61"/>
      <c r="Z380" s="55"/>
      <c r="AA380" s="118">
        <f t="shared" si="51"/>
        <v>11784488</v>
      </c>
      <c r="AB380" s="23">
        <f t="shared" si="52"/>
        <v>0.11126533456523525</v>
      </c>
      <c r="AC380" s="23">
        <f t="shared" si="53"/>
        <v>7.417691799592821E-2</v>
      </c>
      <c r="AD380" s="23">
        <f t="shared" si="54"/>
        <v>1.5000000616356194E-3</v>
      </c>
      <c r="AE380" s="23">
        <f t="shared" si="55"/>
        <v>1.0000004224190537E-3</v>
      </c>
      <c r="AF380" s="221">
        <f t="shared" si="56"/>
        <v>1.3481288376984696E-2</v>
      </c>
      <c r="AH380" s="231"/>
    </row>
    <row r="381" spans="1:34" ht="13.5" customHeight="1" x14ac:dyDescent="0.2">
      <c r="A381" s="60" t="s">
        <v>832</v>
      </c>
      <c r="B381" s="92" t="s">
        <v>833</v>
      </c>
      <c r="C381" s="92" t="s">
        <v>801</v>
      </c>
      <c r="D381" s="55" t="s">
        <v>802</v>
      </c>
      <c r="E381" s="35" t="s">
        <v>803</v>
      </c>
      <c r="F381" s="55" t="s">
        <v>723</v>
      </c>
      <c r="G381" s="55" t="s">
        <v>182</v>
      </c>
      <c r="H381" s="2" t="s">
        <v>50</v>
      </c>
      <c r="I381" s="55" t="s">
        <v>32</v>
      </c>
      <c r="J381" s="61">
        <v>1693134821.8070867</v>
      </c>
      <c r="K381" s="59">
        <v>1.4999999999999999E-2</v>
      </c>
      <c r="L381" s="59" t="s">
        <v>445</v>
      </c>
      <c r="M381" s="59" t="s">
        <v>70</v>
      </c>
      <c r="N381" s="59">
        <v>2E-3</v>
      </c>
      <c r="O381" s="9">
        <v>0.01</v>
      </c>
      <c r="P381" s="59"/>
      <c r="Q381" s="61">
        <v>15912188</v>
      </c>
      <c r="R381" s="61">
        <v>1872696</v>
      </c>
      <c r="S381" s="61"/>
      <c r="T381" s="61">
        <v>10701124</v>
      </c>
      <c r="U381" s="61">
        <v>1248464</v>
      </c>
      <c r="V381" s="102">
        <v>941575</v>
      </c>
      <c r="W381" s="102">
        <v>103377</v>
      </c>
      <c r="X381" s="8"/>
      <c r="Y381" s="61"/>
      <c r="Z381" s="55"/>
      <c r="AA381" s="118">
        <f t="shared" si="51"/>
        <v>14763859</v>
      </c>
      <c r="AB381" s="23">
        <f t="shared" si="52"/>
        <v>0.12684325961118972</v>
      </c>
      <c r="AC381" s="23">
        <f t="shared" si="53"/>
        <v>8.4562173074126487E-2</v>
      </c>
      <c r="AD381" s="23">
        <f t="shared" si="54"/>
        <v>1.1060524985253492E-3</v>
      </c>
      <c r="AE381" s="23">
        <f t="shared" si="55"/>
        <v>7.3736833235023269E-4</v>
      </c>
      <c r="AF381" s="221">
        <f t="shared" si="56"/>
        <v>8.7198366071300215E-3</v>
      </c>
      <c r="AH381" s="231"/>
    </row>
    <row r="382" spans="1:34" ht="13.5" customHeight="1" x14ac:dyDescent="0.2">
      <c r="A382" s="60" t="s">
        <v>834</v>
      </c>
      <c r="B382" s="92" t="s">
        <v>835</v>
      </c>
      <c r="C382" s="92" t="s">
        <v>801</v>
      </c>
      <c r="D382" s="2" t="s">
        <v>27</v>
      </c>
      <c r="E382" s="55" t="s">
        <v>28</v>
      </c>
      <c r="F382" s="2" t="s">
        <v>29</v>
      </c>
      <c r="G382" s="55" t="s">
        <v>391</v>
      </c>
      <c r="H382" s="91" t="s">
        <v>31</v>
      </c>
      <c r="I382" s="55" t="s">
        <v>32</v>
      </c>
      <c r="J382" s="61">
        <v>39367417482.157478</v>
      </c>
      <c r="K382" s="59" t="s">
        <v>70</v>
      </c>
      <c r="L382" s="59" t="s">
        <v>445</v>
      </c>
      <c r="M382" s="59" t="s">
        <v>70</v>
      </c>
      <c r="N382" s="59">
        <v>2E-3</v>
      </c>
      <c r="O382" s="9">
        <v>1.4999999999999999E-2</v>
      </c>
      <c r="P382" s="59"/>
      <c r="Q382" s="61">
        <v>517864063</v>
      </c>
      <c r="R382" s="61">
        <v>58748875</v>
      </c>
      <c r="S382" s="61"/>
      <c r="T382" s="61">
        <v>358636717</v>
      </c>
      <c r="U382" s="61">
        <v>39367417</v>
      </c>
      <c r="V382" s="102">
        <v>30439382</v>
      </c>
      <c r="W382" s="102">
        <v>116145</v>
      </c>
      <c r="X382" s="8"/>
      <c r="Y382" s="61"/>
      <c r="Z382" s="55"/>
      <c r="AA382" s="118">
        <f t="shared" si="51"/>
        <v>487192391</v>
      </c>
      <c r="AB382" s="23">
        <f t="shared" si="52"/>
        <v>0.12058660210068839</v>
      </c>
      <c r="AC382" s="23">
        <f t="shared" si="53"/>
        <v>8.0804663059690515E-2</v>
      </c>
      <c r="AD382" s="23">
        <f t="shared" si="54"/>
        <v>1.4923222999483467E-3</v>
      </c>
      <c r="AE382" s="23">
        <f t="shared" si="55"/>
        <v>9.999999877523722E-4</v>
      </c>
      <c r="AF382" s="221">
        <f t="shared" si="56"/>
        <v>1.2375523266691561E-2</v>
      </c>
      <c r="AH382" s="231"/>
    </row>
    <row r="383" spans="1:34" ht="13.5" customHeight="1" x14ac:dyDescent="0.2">
      <c r="A383" s="60" t="s">
        <v>836</v>
      </c>
      <c r="B383" s="92" t="s">
        <v>837</v>
      </c>
      <c r="C383" s="92" t="s">
        <v>801</v>
      </c>
      <c r="D383" s="55" t="s">
        <v>802</v>
      </c>
      <c r="E383" s="35" t="s">
        <v>803</v>
      </c>
      <c r="F383" s="55" t="s">
        <v>723</v>
      </c>
      <c r="G383" s="55" t="s">
        <v>182</v>
      </c>
      <c r="H383" s="2" t="s">
        <v>50</v>
      </c>
      <c r="I383" s="55" t="s">
        <v>32</v>
      </c>
      <c r="J383" s="61">
        <v>2042087763.5</v>
      </c>
      <c r="K383" s="59">
        <v>1.4999999999999999E-2</v>
      </c>
      <c r="L383" s="59" t="s">
        <v>445</v>
      </c>
      <c r="M383" s="59" t="s">
        <v>70</v>
      </c>
      <c r="N383" s="59">
        <v>2E-3</v>
      </c>
      <c r="O383" s="9"/>
      <c r="P383" s="59"/>
      <c r="Q383" s="61">
        <v>19694082</v>
      </c>
      <c r="R383" s="61">
        <v>2036305</v>
      </c>
      <c r="S383" s="61"/>
      <c r="T383" s="61">
        <v>14254130</v>
      </c>
      <c r="U383" s="61">
        <v>1323595</v>
      </c>
      <c r="V383" s="102">
        <v>939800</v>
      </c>
      <c r="W383" s="102">
        <v>100226</v>
      </c>
      <c r="X383" s="8"/>
      <c r="Y383" s="61"/>
      <c r="Z383" s="55"/>
      <c r="AA383" s="118">
        <f t="shared" si="51"/>
        <v>18553830</v>
      </c>
      <c r="AB383" s="23">
        <f t="shared" si="52"/>
        <v>0.10975119422782251</v>
      </c>
      <c r="AC383" s="23">
        <f t="shared" si="53"/>
        <v>7.1338101082094638E-2</v>
      </c>
      <c r="AD383" s="23">
        <f t="shared" si="54"/>
        <v>9.9716821010175944E-4</v>
      </c>
      <c r="AE383" s="23">
        <f t="shared" si="55"/>
        <v>6.4815774505766E-4</v>
      </c>
      <c r="AF383" s="221">
        <f t="shared" si="56"/>
        <v>9.0857162613814362E-3</v>
      </c>
      <c r="AH383" s="231"/>
    </row>
    <row r="384" spans="1:34" ht="13.5" customHeight="1" x14ac:dyDescent="0.2">
      <c r="A384" s="60" t="s">
        <v>838</v>
      </c>
      <c r="B384" s="92" t="s">
        <v>839</v>
      </c>
      <c r="C384" s="92" t="s">
        <v>801</v>
      </c>
      <c r="D384" s="55" t="s">
        <v>802</v>
      </c>
      <c r="E384" s="35" t="s">
        <v>803</v>
      </c>
      <c r="F384" s="55" t="s">
        <v>723</v>
      </c>
      <c r="G384" s="55" t="s">
        <v>182</v>
      </c>
      <c r="H384" s="2" t="s">
        <v>50</v>
      </c>
      <c r="I384" s="55" t="s">
        <v>32</v>
      </c>
      <c r="J384" s="61">
        <v>1958677578.023622</v>
      </c>
      <c r="K384" s="59">
        <v>0.02</v>
      </c>
      <c r="L384" s="59" t="s">
        <v>445</v>
      </c>
      <c r="M384" s="59" t="s">
        <v>70</v>
      </c>
      <c r="N384" s="59">
        <v>2E-3</v>
      </c>
      <c r="O384" s="9"/>
      <c r="P384" s="59"/>
      <c r="Q384" s="61">
        <v>14454706</v>
      </c>
      <c r="R384" s="61">
        <v>14255622</v>
      </c>
      <c r="S384" s="61"/>
      <c r="T384" s="61"/>
      <c r="U384" s="61"/>
      <c r="V384" s="102">
        <v>0</v>
      </c>
      <c r="W384" s="102">
        <v>99542</v>
      </c>
      <c r="X384" s="8"/>
      <c r="Y384" s="61"/>
      <c r="Z384" s="55"/>
      <c r="AA384" s="118">
        <f t="shared" si="51"/>
        <v>14255622</v>
      </c>
      <c r="AB384" s="23">
        <f t="shared" si="52"/>
        <v>1</v>
      </c>
      <c r="AC384" s="23">
        <f t="shared" si="53"/>
        <v>0</v>
      </c>
      <c r="AD384" s="23">
        <f t="shared" si="54"/>
        <v>7.2781871605353491E-3</v>
      </c>
      <c r="AE384" s="23">
        <f t="shared" si="55"/>
        <v>0</v>
      </c>
      <c r="AF384" s="221">
        <f t="shared" si="56"/>
        <v>7.2781871605353491E-3</v>
      </c>
      <c r="AH384" s="231"/>
    </row>
    <row r="385" spans="1:34" ht="13.5" customHeight="1" x14ac:dyDescent="0.2">
      <c r="A385" s="60" t="s">
        <v>840</v>
      </c>
      <c r="B385" s="92" t="s">
        <v>841</v>
      </c>
      <c r="C385" s="92" t="s">
        <v>801</v>
      </c>
      <c r="D385" s="55" t="s">
        <v>802</v>
      </c>
      <c r="E385" s="35" t="s">
        <v>803</v>
      </c>
      <c r="F385" s="55" t="s">
        <v>723</v>
      </c>
      <c r="G385" s="55" t="s">
        <v>182</v>
      </c>
      <c r="H385" s="2" t="s">
        <v>50</v>
      </c>
      <c r="I385" s="55" t="s">
        <v>32</v>
      </c>
      <c r="J385" s="61">
        <v>2577118392.1456695</v>
      </c>
      <c r="K385" s="59">
        <v>1.4999999999999999E-2</v>
      </c>
      <c r="L385" s="59" t="s">
        <v>445</v>
      </c>
      <c r="M385" s="59" t="s">
        <v>70</v>
      </c>
      <c r="N385" s="59">
        <v>2E-3</v>
      </c>
      <c r="O385" s="9"/>
      <c r="P385" s="59"/>
      <c r="Q385" s="61">
        <v>21783338</v>
      </c>
      <c r="R385" s="61">
        <v>2902921</v>
      </c>
      <c r="S385" s="61"/>
      <c r="T385" s="61">
        <v>15032121</v>
      </c>
      <c r="U385" s="61">
        <v>1768244</v>
      </c>
      <c r="V385" s="102">
        <v>939800</v>
      </c>
      <c r="W385" s="102">
        <v>100226</v>
      </c>
      <c r="X385" s="8"/>
      <c r="Y385" s="61"/>
      <c r="Z385" s="55"/>
      <c r="AA385" s="118">
        <f t="shared" si="51"/>
        <v>20643086</v>
      </c>
      <c r="AB385" s="23">
        <f t="shared" si="52"/>
        <v>0.14062437176302031</v>
      </c>
      <c r="AC385" s="23">
        <f t="shared" si="53"/>
        <v>8.5657929245656392E-2</v>
      </c>
      <c r="AD385" s="23">
        <f t="shared" si="54"/>
        <v>1.1264212807790613E-3</v>
      </c>
      <c r="AE385" s="23">
        <f t="shared" si="55"/>
        <v>6.8613223412207578E-4</v>
      </c>
      <c r="AF385" s="221">
        <f t="shared" si="56"/>
        <v>8.0101426705557286E-3</v>
      </c>
      <c r="AH385" s="231"/>
    </row>
    <row r="386" spans="1:34" ht="13.5" customHeight="1" x14ac:dyDescent="0.2">
      <c r="A386" s="60" t="s">
        <v>842</v>
      </c>
      <c r="B386" s="92" t="s">
        <v>843</v>
      </c>
      <c r="C386" s="92" t="s">
        <v>801</v>
      </c>
      <c r="D386" s="2" t="s">
        <v>27</v>
      </c>
      <c r="E386" s="55" t="s">
        <v>28</v>
      </c>
      <c r="F386" s="2" t="s">
        <v>29</v>
      </c>
      <c r="G386" s="55" t="s">
        <v>38</v>
      </c>
      <c r="H386" s="91" t="s">
        <v>31</v>
      </c>
      <c r="I386" s="55" t="s">
        <v>32</v>
      </c>
      <c r="J386" s="61">
        <v>2958298746.9291339</v>
      </c>
      <c r="K386" s="59">
        <v>5.0000000000000001E-3</v>
      </c>
      <c r="L386" s="59" t="s">
        <v>445</v>
      </c>
      <c r="M386" s="59" t="s">
        <v>70</v>
      </c>
      <c r="N386" s="59">
        <v>2E-3</v>
      </c>
      <c r="O386" s="9">
        <v>1.4999999999999999E-2</v>
      </c>
      <c r="P386" s="59"/>
      <c r="Q386" s="61">
        <v>50616048</v>
      </c>
      <c r="R386" s="61">
        <v>7395747</v>
      </c>
      <c r="S386" s="61"/>
      <c r="T386" s="61">
        <v>29582987</v>
      </c>
      <c r="U386" s="61">
        <v>4437448</v>
      </c>
      <c r="V386" s="102">
        <v>3695498</v>
      </c>
      <c r="W386" s="102">
        <v>904435</v>
      </c>
      <c r="X386" s="8"/>
      <c r="Y386" s="61"/>
      <c r="Z386" s="55"/>
      <c r="AA386" s="118">
        <f t="shared" si="51"/>
        <v>45111680</v>
      </c>
      <c r="AB386" s="23">
        <f t="shared" si="52"/>
        <v>0.16394306308255424</v>
      </c>
      <c r="AC386" s="23">
        <f t="shared" si="53"/>
        <v>9.8365833416090911E-2</v>
      </c>
      <c r="AD386" s="23">
        <f t="shared" si="54"/>
        <v>2.5000000448491435E-3</v>
      </c>
      <c r="AE386" s="23">
        <f t="shared" si="55"/>
        <v>1.499999959303062E-3</v>
      </c>
      <c r="AF386" s="221">
        <f t="shared" si="56"/>
        <v>1.5249196872637776E-2</v>
      </c>
      <c r="AH386" s="231"/>
    </row>
    <row r="387" spans="1:34" ht="13.5" customHeight="1" x14ac:dyDescent="0.2">
      <c r="A387" s="60" t="s">
        <v>844</v>
      </c>
      <c r="B387" s="92" t="s">
        <v>845</v>
      </c>
      <c r="C387" s="92" t="s">
        <v>801</v>
      </c>
      <c r="D387" s="55" t="s">
        <v>802</v>
      </c>
      <c r="E387" s="35" t="s">
        <v>803</v>
      </c>
      <c r="F387" s="55" t="s">
        <v>723</v>
      </c>
      <c r="G387" s="55" t="s">
        <v>182</v>
      </c>
      <c r="H387" s="2" t="s">
        <v>50</v>
      </c>
      <c r="I387" s="55" t="s">
        <v>32</v>
      </c>
      <c r="J387" s="61">
        <v>2277341141.2952757</v>
      </c>
      <c r="K387" s="59">
        <v>1.4999999999999999E-2</v>
      </c>
      <c r="L387" s="59" t="s">
        <v>445</v>
      </c>
      <c r="M387" s="59" t="s">
        <v>70</v>
      </c>
      <c r="N387" s="59">
        <v>2E-3</v>
      </c>
      <c r="O387" s="9"/>
      <c r="P387" s="59"/>
      <c r="Q387" s="61">
        <v>20984550</v>
      </c>
      <c r="R387" s="61">
        <v>3266321</v>
      </c>
      <c r="S387" s="61"/>
      <c r="T387" s="61">
        <v>13983717</v>
      </c>
      <c r="U387" s="61">
        <v>1654116</v>
      </c>
      <c r="V387" s="102">
        <v>939800</v>
      </c>
      <c r="W387" s="102">
        <v>100398</v>
      </c>
      <c r="X387" s="8"/>
      <c r="Y387" s="61"/>
      <c r="Z387" s="55"/>
      <c r="AA387" s="118">
        <f t="shared" si="51"/>
        <v>19843954</v>
      </c>
      <c r="AB387" s="23">
        <f t="shared" si="52"/>
        <v>0.16460031100656652</v>
      </c>
      <c r="AC387" s="23">
        <f t="shared" si="53"/>
        <v>8.3356169843973635E-2</v>
      </c>
      <c r="AD387" s="23">
        <f t="shared" si="54"/>
        <v>1.4342695263223611E-3</v>
      </c>
      <c r="AE387" s="23">
        <f t="shared" si="55"/>
        <v>7.2633650268979643E-4</v>
      </c>
      <c r="AF387" s="221">
        <f t="shared" si="56"/>
        <v>8.7136501599024471E-3</v>
      </c>
      <c r="AH387" s="231"/>
    </row>
    <row r="388" spans="1:34" ht="13.5" customHeight="1" x14ac:dyDescent="0.2">
      <c r="A388" s="60" t="s">
        <v>846</v>
      </c>
      <c r="B388" s="92" t="s">
        <v>847</v>
      </c>
      <c r="C388" s="92" t="s">
        <v>801</v>
      </c>
      <c r="D388" s="55" t="s">
        <v>802</v>
      </c>
      <c r="E388" s="35" t="s">
        <v>803</v>
      </c>
      <c r="F388" s="55" t="s">
        <v>723</v>
      </c>
      <c r="G388" s="55" t="s">
        <v>182</v>
      </c>
      <c r="H388" s="2" t="s">
        <v>50</v>
      </c>
      <c r="I388" s="55" t="s">
        <v>32</v>
      </c>
      <c r="J388" s="61">
        <v>1545270426.7913387</v>
      </c>
      <c r="K388" s="59">
        <v>1.4999999999999999E-2</v>
      </c>
      <c r="L388" s="59" t="s">
        <v>445</v>
      </c>
      <c r="M388" s="59" t="s">
        <v>70</v>
      </c>
      <c r="N388" s="59">
        <v>2E-3</v>
      </c>
      <c r="O388" s="9"/>
      <c r="P388" s="59"/>
      <c r="Q388" s="61">
        <v>17581178</v>
      </c>
      <c r="R388" s="61">
        <v>2641743</v>
      </c>
      <c r="S388" s="61"/>
      <c r="T388" s="61">
        <v>11557631</v>
      </c>
      <c r="U388" s="61">
        <v>1320872</v>
      </c>
      <c r="V388" s="102">
        <v>929444</v>
      </c>
      <c r="W388" s="102">
        <v>101022</v>
      </c>
      <c r="X388" s="8"/>
      <c r="Y388" s="61"/>
      <c r="Z388" s="55"/>
      <c r="AA388" s="118">
        <f t="shared" si="51"/>
        <v>16449690</v>
      </c>
      <c r="AB388" s="23">
        <f t="shared" si="52"/>
        <v>0.16059530605136024</v>
      </c>
      <c r="AC388" s="23">
        <f t="shared" si="53"/>
        <v>8.0297683421389709E-2</v>
      </c>
      <c r="AD388" s="23">
        <f t="shared" si="54"/>
        <v>1.7095667879216589E-3</v>
      </c>
      <c r="AE388" s="23">
        <f t="shared" si="55"/>
        <v>8.5478371752878977E-4</v>
      </c>
      <c r="AF388" s="221">
        <f t="shared" si="56"/>
        <v>1.0645185279418564E-2</v>
      </c>
      <c r="AH388" s="231"/>
    </row>
    <row r="389" spans="1:34" ht="13.5" customHeight="1" x14ac:dyDescent="0.2">
      <c r="A389" s="60" t="s">
        <v>848</v>
      </c>
      <c r="B389" s="92" t="s">
        <v>849</v>
      </c>
      <c r="C389" s="92" t="s">
        <v>801</v>
      </c>
      <c r="D389" s="2" t="s">
        <v>27</v>
      </c>
      <c r="E389" s="55" t="s">
        <v>28</v>
      </c>
      <c r="F389" s="2" t="s">
        <v>29</v>
      </c>
      <c r="G389" s="55" t="s">
        <v>416</v>
      </c>
      <c r="H389" s="2" t="s">
        <v>50</v>
      </c>
      <c r="I389" s="55" t="s">
        <v>32</v>
      </c>
      <c r="J389" s="61">
        <v>297964147.4055118</v>
      </c>
      <c r="K389" s="59">
        <v>0.01</v>
      </c>
      <c r="L389" s="59" t="s">
        <v>445</v>
      </c>
      <c r="M389" s="59" t="s">
        <v>70</v>
      </c>
      <c r="N389" s="59">
        <v>2E-3</v>
      </c>
      <c r="O389" s="9">
        <v>0.01</v>
      </c>
      <c r="P389" s="59"/>
      <c r="Q389" s="61">
        <v>8773433</v>
      </c>
      <c r="R389" s="61">
        <v>1489821</v>
      </c>
      <c r="S389" s="61"/>
      <c r="T389" s="61">
        <v>2979641</v>
      </c>
      <c r="U389" s="61">
        <v>521437</v>
      </c>
      <c r="V389" s="102">
        <v>1162428</v>
      </c>
      <c r="W389" s="102">
        <v>728839</v>
      </c>
      <c r="X389" s="8"/>
      <c r="Y389" s="61"/>
      <c r="Z389" s="55"/>
      <c r="AA389" s="118">
        <f t="shared" si="51"/>
        <v>6153327</v>
      </c>
      <c r="AB389" s="23">
        <f t="shared" si="52"/>
        <v>0.24211633803956786</v>
      </c>
      <c r="AC389" s="23">
        <f t="shared" si="53"/>
        <v>8.4740661434050235E-2</v>
      </c>
      <c r="AD389" s="23">
        <f t="shared" si="54"/>
        <v>5.0000008825640376E-3</v>
      </c>
      <c r="AE389" s="23">
        <f t="shared" si="55"/>
        <v>1.7499991342594474E-3</v>
      </c>
      <c r="AF389" s="221">
        <f t="shared" si="56"/>
        <v>2.065123288684018E-2</v>
      </c>
      <c r="AH389" s="231"/>
    </row>
    <row r="390" spans="1:34" ht="13.5" customHeight="1" x14ac:dyDescent="0.2">
      <c r="A390" s="60" t="s">
        <v>850</v>
      </c>
      <c r="B390" s="92" t="s">
        <v>851</v>
      </c>
      <c r="C390" s="92" t="s">
        <v>801</v>
      </c>
      <c r="D390" s="55" t="s">
        <v>802</v>
      </c>
      <c r="E390" s="35" t="s">
        <v>803</v>
      </c>
      <c r="F390" s="55" t="s">
        <v>723</v>
      </c>
      <c r="G390" s="55" t="s">
        <v>182</v>
      </c>
      <c r="H390" s="2" t="s">
        <v>50</v>
      </c>
      <c r="I390" s="55" t="s">
        <v>32</v>
      </c>
      <c r="J390" s="61">
        <v>3496384330.8779526</v>
      </c>
      <c r="K390" s="59">
        <v>1.4999999999999999E-2</v>
      </c>
      <c r="L390" s="59" t="s">
        <v>445</v>
      </c>
      <c r="M390" s="59" t="s">
        <v>70</v>
      </c>
      <c r="N390" s="59">
        <v>2E-3</v>
      </c>
      <c r="O390" s="9"/>
      <c r="P390" s="59"/>
      <c r="Q390" s="61">
        <v>30058006</v>
      </c>
      <c r="R390" s="61">
        <v>3944909</v>
      </c>
      <c r="S390" s="61"/>
      <c r="T390" s="61">
        <v>21517678</v>
      </c>
      <c r="U390" s="61">
        <v>2510397</v>
      </c>
      <c r="V390" s="102">
        <v>941575</v>
      </c>
      <c r="W390" s="102">
        <v>100936</v>
      </c>
      <c r="X390" s="8"/>
      <c r="Y390" s="61"/>
      <c r="Z390" s="55"/>
      <c r="AA390" s="118">
        <f t="shared" si="51"/>
        <v>28914559</v>
      </c>
      <c r="AB390" s="23">
        <f t="shared" si="52"/>
        <v>0.13643331029188444</v>
      </c>
      <c r="AC390" s="23">
        <f t="shared" si="53"/>
        <v>8.6821210034709509E-2</v>
      </c>
      <c r="AD390" s="23">
        <f t="shared" si="54"/>
        <v>1.1282824274096383E-3</v>
      </c>
      <c r="AE390" s="23">
        <f t="shared" si="55"/>
        <v>7.1799801235513251E-4</v>
      </c>
      <c r="AF390" s="221">
        <f t="shared" si="56"/>
        <v>8.2698457216628316E-3</v>
      </c>
      <c r="AH390" s="231"/>
    </row>
    <row r="391" spans="1:34" ht="13.5" customHeight="1" x14ac:dyDescent="0.2">
      <c r="A391" s="60" t="s">
        <v>852</v>
      </c>
      <c r="B391" s="92" t="s">
        <v>853</v>
      </c>
      <c r="C391" s="92" t="s">
        <v>801</v>
      </c>
      <c r="D391" s="2" t="s">
        <v>27</v>
      </c>
      <c r="E391" s="55" t="s">
        <v>28</v>
      </c>
      <c r="F391" s="55" t="s">
        <v>723</v>
      </c>
      <c r="G391" s="55" t="s">
        <v>80</v>
      </c>
      <c r="H391" s="55" t="s">
        <v>50</v>
      </c>
      <c r="I391" s="55" t="s">
        <v>32</v>
      </c>
      <c r="J391" s="61">
        <v>1516280561.988189</v>
      </c>
      <c r="K391" s="59">
        <v>5.0000000000000001E-3</v>
      </c>
      <c r="L391" s="59">
        <v>0.25</v>
      </c>
      <c r="M391" s="59" t="s">
        <v>73</v>
      </c>
      <c r="N391" s="59">
        <v>2E-3</v>
      </c>
      <c r="O391" s="9">
        <v>0.01</v>
      </c>
      <c r="P391" s="59"/>
      <c r="Q391" s="61">
        <v>50462071</v>
      </c>
      <c r="R391" s="61">
        <v>3790701</v>
      </c>
      <c r="S391" s="61">
        <v>10108254</v>
      </c>
      <c r="T391" s="61">
        <v>14404665</v>
      </c>
      <c r="U391" s="61">
        <v>1516281</v>
      </c>
      <c r="V391" s="102">
        <v>2008800</v>
      </c>
      <c r="W391" s="102">
        <v>8312285</v>
      </c>
      <c r="X391" s="8"/>
      <c r="Y391" s="61"/>
      <c r="Z391" s="55"/>
      <c r="AA391" s="118">
        <f t="shared" si="51"/>
        <v>21720447</v>
      </c>
      <c r="AB391" s="23">
        <f t="shared" si="52"/>
        <v>0.17452223704235922</v>
      </c>
      <c r="AC391" s="23">
        <f t="shared" si="53"/>
        <v>6.9808922440684582E-2</v>
      </c>
      <c r="AD391" s="23">
        <f t="shared" si="54"/>
        <v>2.4999997329185094E-3</v>
      </c>
      <c r="AE391" s="23">
        <f t="shared" si="55"/>
        <v>1.0000002888725359E-3</v>
      </c>
      <c r="AF391" s="221">
        <f t="shared" si="56"/>
        <v>1.4324820580380948E-2</v>
      </c>
      <c r="AH391" s="231"/>
    </row>
    <row r="392" spans="1:34" ht="13.5" customHeight="1" x14ac:dyDescent="0.2">
      <c r="A392" s="60" t="s">
        <v>854</v>
      </c>
      <c r="B392" s="92" t="s">
        <v>855</v>
      </c>
      <c r="C392" s="92" t="s">
        <v>801</v>
      </c>
      <c r="D392" s="2" t="s">
        <v>27</v>
      </c>
      <c r="E392" s="55" t="s">
        <v>28</v>
      </c>
      <c r="F392" s="2" t="s">
        <v>29</v>
      </c>
      <c r="G392" s="55" t="s">
        <v>30</v>
      </c>
      <c r="H392" s="91" t="s">
        <v>31</v>
      </c>
      <c r="I392" s="55" t="s">
        <v>32</v>
      </c>
      <c r="J392" s="61">
        <v>2388992985.1811023</v>
      </c>
      <c r="K392" s="59">
        <v>5.0000000000000001E-3</v>
      </c>
      <c r="L392" s="59" t="s">
        <v>445</v>
      </c>
      <c r="M392" s="59" t="s">
        <v>70</v>
      </c>
      <c r="N392" s="59">
        <v>2E-3</v>
      </c>
      <c r="O392" s="9">
        <v>1.4999999999999999E-2</v>
      </c>
      <c r="P392" s="59"/>
      <c r="Q392" s="61">
        <v>38165322</v>
      </c>
      <c r="R392" s="61">
        <v>3583489</v>
      </c>
      <c r="S392" s="61"/>
      <c r="T392" s="61">
        <v>23889930</v>
      </c>
      <c r="U392" s="61">
        <v>3583489</v>
      </c>
      <c r="V392" s="102">
        <v>2739428</v>
      </c>
      <c r="W392" s="102">
        <v>814779</v>
      </c>
      <c r="X392" s="8"/>
      <c r="Y392" s="61"/>
      <c r="Z392" s="55"/>
      <c r="AA392" s="118">
        <f t="shared" si="51"/>
        <v>33796336</v>
      </c>
      <c r="AB392" s="23">
        <f t="shared" si="52"/>
        <v>0.10603187872200111</v>
      </c>
      <c r="AC392" s="23">
        <f t="shared" si="53"/>
        <v>0.10603187872200111</v>
      </c>
      <c r="AD392" s="23">
        <f t="shared" si="54"/>
        <v>1.4999998000112783E-3</v>
      </c>
      <c r="AE392" s="23">
        <f t="shared" si="55"/>
        <v>1.4999998000112783E-3</v>
      </c>
      <c r="AF392" s="221">
        <f t="shared" si="56"/>
        <v>1.4146686997257131E-2</v>
      </c>
      <c r="AH392" s="231"/>
    </row>
    <row r="393" spans="1:34" ht="13.5" customHeight="1" x14ac:dyDescent="0.2">
      <c r="A393" s="60" t="s">
        <v>856</v>
      </c>
      <c r="B393" s="92" t="s">
        <v>857</v>
      </c>
      <c r="C393" s="92" t="s">
        <v>801</v>
      </c>
      <c r="D393" s="55" t="s">
        <v>802</v>
      </c>
      <c r="E393" s="55" t="s">
        <v>803</v>
      </c>
      <c r="F393" s="2" t="s">
        <v>29</v>
      </c>
      <c r="G393" s="20" t="s">
        <v>130</v>
      </c>
      <c r="H393" s="91" t="s">
        <v>31</v>
      </c>
      <c r="I393" s="55" t="s">
        <v>32</v>
      </c>
      <c r="J393" s="61">
        <v>1530746000.1732283</v>
      </c>
      <c r="K393" s="59">
        <v>5.0000000000000001E-3</v>
      </c>
      <c r="L393" s="59" t="s">
        <v>445</v>
      </c>
      <c r="M393" s="59" t="s">
        <v>70</v>
      </c>
      <c r="N393" s="59">
        <v>2E-3</v>
      </c>
      <c r="O393" s="9"/>
      <c r="P393" s="59"/>
      <c r="Q393" s="61">
        <v>17115869</v>
      </c>
      <c r="R393" s="61">
        <v>3827172</v>
      </c>
      <c r="S393" s="61"/>
      <c r="T393" s="61">
        <v>7654343</v>
      </c>
      <c r="U393" s="61">
        <v>1224694</v>
      </c>
      <c r="V393" s="102">
        <v>942428</v>
      </c>
      <c r="W393" s="102">
        <v>1262402</v>
      </c>
      <c r="X393" s="8"/>
      <c r="Y393" s="61"/>
      <c r="Z393" s="55"/>
      <c r="AA393" s="118">
        <f t="shared" si="51"/>
        <v>13648637</v>
      </c>
      <c r="AB393" s="23">
        <f t="shared" si="52"/>
        <v>0.28040690070371127</v>
      </c>
      <c r="AC393" s="23">
        <f t="shared" si="53"/>
        <v>8.9730132027102782E-2</v>
      </c>
      <c r="AD393" s="23">
        <f t="shared" si="54"/>
        <v>2.5002005555244925E-3</v>
      </c>
      <c r="AE393" s="23">
        <f t="shared" si="55"/>
        <v>8.0006349836054212E-4</v>
      </c>
      <c r="AF393" s="221">
        <f t="shared" si="56"/>
        <v>8.9163303372704807E-3</v>
      </c>
      <c r="AH393" s="231"/>
    </row>
    <row r="394" spans="1:34" ht="13.5" customHeight="1" x14ac:dyDescent="0.2">
      <c r="A394" s="60" t="s">
        <v>858</v>
      </c>
      <c r="B394" s="92" t="s">
        <v>859</v>
      </c>
      <c r="C394" s="92" t="s">
        <v>801</v>
      </c>
      <c r="D394" s="55" t="s">
        <v>802</v>
      </c>
      <c r="E394" s="55" t="s">
        <v>803</v>
      </c>
      <c r="F394" s="55" t="s">
        <v>723</v>
      </c>
      <c r="G394" s="55" t="s">
        <v>182</v>
      </c>
      <c r="H394" s="2" t="s">
        <v>50</v>
      </c>
      <c r="I394" s="55" t="s">
        <v>32</v>
      </c>
      <c r="J394" s="61">
        <v>1486158624.8700788</v>
      </c>
      <c r="K394" s="59">
        <v>1.4999999999999999E-2</v>
      </c>
      <c r="L394" s="59" t="s">
        <v>445</v>
      </c>
      <c r="M394" s="59" t="s">
        <v>70</v>
      </c>
      <c r="N394" s="59">
        <v>2E-3</v>
      </c>
      <c r="O394" s="9">
        <v>0.01</v>
      </c>
      <c r="P394" s="59"/>
      <c r="Q394" s="61">
        <v>12007820</v>
      </c>
      <c r="R394" s="61">
        <v>2177738</v>
      </c>
      <c r="S394" s="61"/>
      <c r="T394" s="61">
        <v>6896176</v>
      </c>
      <c r="U394" s="61">
        <v>846902</v>
      </c>
      <c r="V394" s="102">
        <v>942428</v>
      </c>
      <c r="W394" s="102">
        <v>101074</v>
      </c>
      <c r="X394" s="8"/>
      <c r="Y394" s="61"/>
      <c r="Z394" s="55"/>
      <c r="AA394" s="118">
        <f t="shared" si="51"/>
        <v>10863244</v>
      </c>
      <c r="AB394" s="23">
        <f t="shared" si="52"/>
        <v>0.20046847884480914</v>
      </c>
      <c r="AC394" s="23">
        <f t="shared" si="53"/>
        <v>7.7960321981168798E-2</v>
      </c>
      <c r="AD394" s="23">
        <f t="shared" si="54"/>
        <v>1.465346944502899E-3</v>
      </c>
      <c r="AE394" s="23">
        <f t="shared" si="55"/>
        <v>5.6985976182322856E-4</v>
      </c>
      <c r="AF394" s="221">
        <f t="shared" si="56"/>
        <v>7.3096127278806959E-3</v>
      </c>
      <c r="AH394" s="231"/>
    </row>
    <row r="395" spans="1:34" ht="13.5" customHeight="1" x14ac:dyDescent="0.2">
      <c r="A395" s="60" t="s">
        <v>860</v>
      </c>
      <c r="B395" s="92" t="s">
        <v>861</v>
      </c>
      <c r="C395" s="92" t="s">
        <v>801</v>
      </c>
      <c r="D395" s="55" t="s">
        <v>802</v>
      </c>
      <c r="E395" s="55" t="s">
        <v>803</v>
      </c>
      <c r="F395" s="55" t="s">
        <v>723</v>
      </c>
      <c r="G395" s="55" t="s">
        <v>182</v>
      </c>
      <c r="H395" s="2" t="s">
        <v>50</v>
      </c>
      <c r="I395" s="55" t="s">
        <v>32</v>
      </c>
      <c r="J395" s="61">
        <v>1845302034.1692913</v>
      </c>
      <c r="K395" s="59">
        <v>1.4999999999999999E-2</v>
      </c>
      <c r="L395" s="59" t="s">
        <v>445</v>
      </c>
      <c r="M395" s="59" t="s">
        <v>70</v>
      </c>
      <c r="N395" s="59">
        <v>2E-3</v>
      </c>
      <c r="O395" s="9"/>
      <c r="P395" s="59"/>
      <c r="Q395" s="61">
        <v>16763797</v>
      </c>
      <c r="R395" s="61">
        <v>2723529</v>
      </c>
      <c r="S395" s="61"/>
      <c r="T395" s="61">
        <v>10591498</v>
      </c>
      <c r="U395" s="61">
        <v>1361766</v>
      </c>
      <c r="V395" s="102">
        <v>942428</v>
      </c>
      <c r="W395" s="102">
        <v>101074</v>
      </c>
      <c r="X395" s="8"/>
      <c r="Y395" s="61"/>
      <c r="Z395" s="55"/>
      <c r="AA395" s="118">
        <f t="shared" si="51"/>
        <v>15619221</v>
      </c>
      <c r="AB395" s="23">
        <f t="shared" si="52"/>
        <v>0.17437034791940006</v>
      </c>
      <c r="AC395" s="23">
        <f t="shared" si="53"/>
        <v>8.7185269995219347E-2</v>
      </c>
      <c r="AD395" s="23">
        <f t="shared" si="54"/>
        <v>1.4759258644756572E-3</v>
      </c>
      <c r="AE395" s="23">
        <f t="shared" si="55"/>
        <v>7.3796374511288763E-4</v>
      </c>
      <c r="AF395" s="221">
        <f t="shared" si="56"/>
        <v>8.4643167951805685E-3</v>
      </c>
      <c r="AH395" s="231"/>
    </row>
    <row r="396" spans="1:34" ht="13.5" customHeight="1" x14ac:dyDescent="0.2">
      <c r="A396" s="60" t="s">
        <v>862</v>
      </c>
      <c r="B396" s="92" t="s">
        <v>863</v>
      </c>
      <c r="C396" s="92" t="s">
        <v>801</v>
      </c>
      <c r="D396" s="55" t="s">
        <v>802</v>
      </c>
      <c r="E396" s="55" t="s">
        <v>803</v>
      </c>
      <c r="F396" s="55" t="s">
        <v>723</v>
      </c>
      <c r="G396" s="55" t="s">
        <v>182</v>
      </c>
      <c r="H396" s="2" t="s">
        <v>50</v>
      </c>
      <c r="I396" s="55" t="s">
        <v>32</v>
      </c>
      <c r="J396" s="61">
        <v>2432227015.7480316</v>
      </c>
      <c r="K396" s="59">
        <v>1.4999999999999999E-2</v>
      </c>
      <c r="L396" s="59" t="s">
        <v>445</v>
      </c>
      <c r="M396" s="59" t="s">
        <v>70</v>
      </c>
      <c r="N396" s="59">
        <v>2E-3</v>
      </c>
      <c r="O396" s="9">
        <v>0.01</v>
      </c>
      <c r="P396" s="59"/>
      <c r="Q396" s="61">
        <v>25931515</v>
      </c>
      <c r="R396" s="61">
        <v>4499955</v>
      </c>
      <c r="S396" s="61"/>
      <c r="T396" s="61">
        <v>17324834</v>
      </c>
      <c r="U396" s="61">
        <v>2024982</v>
      </c>
      <c r="V396" s="102">
        <v>939800</v>
      </c>
      <c r="W396" s="102">
        <v>101072</v>
      </c>
      <c r="X396" s="8"/>
      <c r="Y396" s="61"/>
      <c r="Z396" s="55"/>
      <c r="AA396" s="118">
        <f t="shared" si="51"/>
        <v>24789571</v>
      </c>
      <c r="AB396" s="23">
        <f t="shared" si="52"/>
        <v>0.18152613451842309</v>
      </c>
      <c r="AC396" s="23">
        <f t="shared" si="53"/>
        <v>8.1686851297265287E-2</v>
      </c>
      <c r="AD396" s="23">
        <f t="shared" si="54"/>
        <v>1.8501377424327468E-3</v>
      </c>
      <c r="AE396" s="23">
        <f t="shared" si="55"/>
        <v>8.32562909172858E-4</v>
      </c>
      <c r="AF396" s="221">
        <f t="shared" si="56"/>
        <v>1.0192128793691557E-2</v>
      </c>
      <c r="AH396" s="231"/>
    </row>
    <row r="397" spans="1:34" ht="13.5" customHeight="1" x14ac:dyDescent="0.2">
      <c r="A397" s="60" t="s">
        <v>864</v>
      </c>
      <c r="B397" s="92" t="s">
        <v>865</v>
      </c>
      <c r="C397" s="92" t="s">
        <v>801</v>
      </c>
      <c r="D397" s="55" t="s">
        <v>802</v>
      </c>
      <c r="E397" s="55" t="s">
        <v>803</v>
      </c>
      <c r="F397" s="55" t="s">
        <v>723</v>
      </c>
      <c r="G397" s="55" t="s">
        <v>182</v>
      </c>
      <c r="H397" s="2" t="s">
        <v>50</v>
      </c>
      <c r="I397" s="55" t="s">
        <v>32</v>
      </c>
      <c r="J397" s="61">
        <v>2825689816.7480316</v>
      </c>
      <c r="K397" s="59">
        <v>1.4999999999999999E-2</v>
      </c>
      <c r="L397" s="59" t="s">
        <v>445</v>
      </c>
      <c r="M397" s="59" t="s">
        <v>70</v>
      </c>
      <c r="N397" s="59">
        <v>2E-3</v>
      </c>
      <c r="O397" s="9">
        <v>0.01</v>
      </c>
      <c r="P397" s="59"/>
      <c r="Q397" s="61">
        <v>25262961</v>
      </c>
      <c r="R397" s="61">
        <v>4346479</v>
      </c>
      <c r="S397" s="61"/>
      <c r="T397" s="61">
        <v>16902971</v>
      </c>
      <c r="U397" s="61">
        <v>1931767</v>
      </c>
      <c r="V397" s="102">
        <v>939800</v>
      </c>
      <c r="W397" s="102">
        <v>101072</v>
      </c>
      <c r="X397" s="8"/>
      <c r="Y397" s="61"/>
      <c r="Z397" s="55"/>
      <c r="AA397" s="118">
        <f t="shared" si="51"/>
        <v>24121017</v>
      </c>
      <c r="AB397" s="23">
        <f t="shared" si="52"/>
        <v>0.18019468250447318</v>
      </c>
      <c r="AC397" s="23">
        <f t="shared" si="53"/>
        <v>8.0086465674312157E-2</v>
      </c>
      <c r="AD397" s="23">
        <f t="shared" si="54"/>
        <v>1.538201034748457E-3</v>
      </c>
      <c r="AE397" s="23">
        <f t="shared" si="55"/>
        <v>6.8364439314970177E-4</v>
      </c>
      <c r="AF397" s="221">
        <f t="shared" si="56"/>
        <v>8.5363286716869258E-3</v>
      </c>
      <c r="AH397" s="231"/>
    </row>
    <row r="398" spans="1:34" ht="13.5" customHeight="1" x14ac:dyDescent="0.2">
      <c r="A398" s="60" t="s">
        <v>866</v>
      </c>
      <c r="B398" s="92" t="s">
        <v>867</v>
      </c>
      <c r="C398" s="92" t="s">
        <v>801</v>
      </c>
      <c r="D398" s="55" t="s">
        <v>27</v>
      </c>
      <c r="E398" s="55" t="s">
        <v>28</v>
      </c>
      <c r="F398" s="2" t="s">
        <v>29</v>
      </c>
      <c r="G398" s="55" t="s">
        <v>391</v>
      </c>
      <c r="H398" s="2" t="s">
        <v>50</v>
      </c>
      <c r="I398" s="55" t="s">
        <v>212</v>
      </c>
      <c r="J398" s="61">
        <v>14997268.277559042</v>
      </c>
      <c r="K398" s="59" t="s">
        <v>70</v>
      </c>
      <c r="L398" s="59" t="s">
        <v>445</v>
      </c>
      <c r="M398" s="59" t="s">
        <v>70</v>
      </c>
      <c r="N398" s="59">
        <v>2E-3</v>
      </c>
      <c r="O398" s="9">
        <v>0.01</v>
      </c>
      <c r="P398" s="59"/>
      <c r="Q398" s="61">
        <v>174790</v>
      </c>
      <c r="R398" s="61">
        <v>41708</v>
      </c>
      <c r="S398" s="61"/>
      <c r="T398" s="61">
        <v>86699</v>
      </c>
      <c r="U398" s="61">
        <v>14997</v>
      </c>
      <c r="V398" s="102">
        <v>15305</v>
      </c>
      <c r="W398" s="102">
        <v>388</v>
      </c>
      <c r="X398" s="12"/>
      <c r="Y398" s="61"/>
      <c r="Z398" s="55"/>
      <c r="AA398" s="118">
        <f t="shared" si="51"/>
        <v>158709</v>
      </c>
      <c r="AB398" s="23">
        <f t="shared" si="52"/>
        <v>0.2627954306309031</v>
      </c>
      <c r="AC398" s="23">
        <f t="shared" si="53"/>
        <v>9.4493696009678094E-2</v>
      </c>
      <c r="AD398" s="23">
        <f t="shared" si="54"/>
        <v>2.7810398019224073E-3</v>
      </c>
      <c r="AE398" s="23">
        <f t="shared" si="55"/>
        <v>9.9998211157164923E-4</v>
      </c>
      <c r="AF398" s="221">
        <f t="shared" si="56"/>
        <v>1.0582527235142018E-2</v>
      </c>
      <c r="AH398" s="231"/>
    </row>
    <row r="399" spans="1:34" s="225" customFormat="1" ht="13.5" customHeight="1" x14ac:dyDescent="0.2">
      <c r="A399" s="122" t="s">
        <v>868</v>
      </c>
      <c r="B399" s="207" t="s">
        <v>869</v>
      </c>
      <c r="C399" s="62" t="s">
        <v>870</v>
      </c>
      <c r="D399" s="80" t="s">
        <v>27</v>
      </c>
      <c r="E399" s="80" t="s">
        <v>28</v>
      </c>
      <c r="F399" s="56" t="s">
        <v>45</v>
      </c>
      <c r="G399" s="56" t="s">
        <v>46</v>
      </c>
      <c r="H399" s="91" t="s">
        <v>31</v>
      </c>
      <c r="I399" s="94" t="s">
        <v>32</v>
      </c>
      <c r="J399" s="125">
        <v>2943029534.6374502</v>
      </c>
      <c r="K399" s="89" t="s">
        <v>871</v>
      </c>
      <c r="L399" s="64"/>
      <c r="M399" s="65"/>
      <c r="N399" s="66" t="s">
        <v>872</v>
      </c>
      <c r="O399" s="141">
        <v>1E-4</v>
      </c>
      <c r="P399" s="215"/>
      <c r="Q399" s="137">
        <v>17660351</v>
      </c>
      <c r="R399" s="137">
        <v>14696079</v>
      </c>
      <c r="S399" s="137">
        <v>0</v>
      </c>
      <c r="T399" s="137"/>
      <c r="U399" s="137">
        <v>1284238</v>
      </c>
      <c r="V399" s="138">
        <v>1407375</v>
      </c>
      <c r="W399" s="138">
        <v>272659</v>
      </c>
      <c r="X399" s="139"/>
      <c r="Y399" s="137"/>
      <c r="Z399" s="241"/>
      <c r="AA399" s="140">
        <f t="shared" si="51"/>
        <v>17387692</v>
      </c>
      <c r="AB399" s="23">
        <f t="shared" si="52"/>
        <v>0.84520009901256588</v>
      </c>
      <c r="AC399" s="23">
        <f t="shared" si="53"/>
        <v>7.3859026258344118E-2</v>
      </c>
      <c r="AD399" s="23">
        <f t="shared" si="54"/>
        <v>4.9935207333250227E-3</v>
      </c>
      <c r="AE399" s="23">
        <f t="shared" si="55"/>
        <v>4.3636599119560121E-4</v>
      </c>
      <c r="AF399" s="222">
        <f t="shared" si="56"/>
        <v>5.9080929346303612E-3</v>
      </c>
      <c r="AH399" s="231"/>
    </row>
    <row r="400" spans="1:34" s="225" customFormat="1" ht="13.5" customHeight="1" x14ac:dyDescent="0.2">
      <c r="A400" s="122" t="s">
        <v>873</v>
      </c>
      <c r="B400" s="207" t="s">
        <v>874</v>
      </c>
      <c r="C400" s="62" t="s">
        <v>870</v>
      </c>
      <c r="D400" s="80" t="s">
        <v>27</v>
      </c>
      <c r="E400" s="80" t="s">
        <v>28</v>
      </c>
      <c r="F400" s="56" t="s">
        <v>723</v>
      </c>
      <c r="G400" s="56" t="s">
        <v>80</v>
      </c>
      <c r="H400" s="80" t="s">
        <v>50</v>
      </c>
      <c r="I400" s="94" t="s">
        <v>32</v>
      </c>
      <c r="J400" s="125">
        <v>18980040990.171314</v>
      </c>
      <c r="K400" s="89" t="s">
        <v>875</v>
      </c>
      <c r="L400" s="64">
        <v>0.2</v>
      </c>
      <c r="M400" s="65" t="s">
        <v>73</v>
      </c>
      <c r="N400" s="66" t="s">
        <v>872</v>
      </c>
      <c r="O400" s="141">
        <v>1E-4</v>
      </c>
      <c r="P400" s="215"/>
      <c r="Q400" s="137">
        <v>478522483.4499948</v>
      </c>
      <c r="R400" s="137">
        <v>379885870</v>
      </c>
      <c r="S400" s="137">
        <v>48365361</v>
      </c>
      <c r="T400" s="137"/>
      <c r="U400" s="137">
        <v>7594829</v>
      </c>
      <c r="V400" s="138">
        <v>7236068.4763029311</v>
      </c>
      <c r="W400" s="138">
        <v>35440354.973691896</v>
      </c>
      <c r="X400" s="139"/>
      <c r="Y400" s="137"/>
      <c r="Z400" s="241"/>
      <c r="AA400" s="140">
        <f t="shared" si="51"/>
        <v>394716767.47630292</v>
      </c>
      <c r="AB400" s="23">
        <f t="shared" si="52"/>
        <v>0.96242648223148186</v>
      </c>
      <c r="AC400" s="23">
        <f t="shared" si="53"/>
        <v>1.924121199248512E-2</v>
      </c>
      <c r="AD400" s="23">
        <f t="shared" si="54"/>
        <v>2.0015018418385995E-2</v>
      </c>
      <c r="AE400" s="23">
        <f t="shared" si="55"/>
        <v>4.0014818745296338E-4</v>
      </c>
      <c r="AF400" s="222">
        <f t="shared" si="56"/>
        <v>2.0796412804414084E-2</v>
      </c>
      <c r="AH400" s="231"/>
    </row>
    <row r="401" spans="1:34" s="225" customFormat="1" ht="13.5" customHeight="1" x14ac:dyDescent="0.2">
      <c r="A401" s="122" t="s">
        <v>876</v>
      </c>
      <c r="B401" s="207" t="s">
        <v>877</v>
      </c>
      <c r="C401" s="62" t="s">
        <v>870</v>
      </c>
      <c r="D401" s="80" t="s">
        <v>27</v>
      </c>
      <c r="E401" s="80" t="s">
        <v>28</v>
      </c>
      <c r="F401" s="56" t="s">
        <v>723</v>
      </c>
      <c r="G401" s="56" t="s">
        <v>80</v>
      </c>
      <c r="H401" s="80" t="s">
        <v>50</v>
      </c>
      <c r="I401" s="94" t="s">
        <v>32</v>
      </c>
      <c r="J401" s="125">
        <v>1604372595.1513944</v>
      </c>
      <c r="K401" s="89" t="s">
        <v>878</v>
      </c>
      <c r="L401" s="64">
        <v>0.2</v>
      </c>
      <c r="M401" s="65" t="s">
        <v>73</v>
      </c>
      <c r="N401" s="66" t="s">
        <v>872</v>
      </c>
      <c r="O401" s="141">
        <v>1E-4</v>
      </c>
      <c r="P401" s="215"/>
      <c r="Q401" s="137">
        <v>23890592.553505175</v>
      </c>
      <c r="R401" s="137">
        <v>16284900</v>
      </c>
      <c r="S401" s="137">
        <v>3344036</v>
      </c>
      <c r="T401" s="137"/>
      <c r="U401" s="137">
        <v>651366</v>
      </c>
      <c r="V401" s="138">
        <v>614536.52369706926</v>
      </c>
      <c r="W401" s="138">
        <v>2995754.0298081036</v>
      </c>
      <c r="X401" s="139"/>
      <c r="Y401" s="137"/>
      <c r="Z401" s="241"/>
      <c r="AA401" s="140">
        <f t="shared" si="51"/>
        <v>17550802.523697071</v>
      </c>
      <c r="AB401" s="23">
        <f t="shared" si="52"/>
        <v>0.92787210032203082</v>
      </c>
      <c r="AC401" s="23">
        <f t="shared" si="53"/>
        <v>3.7113174689335518E-2</v>
      </c>
      <c r="AD401" s="23">
        <f t="shared" si="54"/>
        <v>1.0150322966881205E-2</v>
      </c>
      <c r="AE401" s="23">
        <f t="shared" si="55"/>
        <v>4.0599421977694324E-4</v>
      </c>
      <c r="AF401" s="222">
        <f t="shared" si="56"/>
        <v>1.0939355718701312E-2</v>
      </c>
      <c r="AH401" s="231"/>
    </row>
    <row r="402" spans="1:34" s="225" customFormat="1" ht="13.5" customHeight="1" x14ac:dyDescent="0.2">
      <c r="A402" s="123" t="s">
        <v>879</v>
      </c>
      <c r="B402" s="94" t="s">
        <v>880</v>
      </c>
      <c r="C402" s="62" t="s">
        <v>870</v>
      </c>
      <c r="D402" s="80" t="s">
        <v>27</v>
      </c>
      <c r="E402" s="80" t="s">
        <v>28</v>
      </c>
      <c r="F402" s="80" t="s">
        <v>43</v>
      </c>
      <c r="G402" s="56" t="s">
        <v>80</v>
      </c>
      <c r="H402" s="80" t="s">
        <v>50</v>
      </c>
      <c r="I402" s="94" t="s">
        <v>57</v>
      </c>
      <c r="J402" s="125">
        <v>3846088.374501992</v>
      </c>
      <c r="K402" s="90" t="s">
        <v>871</v>
      </c>
      <c r="L402" s="67"/>
      <c r="M402" s="68"/>
      <c r="N402" s="66" t="s">
        <v>872</v>
      </c>
      <c r="O402" s="66"/>
      <c r="P402" s="216"/>
      <c r="Q402" s="137">
        <v>5750.0451133750639</v>
      </c>
      <c r="R402" s="137">
        <v>0</v>
      </c>
      <c r="S402" s="137">
        <v>0</v>
      </c>
      <c r="T402" s="137"/>
      <c r="U402" s="137">
        <v>2011</v>
      </c>
      <c r="V402" s="138">
        <v>3247</v>
      </c>
      <c r="W402" s="138">
        <v>492.04511337506392</v>
      </c>
      <c r="X402" s="139"/>
      <c r="Y402" s="137"/>
      <c r="Z402" s="241">
        <v>2.0821087724091001E-2</v>
      </c>
      <c r="AA402" s="140">
        <f t="shared" si="51"/>
        <v>5258</v>
      </c>
      <c r="AB402" s="23">
        <f t="shared" si="52"/>
        <v>0</v>
      </c>
      <c r="AC402" s="23">
        <f t="shared" si="53"/>
        <v>0.3824648155192088</v>
      </c>
      <c r="AD402" s="23">
        <f t="shared" si="54"/>
        <v>0</v>
      </c>
      <c r="AE402" s="23">
        <f t="shared" si="55"/>
        <v>5.2286890060356265E-4</v>
      </c>
      <c r="AF402" s="222">
        <f t="shared" si="56"/>
        <v>2.2188190995783459E-2</v>
      </c>
      <c r="AH402" s="231"/>
    </row>
    <row r="403" spans="1:34" s="225" customFormat="1" ht="13.5" customHeight="1" x14ac:dyDescent="0.2">
      <c r="A403" s="122" t="s">
        <v>881</v>
      </c>
      <c r="B403" s="207" t="s">
        <v>882</v>
      </c>
      <c r="C403" s="62" t="s">
        <v>870</v>
      </c>
      <c r="D403" s="80" t="s">
        <v>27</v>
      </c>
      <c r="E403" s="80" t="s">
        <v>28</v>
      </c>
      <c r="F403" s="80" t="s">
        <v>29</v>
      </c>
      <c r="G403" s="56" t="s">
        <v>46</v>
      </c>
      <c r="H403" s="80" t="s">
        <v>50</v>
      </c>
      <c r="I403" s="94" t="s">
        <v>32</v>
      </c>
      <c r="J403" s="125">
        <v>529988171.20717132</v>
      </c>
      <c r="K403" s="89" t="s">
        <v>875</v>
      </c>
      <c r="L403" s="64">
        <v>0.2</v>
      </c>
      <c r="M403" s="65" t="s">
        <v>73</v>
      </c>
      <c r="N403" s="66" t="s">
        <v>555</v>
      </c>
      <c r="O403" s="63"/>
      <c r="P403" s="215"/>
      <c r="Q403" s="137">
        <v>14444252.420448124</v>
      </c>
      <c r="R403" s="137">
        <v>7961021</v>
      </c>
      <c r="S403" s="137">
        <v>4188036</v>
      </c>
      <c r="T403" s="137"/>
      <c r="U403" s="137">
        <v>1060503</v>
      </c>
      <c r="V403" s="138">
        <v>279071</v>
      </c>
      <c r="W403" s="138">
        <v>955621.42044812615</v>
      </c>
      <c r="X403" s="139"/>
      <c r="Y403" s="137"/>
      <c r="Z403" s="241"/>
      <c r="AA403" s="140">
        <f t="shared" si="51"/>
        <v>9300595</v>
      </c>
      <c r="AB403" s="23">
        <f t="shared" si="52"/>
        <v>0.85596899983280639</v>
      </c>
      <c r="AC403" s="23">
        <f t="shared" si="53"/>
        <v>0.11402528547904731</v>
      </c>
      <c r="AD403" s="23">
        <f t="shared" si="54"/>
        <v>1.5021129588358403E-2</v>
      </c>
      <c r="AE403" s="23">
        <f t="shared" si="55"/>
        <v>2.0009937157360659E-3</v>
      </c>
      <c r="AF403" s="222">
        <f t="shared" si="56"/>
        <v>1.7548684112733557E-2</v>
      </c>
      <c r="AH403" s="231"/>
    </row>
    <row r="404" spans="1:34" s="225" customFormat="1" ht="13.5" customHeight="1" x14ac:dyDescent="0.2">
      <c r="A404" s="122" t="s">
        <v>883</v>
      </c>
      <c r="B404" s="207" t="s">
        <v>884</v>
      </c>
      <c r="C404" s="62" t="s">
        <v>870</v>
      </c>
      <c r="D404" s="80" t="s">
        <v>27</v>
      </c>
      <c r="E404" s="80" t="s">
        <v>28</v>
      </c>
      <c r="F404" s="80" t="s">
        <v>29</v>
      </c>
      <c r="G404" s="56" t="s">
        <v>46</v>
      </c>
      <c r="H404" s="80" t="s">
        <v>50</v>
      </c>
      <c r="I404" s="94" t="s">
        <v>32</v>
      </c>
      <c r="J404" s="125">
        <v>1528400934.1673307</v>
      </c>
      <c r="K404" s="148" t="s">
        <v>885</v>
      </c>
      <c r="L404" s="64">
        <v>0.2</v>
      </c>
      <c r="M404" s="65" t="s">
        <v>73</v>
      </c>
      <c r="N404" s="66" t="s">
        <v>555</v>
      </c>
      <c r="O404" s="63"/>
      <c r="P404" s="215"/>
      <c r="Q404" s="137">
        <v>29342712.000393227</v>
      </c>
      <c r="R404" s="137">
        <v>12222647</v>
      </c>
      <c r="S404" s="137">
        <v>10504899</v>
      </c>
      <c r="T404" s="137"/>
      <c r="U404" s="137">
        <v>3055746</v>
      </c>
      <c r="V404" s="138">
        <v>803561</v>
      </c>
      <c r="W404" s="138">
        <v>2755859.0003932235</v>
      </c>
      <c r="X404" s="139"/>
      <c r="Y404" s="137"/>
      <c r="Z404" s="241"/>
      <c r="AA404" s="140">
        <f t="shared" si="51"/>
        <v>16081954</v>
      </c>
      <c r="AB404" s="23">
        <f t="shared" si="52"/>
        <v>0.76002250721523024</v>
      </c>
      <c r="AC404" s="23">
        <f t="shared" si="53"/>
        <v>0.19001086559506389</v>
      </c>
      <c r="AD404" s="23">
        <f t="shared" si="54"/>
        <v>7.9970161799586114E-3</v>
      </c>
      <c r="AE404" s="23">
        <f t="shared" si="55"/>
        <v>1.9993091679604102E-3</v>
      </c>
      <c r="AF404" s="222">
        <f t="shared" si="56"/>
        <v>1.0522078101686984E-2</v>
      </c>
      <c r="AH404" s="231"/>
    </row>
    <row r="405" spans="1:34" s="225" customFormat="1" ht="13.5" customHeight="1" x14ac:dyDescent="0.2">
      <c r="A405" s="122" t="s">
        <v>886</v>
      </c>
      <c r="B405" s="207" t="s">
        <v>887</v>
      </c>
      <c r="C405" s="62" t="s">
        <v>870</v>
      </c>
      <c r="D405" s="80" t="s">
        <v>27</v>
      </c>
      <c r="E405" s="80" t="s">
        <v>28</v>
      </c>
      <c r="F405" s="80" t="s">
        <v>29</v>
      </c>
      <c r="G405" s="56" t="s">
        <v>46</v>
      </c>
      <c r="H405" s="80" t="s">
        <v>50</v>
      </c>
      <c r="I405" s="94" t="s">
        <v>57</v>
      </c>
      <c r="J405" s="125">
        <v>182105.77844621518</v>
      </c>
      <c r="K405" s="89" t="s">
        <v>875</v>
      </c>
      <c r="L405" s="64">
        <v>0.2</v>
      </c>
      <c r="M405" s="65" t="s">
        <v>73</v>
      </c>
      <c r="N405" s="66" t="s">
        <v>555</v>
      </c>
      <c r="O405" s="63"/>
      <c r="P405" s="215"/>
      <c r="Q405" s="137">
        <v>4816.4748978307489</v>
      </c>
      <c r="R405" s="137">
        <v>2701.8555186509966</v>
      </c>
      <c r="S405" s="137">
        <v>1335.4177312212571</v>
      </c>
      <c r="T405" s="137"/>
      <c r="U405" s="137">
        <v>359.95145631067959</v>
      </c>
      <c r="V405" s="138">
        <v>94.688937148696994</v>
      </c>
      <c r="W405" s="138">
        <v>324.56125449911974</v>
      </c>
      <c r="X405" s="139"/>
      <c r="Y405" s="137"/>
      <c r="Z405" s="241"/>
      <c r="AA405" s="140">
        <f t="shared" si="51"/>
        <v>3156.495912110373</v>
      </c>
      <c r="AB405" s="23">
        <f t="shared" si="52"/>
        <v>0.85596674093095448</v>
      </c>
      <c r="AC405" s="23">
        <f t="shared" si="53"/>
        <v>0.11403514097061603</v>
      </c>
      <c r="AD405" s="23">
        <f t="shared" si="54"/>
        <v>1.4836736877347293E-2</v>
      </c>
      <c r="AE405" s="23">
        <f t="shared" si="55"/>
        <v>1.9766064502834599E-3</v>
      </c>
      <c r="AF405" s="222">
        <f t="shared" si="56"/>
        <v>1.7333310008296316E-2</v>
      </c>
      <c r="AH405" s="231"/>
    </row>
    <row r="406" spans="1:34" s="225" customFormat="1" ht="13.5" customHeight="1" x14ac:dyDescent="0.2">
      <c r="A406" s="122" t="s">
        <v>888</v>
      </c>
      <c r="B406" s="207" t="s">
        <v>889</v>
      </c>
      <c r="C406" s="62" t="s">
        <v>870</v>
      </c>
      <c r="D406" s="80" t="s">
        <v>27</v>
      </c>
      <c r="E406" s="80" t="s">
        <v>28</v>
      </c>
      <c r="F406" s="80" t="s">
        <v>29</v>
      </c>
      <c r="G406" s="94" t="s">
        <v>391</v>
      </c>
      <c r="H406" s="91" t="s">
        <v>31</v>
      </c>
      <c r="I406" s="94" t="s">
        <v>32</v>
      </c>
      <c r="J406" s="125">
        <v>721999541.91235065</v>
      </c>
      <c r="K406" s="148" t="s">
        <v>890</v>
      </c>
      <c r="L406" s="64"/>
      <c r="M406" s="65"/>
      <c r="N406" s="66" t="s">
        <v>872</v>
      </c>
      <c r="O406" s="63"/>
      <c r="P406" s="215"/>
      <c r="Q406" s="137">
        <v>11162239</v>
      </c>
      <c r="R406" s="137">
        <v>10191704</v>
      </c>
      <c r="S406" s="137">
        <v>0</v>
      </c>
      <c r="T406" s="137"/>
      <c r="U406" s="137">
        <v>289751</v>
      </c>
      <c r="V406" s="138">
        <v>600823</v>
      </c>
      <c r="W406" s="138">
        <v>79961</v>
      </c>
      <c r="X406" s="139"/>
      <c r="Y406" s="137"/>
      <c r="Z406" s="241"/>
      <c r="AA406" s="140">
        <f t="shared" si="51"/>
        <v>11082278</v>
      </c>
      <c r="AB406" s="23">
        <f t="shared" si="52"/>
        <v>0.91963980690612523</v>
      </c>
      <c r="AC406" s="23">
        <f t="shared" si="53"/>
        <v>2.614543688580994E-2</v>
      </c>
      <c r="AD406" s="23">
        <f t="shared" si="54"/>
        <v>1.411594247415361E-2</v>
      </c>
      <c r="AE406" s="23">
        <f t="shared" si="55"/>
        <v>4.0131742913927668E-4</v>
      </c>
      <c r="AF406" s="222">
        <f t="shared" si="56"/>
        <v>1.534942525122179E-2</v>
      </c>
      <c r="AH406" s="231"/>
    </row>
    <row r="407" spans="1:34" s="225" customFormat="1" ht="13.5" customHeight="1" x14ac:dyDescent="0.2">
      <c r="A407" s="122" t="s">
        <v>891</v>
      </c>
      <c r="B407" s="207" t="s">
        <v>892</v>
      </c>
      <c r="C407" s="62" t="s">
        <v>870</v>
      </c>
      <c r="D407" s="80" t="s">
        <v>27</v>
      </c>
      <c r="E407" s="80" t="s">
        <v>28</v>
      </c>
      <c r="F407" s="80" t="s">
        <v>29</v>
      </c>
      <c r="G407" s="94" t="s">
        <v>391</v>
      </c>
      <c r="H407" s="91" t="s">
        <v>31</v>
      </c>
      <c r="I407" s="94" t="s">
        <v>32</v>
      </c>
      <c r="J407" s="125">
        <v>968231849.09163344</v>
      </c>
      <c r="K407" s="148" t="s">
        <v>890</v>
      </c>
      <c r="L407" s="64"/>
      <c r="M407" s="65"/>
      <c r="N407" s="66" t="s">
        <v>872</v>
      </c>
      <c r="O407" s="63"/>
      <c r="P407" s="215"/>
      <c r="Q407" s="137">
        <v>14894919</v>
      </c>
      <c r="R407" s="137">
        <v>13636788</v>
      </c>
      <c r="S407" s="137">
        <v>0</v>
      </c>
      <c r="T407" s="137"/>
      <c r="U407" s="137">
        <v>388423</v>
      </c>
      <c r="V407" s="138">
        <v>789747</v>
      </c>
      <c r="W407" s="138">
        <v>79961</v>
      </c>
      <c r="X407" s="139"/>
      <c r="Y407" s="137"/>
      <c r="Z407" s="241"/>
      <c r="AA407" s="140">
        <f t="shared" si="51"/>
        <v>14814958</v>
      </c>
      <c r="AB407" s="23">
        <f t="shared" si="52"/>
        <v>0.92047429361595223</v>
      </c>
      <c r="AC407" s="23">
        <f t="shared" si="53"/>
        <v>2.6218299100139196E-2</v>
      </c>
      <c r="AD407" s="23">
        <f t="shared" si="54"/>
        <v>1.4084217548507243E-2</v>
      </c>
      <c r="AE407" s="23">
        <f t="shared" si="55"/>
        <v>4.0116734474744556E-4</v>
      </c>
      <c r="AF407" s="222">
        <f t="shared" si="56"/>
        <v>1.5301043870741245E-2</v>
      </c>
      <c r="AH407" s="231"/>
    </row>
    <row r="408" spans="1:34" s="225" customFormat="1" ht="13.5" customHeight="1" x14ac:dyDescent="0.2">
      <c r="A408" s="123" t="s">
        <v>893</v>
      </c>
      <c r="B408" s="94" t="s">
        <v>894</v>
      </c>
      <c r="C408" s="62" t="s">
        <v>870</v>
      </c>
      <c r="D408" s="80" t="s">
        <v>27</v>
      </c>
      <c r="E408" s="69" t="s">
        <v>803</v>
      </c>
      <c r="F408" s="80" t="s">
        <v>29</v>
      </c>
      <c r="G408" s="94" t="s">
        <v>182</v>
      </c>
      <c r="H408" s="80" t="s">
        <v>50</v>
      </c>
      <c r="I408" s="94" t="s">
        <v>32</v>
      </c>
      <c r="J408" s="125">
        <v>2211882580.6175299</v>
      </c>
      <c r="K408" s="148" t="s">
        <v>895</v>
      </c>
      <c r="L408" s="67"/>
      <c r="M408" s="67"/>
      <c r="N408" s="66" t="s">
        <v>872</v>
      </c>
      <c r="O408" s="66"/>
      <c r="P408" s="216"/>
      <c r="Q408" s="137">
        <v>28829221.9615</v>
      </c>
      <c r="R408" s="137">
        <v>26536360</v>
      </c>
      <c r="S408" s="137">
        <v>0</v>
      </c>
      <c r="T408" s="137"/>
      <c r="U408" s="137">
        <v>948749</v>
      </c>
      <c r="V408" s="138">
        <v>1187038</v>
      </c>
      <c r="W408" s="138">
        <v>157074.9615</v>
      </c>
      <c r="X408" s="139"/>
      <c r="Y408" s="137"/>
      <c r="Z408" s="241"/>
      <c r="AA408" s="140">
        <f t="shared" si="51"/>
        <v>28672147</v>
      </c>
      <c r="AB408" s="23">
        <f t="shared" si="52"/>
        <v>0.92551004289982186</v>
      </c>
      <c r="AC408" s="23">
        <f t="shared" si="53"/>
        <v>3.3089569469631971E-2</v>
      </c>
      <c r="AD408" s="23">
        <f t="shared" si="54"/>
        <v>1.1997182957420542E-2</v>
      </c>
      <c r="AE408" s="23">
        <f t="shared" si="55"/>
        <v>4.2893280516505592E-4</v>
      </c>
      <c r="AF408" s="222">
        <f t="shared" si="56"/>
        <v>1.2962779874144629E-2</v>
      </c>
      <c r="AH408" s="231"/>
    </row>
    <row r="409" spans="1:34" s="225" customFormat="1" ht="13.5" customHeight="1" x14ac:dyDescent="0.2">
      <c r="A409" s="122" t="s">
        <v>896</v>
      </c>
      <c r="B409" s="207" t="s">
        <v>897</v>
      </c>
      <c r="C409" s="62" t="s">
        <v>870</v>
      </c>
      <c r="D409" s="80" t="s">
        <v>27</v>
      </c>
      <c r="E409" s="80" t="s">
        <v>28</v>
      </c>
      <c r="F409" s="80" t="s">
        <v>29</v>
      </c>
      <c r="G409" s="94" t="s">
        <v>391</v>
      </c>
      <c r="H409" s="91" t="s">
        <v>31</v>
      </c>
      <c r="I409" s="94" t="s">
        <v>32</v>
      </c>
      <c r="J409" s="125">
        <v>1110958737.8406374</v>
      </c>
      <c r="K409" s="89" t="s">
        <v>895</v>
      </c>
      <c r="L409" s="64"/>
      <c r="M409" s="65"/>
      <c r="N409" s="66" t="s">
        <v>872</v>
      </c>
      <c r="O409" s="63"/>
      <c r="P409" s="215"/>
      <c r="Q409" s="137">
        <v>12347362</v>
      </c>
      <c r="R409" s="137">
        <v>11126721</v>
      </c>
      <c r="S409" s="137">
        <v>0</v>
      </c>
      <c r="T409" s="137"/>
      <c r="U409" s="137">
        <v>458062</v>
      </c>
      <c r="V409" s="138">
        <v>682350</v>
      </c>
      <c r="W409" s="138">
        <v>80229</v>
      </c>
      <c r="X409" s="139"/>
      <c r="Y409" s="137"/>
      <c r="Z409" s="241"/>
      <c r="AA409" s="140">
        <f t="shared" si="51"/>
        <v>12267133</v>
      </c>
      <c r="AB409" s="23">
        <f t="shared" si="52"/>
        <v>0.90703516461425826</v>
      </c>
      <c r="AC409" s="23">
        <f t="shared" si="53"/>
        <v>3.7340591318281137E-2</v>
      </c>
      <c r="AD409" s="23">
        <f t="shared" si="54"/>
        <v>1.0015422374396126E-2</v>
      </c>
      <c r="AE409" s="23">
        <f t="shared" si="55"/>
        <v>4.1231234284212195E-4</v>
      </c>
      <c r="AF409" s="222">
        <f t="shared" si="56"/>
        <v>1.104193394602894E-2</v>
      </c>
      <c r="AH409" s="231"/>
    </row>
    <row r="410" spans="1:34" s="225" customFormat="1" ht="13.5" customHeight="1" x14ac:dyDescent="0.2">
      <c r="A410" s="122" t="s">
        <v>898</v>
      </c>
      <c r="B410" s="207" t="s">
        <v>899</v>
      </c>
      <c r="C410" s="62" t="s">
        <v>870</v>
      </c>
      <c r="D410" s="80" t="s">
        <v>27</v>
      </c>
      <c r="E410" s="80" t="s">
        <v>28</v>
      </c>
      <c r="F410" s="80" t="s">
        <v>29</v>
      </c>
      <c r="G410" s="94" t="s">
        <v>391</v>
      </c>
      <c r="H410" s="91" t="s">
        <v>31</v>
      </c>
      <c r="I410" s="94" t="s">
        <v>32</v>
      </c>
      <c r="J410" s="125">
        <v>563328746.88446212</v>
      </c>
      <c r="K410" s="89" t="s">
        <v>895</v>
      </c>
      <c r="L410" s="64"/>
      <c r="M410" s="65"/>
      <c r="N410" s="66" t="s">
        <v>872</v>
      </c>
      <c r="O410" s="63"/>
      <c r="P410" s="215"/>
      <c r="Q410" s="137">
        <v>6096138</v>
      </c>
      <c r="R410" s="137">
        <v>5640569</v>
      </c>
      <c r="S410" s="137">
        <v>0</v>
      </c>
      <c r="T410" s="137"/>
      <c r="U410" s="137">
        <v>234876</v>
      </c>
      <c r="V410" s="138">
        <v>141000</v>
      </c>
      <c r="W410" s="138">
        <v>79693</v>
      </c>
      <c r="X410" s="139"/>
      <c r="Y410" s="137"/>
      <c r="Z410" s="241"/>
      <c r="AA410" s="140">
        <f t="shared" si="51"/>
        <v>6016445</v>
      </c>
      <c r="AB410" s="23">
        <f t="shared" si="52"/>
        <v>0.93752523292409384</v>
      </c>
      <c r="AC410" s="23">
        <f t="shared" si="53"/>
        <v>3.9039000605839494E-2</v>
      </c>
      <c r="AD410" s="23">
        <f t="shared" si="54"/>
        <v>1.0012925900188211E-2</v>
      </c>
      <c r="AE410" s="23">
        <f t="shared" si="55"/>
        <v>4.1694303956437843E-4</v>
      </c>
      <c r="AF410" s="222">
        <f t="shared" si="56"/>
        <v>1.0680166835572415E-2</v>
      </c>
      <c r="AH410" s="231"/>
    </row>
    <row r="411" spans="1:34" s="225" customFormat="1" ht="13.5" customHeight="1" x14ac:dyDescent="0.2">
      <c r="A411" s="122" t="s">
        <v>900</v>
      </c>
      <c r="B411" s="207" t="s">
        <v>901</v>
      </c>
      <c r="C411" s="62" t="s">
        <v>870</v>
      </c>
      <c r="D411" s="80" t="s">
        <v>27</v>
      </c>
      <c r="E411" s="80" t="s">
        <v>28</v>
      </c>
      <c r="F411" s="80" t="s">
        <v>29</v>
      </c>
      <c r="G411" s="94" t="s">
        <v>391</v>
      </c>
      <c r="H411" s="91" t="s">
        <v>31</v>
      </c>
      <c r="I411" s="94" t="s">
        <v>32</v>
      </c>
      <c r="J411" s="125">
        <v>686351740.48207176</v>
      </c>
      <c r="K411" s="148" t="s">
        <v>890</v>
      </c>
      <c r="L411" s="64"/>
      <c r="M411" s="65"/>
      <c r="N411" s="66" t="s">
        <v>872</v>
      </c>
      <c r="O411" s="63"/>
      <c r="P411" s="215"/>
      <c r="Q411" s="137">
        <v>10526412</v>
      </c>
      <c r="R411" s="137">
        <v>9639710</v>
      </c>
      <c r="S411" s="137">
        <v>0</v>
      </c>
      <c r="T411" s="137"/>
      <c r="U411" s="137">
        <v>275319</v>
      </c>
      <c r="V411" s="138">
        <v>531556</v>
      </c>
      <c r="W411" s="138">
        <v>79827</v>
      </c>
      <c r="X411" s="139"/>
      <c r="Y411" s="137"/>
      <c r="Z411" s="241"/>
      <c r="AA411" s="140">
        <f t="shared" si="51"/>
        <v>10446585</v>
      </c>
      <c r="AB411" s="23">
        <f t="shared" si="52"/>
        <v>0.92276184035261288</v>
      </c>
      <c r="AC411" s="23">
        <f t="shared" si="53"/>
        <v>2.6354928428764041E-2</v>
      </c>
      <c r="AD411" s="23">
        <f t="shared" si="54"/>
        <v>1.4044854017896673E-2</v>
      </c>
      <c r="AE411" s="23">
        <f t="shared" si="55"/>
        <v>4.0113397222046036E-4</v>
      </c>
      <c r="AF411" s="222">
        <f t="shared" si="56"/>
        <v>1.5220453863295588E-2</v>
      </c>
      <c r="AH411" s="231"/>
    </row>
    <row r="412" spans="1:34" s="225" customFormat="1" ht="13.5" customHeight="1" x14ac:dyDescent="0.2">
      <c r="A412" s="122" t="s">
        <v>902</v>
      </c>
      <c r="B412" s="207" t="s">
        <v>903</v>
      </c>
      <c r="C412" s="62" t="s">
        <v>870</v>
      </c>
      <c r="D412" s="80" t="s">
        <v>27</v>
      </c>
      <c r="E412" s="80" t="s">
        <v>28</v>
      </c>
      <c r="F412" s="80" t="s">
        <v>29</v>
      </c>
      <c r="G412" s="94" t="s">
        <v>391</v>
      </c>
      <c r="H412" s="91" t="s">
        <v>31</v>
      </c>
      <c r="I412" s="94" t="s">
        <v>32</v>
      </c>
      <c r="J412" s="125">
        <v>827566879.49003983</v>
      </c>
      <c r="K412" s="148" t="s">
        <v>890</v>
      </c>
      <c r="L412" s="64"/>
      <c r="M412" s="65"/>
      <c r="N412" s="66" t="s">
        <v>872</v>
      </c>
      <c r="O412" s="63"/>
      <c r="P412" s="215"/>
      <c r="Q412" s="137">
        <v>12751576</v>
      </c>
      <c r="R412" s="137">
        <v>11656415</v>
      </c>
      <c r="S412" s="137">
        <v>0</v>
      </c>
      <c r="T412" s="137"/>
      <c r="U412" s="137">
        <v>332075</v>
      </c>
      <c r="V412" s="138">
        <v>683192</v>
      </c>
      <c r="W412" s="138">
        <v>79894</v>
      </c>
      <c r="X412" s="139"/>
      <c r="Y412" s="137"/>
      <c r="Z412" s="241"/>
      <c r="AA412" s="140">
        <f t="shared" si="51"/>
        <v>12671682</v>
      </c>
      <c r="AB412" s="23">
        <f t="shared" si="52"/>
        <v>0.91987906577832368</v>
      </c>
      <c r="AC412" s="23">
        <f t="shared" si="53"/>
        <v>2.6206071143515124E-2</v>
      </c>
      <c r="AD412" s="23">
        <f t="shared" si="54"/>
        <v>1.408516373586975E-2</v>
      </c>
      <c r="AE412" s="23">
        <f t="shared" si="55"/>
        <v>4.0126666282806051E-4</v>
      </c>
      <c r="AF412" s="222">
        <f t="shared" si="56"/>
        <v>1.5311973345052785E-2</v>
      </c>
      <c r="AH412" s="231"/>
    </row>
    <row r="413" spans="1:34" s="225" customFormat="1" ht="13.5" customHeight="1" x14ac:dyDescent="0.2">
      <c r="A413" s="122" t="s">
        <v>904</v>
      </c>
      <c r="B413" s="207" t="s">
        <v>905</v>
      </c>
      <c r="C413" s="62" t="s">
        <v>870</v>
      </c>
      <c r="D413" s="80" t="s">
        <v>27</v>
      </c>
      <c r="E413" s="80" t="s">
        <v>28</v>
      </c>
      <c r="F413" s="80" t="s">
        <v>43</v>
      </c>
      <c r="G413" s="94" t="s">
        <v>44</v>
      </c>
      <c r="H413" s="80" t="s">
        <v>50</v>
      </c>
      <c r="I413" s="94" t="s">
        <v>32</v>
      </c>
      <c r="J413" s="125">
        <v>1961129336.06267</v>
      </c>
      <c r="K413" s="89" t="s">
        <v>875</v>
      </c>
      <c r="L413" s="64"/>
      <c r="M413" s="65"/>
      <c r="N413" s="66" t="s">
        <v>872</v>
      </c>
      <c r="O413" s="63"/>
      <c r="P413" s="215"/>
      <c r="Q413" s="137">
        <v>17551983.230715677</v>
      </c>
      <c r="R413" s="137">
        <v>15652901</v>
      </c>
      <c r="S413" s="137">
        <v>0</v>
      </c>
      <c r="T413" s="137"/>
      <c r="U413" s="137">
        <v>816097</v>
      </c>
      <c r="V413" s="138">
        <v>865638</v>
      </c>
      <c r="W413" s="138">
        <v>217347.23071567714</v>
      </c>
      <c r="X413" s="139"/>
      <c r="Y413" s="137"/>
      <c r="Z413" s="241">
        <v>1.1730729999999998E-2</v>
      </c>
      <c r="AA413" s="140">
        <f t="shared" si="51"/>
        <v>17334636</v>
      </c>
      <c r="AB413" s="23">
        <f t="shared" si="52"/>
        <v>0.90298411803974421</v>
      </c>
      <c r="AC413" s="23">
        <f t="shared" si="53"/>
        <v>4.7078981064269249E-2</v>
      </c>
      <c r="AD413" s="23">
        <f t="shared" si="54"/>
        <v>7.9815750609422299E-3</v>
      </c>
      <c r="AE413" s="23">
        <f t="shared" si="55"/>
        <v>4.1613624608689284E-4</v>
      </c>
      <c r="AF413" s="222">
        <f t="shared" si="56"/>
        <v>2.0569839018073476E-2</v>
      </c>
      <c r="AH413" s="231"/>
    </row>
    <row r="414" spans="1:34" s="225" customFormat="1" ht="13.5" customHeight="1" x14ac:dyDescent="0.2">
      <c r="A414" s="122" t="s">
        <v>906</v>
      </c>
      <c r="B414" s="207" t="s">
        <v>907</v>
      </c>
      <c r="C414" s="62" t="s">
        <v>870</v>
      </c>
      <c r="D414" s="80" t="s">
        <v>27</v>
      </c>
      <c r="E414" s="80" t="s">
        <v>28</v>
      </c>
      <c r="F414" s="80" t="s">
        <v>43</v>
      </c>
      <c r="G414" s="94" t="s">
        <v>44</v>
      </c>
      <c r="H414" s="80" t="s">
        <v>50</v>
      </c>
      <c r="I414" s="94" t="s">
        <v>57</v>
      </c>
      <c r="J414" s="125">
        <v>662240.64653386467</v>
      </c>
      <c r="K414" s="89" t="s">
        <v>875</v>
      </c>
      <c r="L414" s="64"/>
      <c r="M414" s="65"/>
      <c r="N414" s="66" t="s">
        <v>872</v>
      </c>
      <c r="O414" s="63"/>
      <c r="P414" s="215"/>
      <c r="Q414" s="137">
        <v>5860.8453522255786</v>
      </c>
      <c r="R414" s="137">
        <v>5227.3537301992847</v>
      </c>
      <c r="S414" s="137">
        <v>0</v>
      </c>
      <c r="T414" s="137"/>
      <c r="U414" s="137">
        <v>272.31412876852323</v>
      </c>
      <c r="V414" s="138">
        <v>288.64971895758816</v>
      </c>
      <c r="W414" s="138">
        <v>72.527774300183552</v>
      </c>
      <c r="X414" s="139"/>
      <c r="Y414" s="137"/>
      <c r="Z414" s="241">
        <v>1.1730729999999998E-2</v>
      </c>
      <c r="AA414" s="140">
        <f t="shared" si="51"/>
        <v>5788.3175779253961</v>
      </c>
      <c r="AB414" s="23">
        <f t="shared" si="52"/>
        <v>0.90308689179988499</v>
      </c>
      <c r="AC414" s="23">
        <f t="shared" si="53"/>
        <v>4.7045471348537163E-2</v>
      </c>
      <c r="AD414" s="23">
        <f t="shared" si="54"/>
        <v>7.8934353509694695E-3</v>
      </c>
      <c r="AE414" s="23">
        <f t="shared" si="55"/>
        <v>4.1120117013928719E-4</v>
      </c>
      <c r="AF414" s="222">
        <f t="shared" si="56"/>
        <v>2.0471234842493687E-2</v>
      </c>
      <c r="AH414" s="231"/>
    </row>
    <row r="415" spans="1:34" s="225" customFormat="1" ht="13.5" customHeight="1" x14ac:dyDescent="0.2">
      <c r="A415" s="122" t="s">
        <v>908</v>
      </c>
      <c r="B415" s="207" t="s">
        <v>909</v>
      </c>
      <c r="C415" s="62" t="s">
        <v>870</v>
      </c>
      <c r="D415" s="80" t="s">
        <v>27</v>
      </c>
      <c r="E415" s="80" t="s">
        <v>28</v>
      </c>
      <c r="F415" s="80" t="s">
        <v>29</v>
      </c>
      <c r="G415" s="94" t="s">
        <v>116</v>
      </c>
      <c r="H415" s="80" t="s">
        <v>50</v>
      </c>
      <c r="I415" s="94" t="s">
        <v>212</v>
      </c>
      <c r="J415" s="125">
        <v>114798733.35458167</v>
      </c>
      <c r="K415" s="90" t="s">
        <v>878</v>
      </c>
      <c r="L415" s="67"/>
      <c r="M415" s="68"/>
      <c r="N415" s="66" t="s">
        <v>872</v>
      </c>
      <c r="O415" s="66"/>
      <c r="P415" s="216"/>
      <c r="Q415" s="144">
        <v>670349.18250113388</v>
      </c>
      <c r="R415" s="144">
        <v>574413</v>
      </c>
      <c r="S415" s="137">
        <v>0</v>
      </c>
      <c r="T415" s="137"/>
      <c r="U415" s="137">
        <v>61304</v>
      </c>
      <c r="V415" s="138">
        <v>33820</v>
      </c>
      <c r="W415" s="138">
        <v>812.18250113386603</v>
      </c>
      <c r="X415" s="139"/>
      <c r="Y415" s="137"/>
      <c r="Z415" s="241"/>
      <c r="AA415" s="140">
        <f t="shared" si="51"/>
        <v>669537</v>
      </c>
      <c r="AB415" s="23">
        <f t="shared" si="52"/>
        <v>0.85792570089479747</v>
      </c>
      <c r="AC415" s="23">
        <f t="shared" si="53"/>
        <v>9.15617807529681E-2</v>
      </c>
      <c r="AD415" s="23">
        <f t="shared" si="54"/>
        <v>5.0036527687617989E-3</v>
      </c>
      <c r="AE415" s="23">
        <f t="shared" si="55"/>
        <v>5.3401286067023782E-4</v>
      </c>
      <c r="AF415" s="222">
        <f t="shared" si="56"/>
        <v>5.8322681830642207E-3</v>
      </c>
      <c r="AH415" s="231"/>
    </row>
    <row r="416" spans="1:34" s="225" customFormat="1" ht="13.5" customHeight="1" x14ac:dyDescent="0.2">
      <c r="A416" s="122" t="s">
        <v>910</v>
      </c>
      <c r="B416" s="207" t="s">
        <v>911</v>
      </c>
      <c r="C416" s="62" t="s">
        <v>870</v>
      </c>
      <c r="D416" s="80" t="s">
        <v>27</v>
      </c>
      <c r="E416" s="80" t="s">
        <v>28</v>
      </c>
      <c r="F416" s="80" t="s">
        <v>29</v>
      </c>
      <c r="G416" s="94" t="s">
        <v>391</v>
      </c>
      <c r="H416" s="91" t="s">
        <v>31</v>
      </c>
      <c r="I416" s="94" t="s">
        <v>32</v>
      </c>
      <c r="J416" s="125">
        <v>2450702902.9800797</v>
      </c>
      <c r="K416" s="90" t="s">
        <v>912</v>
      </c>
      <c r="L416" s="67"/>
      <c r="M416" s="68"/>
      <c r="N416" s="66" t="s">
        <v>872</v>
      </c>
      <c r="O416" s="66"/>
      <c r="P416" s="216"/>
      <c r="Q416" s="144">
        <v>35638312</v>
      </c>
      <c r="R416" s="144">
        <v>33218940</v>
      </c>
      <c r="S416" s="137">
        <v>0</v>
      </c>
      <c r="T416" s="137"/>
      <c r="U416" s="137">
        <v>1021563</v>
      </c>
      <c r="V416" s="138">
        <v>1317580</v>
      </c>
      <c r="W416" s="138">
        <v>80229</v>
      </c>
      <c r="X416" s="139"/>
      <c r="Y416" s="137"/>
      <c r="Z416" s="241"/>
      <c r="AA416" s="140">
        <f t="shared" si="51"/>
        <v>35558083</v>
      </c>
      <c r="AB416" s="23">
        <f t="shared" si="52"/>
        <v>0.93421627931966977</v>
      </c>
      <c r="AC416" s="23">
        <f t="shared" si="53"/>
        <v>2.8729417162336901E-2</v>
      </c>
      <c r="AD416" s="23">
        <f t="shared" si="54"/>
        <v>1.3554862141635133E-2</v>
      </c>
      <c r="AE416" s="23">
        <f t="shared" si="55"/>
        <v>4.1684489733854275E-4</v>
      </c>
      <c r="AF416" s="222">
        <f t="shared" si="56"/>
        <v>1.4509340547465386E-2</v>
      </c>
      <c r="AH416" s="231"/>
    </row>
    <row r="417" spans="1:34" s="225" customFormat="1" ht="13.5" customHeight="1" x14ac:dyDescent="0.2">
      <c r="A417" s="122" t="s">
        <v>913</v>
      </c>
      <c r="B417" s="94" t="s">
        <v>914</v>
      </c>
      <c r="C417" s="62" t="s">
        <v>870</v>
      </c>
      <c r="D417" s="80" t="s">
        <v>27</v>
      </c>
      <c r="E417" s="80" t="s">
        <v>28</v>
      </c>
      <c r="F417" s="80" t="s">
        <v>29</v>
      </c>
      <c r="G417" s="69" t="s">
        <v>391</v>
      </c>
      <c r="H417" s="91" t="s">
        <v>31</v>
      </c>
      <c r="I417" s="94" t="s">
        <v>32</v>
      </c>
      <c r="J417" s="125">
        <v>2604420011.6095619</v>
      </c>
      <c r="K417" s="90" t="s">
        <v>912</v>
      </c>
      <c r="L417" s="67"/>
      <c r="M417" s="68"/>
      <c r="N417" s="66" t="s">
        <v>872</v>
      </c>
      <c r="O417" s="142"/>
      <c r="P417" s="216"/>
      <c r="Q417" s="144">
        <v>44947734</v>
      </c>
      <c r="R417" s="144">
        <v>42415612</v>
      </c>
      <c r="S417" s="137">
        <v>0</v>
      </c>
      <c r="T417" s="137"/>
      <c r="U417" s="137">
        <v>1096715</v>
      </c>
      <c r="V417" s="138">
        <v>1355580</v>
      </c>
      <c r="W417" s="138">
        <v>79827</v>
      </c>
      <c r="X417" s="139"/>
      <c r="Y417" s="137"/>
      <c r="Z417" s="241"/>
      <c r="AA417" s="140">
        <f t="shared" si="51"/>
        <v>44867907</v>
      </c>
      <c r="AB417" s="23">
        <f t="shared" si="52"/>
        <v>0.94534411868153334</v>
      </c>
      <c r="AC417" s="23">
        <f t="shared" si="53"/>
        <v>2.444319499904464E-2</v>
      </c>
      <c r="AD417" s="23">
        <f t="shared" si="54"/>
        <v>1.6286010632281488E-2</v>
      </c>
      <c r="AE417" s="23">
        <f t="shared" si="55"/>
        <v>4.2109759374879682E-4</v>
      </c>
      <c r="AF417" s="222">
        <f t="shared" si="56"/>
        <v>1.7227600310239941E-2</v>
      </c>
      <c r="AH417" s="231"/>
    </row>
    <row r="418" spans="1:34" s="225" customFormat="1" ht="13.5" customHeight="1" x14ac:dyDescent="0.2">
      <c r="A418" s="122" t="s">
        <v>915</v>
      </c>
      <c r="B418" s="94" t="s">
        <v>916</v>
      </c>
      <c r="C418" s="62" t="s">
        <v>870</v>
      </c>
      <c r="D418" s="80" t="s">
        <v>27</v>
      </c>
      <c r="E418" s="80" t="s">
        <v>28</v>
      </c>
      <c r="F418" s="80" t="s">
        <v>29</v>
      </c>
      <c r="G418" s="69" t="s">
        <v>391</v>
      </c>
      <c r="H418" s="91" t="s">
        <v>31</v>
      </c>
      <c r="I418" s="94" t="s">
        <v>32</v>
      </c>
      <c r="J418" s="125">
        <v>1863158304.5298805</v>
      </c>
      <c r="K418" s="90" t="s">
        <v>912</v>
      </c>
      <c r="L418" s="67"/>
      <c r="M418" s="68"/>
      <c r="N418" s="66" t="s">
        <v>872</v>
      </c>
      <c r="O418" s="142"/>
      <c r="P418" s="216"/>
      <c r="Q418" s="144">
        <v>38080742</v>
      </c>
      <c r="R418" s="144">
        <v>36166255</v>
      </c>
      <c r="S418" s="137">
        <v>0</v>
      </c>
      <c r="T418" s="137"/>
      <c r="U418" s="137">
        <v>784472</v>
      </c>
      <c r="V418" s="138">
        <v>1047389</v>
      </c>
      <c r="W418" s="138">
        <v>82626</v>
      </c>
      <c r="X418" s="139"/>
      <c r="Y418" s="137"/>
      <c r="Z418" s="241"/>
      <c r="AA418" s="140">
        <f t="shared" si="51"/>
        <v>37998116</v>
      </c>
      <c r="AB418" s="23">
        <f t="shared" si="52"/>
        <v>0.95179074141465325</v>
      </c>
      <c r="AC418" s="23">
        <f t="shared" si="53"/>
        <v>2.0645023558536427E-2</v>
      </c>
      <c r="AD418" s="23">
        <f t="shared" si="54"/>
        <v>1.9411262538491389E-2</v>
      </c>
      <c r="AE418" s="23">
        <f t="shared" si="55"/>
        <v>4.2104420117856873E-4</v>
      </c>
      <c r="AF418" s="222">
        <f t="shared" si="56"/>
        <v>2.039446455387903E-2</v>
      </c>
      <c r="AH418" s="231"/>
    </row>
    <row r="419" spans="1:34" s="225" customFormat="1" ht="13.5" customHeight="1" x14ac:dyDescent="0.2">
      <c r="A419" s="122" t="s">
        <v>917</v>
      </c>
      <c r="B419" s="94" t="s">
        <v>918</v>
      </c>
      <c r="C419" s="62" t="s">
        <v>870</v>
      </c>
      <c r="D419" s="80" t="s">
        <v>27</v>
      </c>
      <c r="E419" s="80" t="s">
        <v>28</v>
      </c>
      <c r="F419" s="56" t="s">
        <v>723</v>
      </c>
      <c r="G419" s="56" t="s">
        <v>80</v>
      </c>
      <c r="H419" s="80" t="s">
        <v>50</v>
      </c>
      <c r="I419" s="94" t="s">
        <v>32</v>
      </c>
      <c r="J419" s="125">
        <v>13391356346.50996</v>
      </c>
      <c r="K419" s="90" t="s">
        <v>875</v>
      </c>
      <c r="L419" s="67">
        <v>0.2</v>
      </c>
      <c r="M419" s="68" t="s">
        <v>73</v>
      </c>
      <c r="N419" s="66" t="s">
        <v>872</v>
      </c>
      <c r="O419" s="141">
        <v>1E-4</v>
      </c>
      <c r="P419" s="216"/>
      <c r="Q419" s="144">
        <v>282927617.28280002</v>
      </c>
      <c r="R419" s="144">
        <v>269014080</v>
      </c>
      <c r="S419" s="137">
        <v>0</v>
      </c>
      <c r="T419" s="137"/>
      <c r="U419" s="137">
        <v>5374161</v>
      </c>
      <c r="V419" s="138">
        <v>4471220</v>
      </c>
      <c r="W419" s="138">
        <v>4068156.2828000002</v>
      </c>
      <c r="X419" s="139"/>
      <c r="Y419" s="137"/>
      <c r="Z419" s="241">
        <v>1.9982999999999997E-3</v>
      </c>
      <c r="AA419" s="140">
        <f t="shared" si="51"/>
        <v>278859461</v>
      </c>
      <c r="AB419" s="23">
        <f t="shared" si="52"/>
        <v>0.96469411163353003</v>
      </c>
      <c r="AC419" s="23">
        <f t="shared" si="53"/>
        <v>1.9271933542179515E-2</v>
      </c>
      <c r="AD419" s="23">
        <f t="shared" si="54"/>
        <v>2.0088635761687436E-2</v>
      </c>
      <c r="AE419" s="23">
        <f t="shared" si="55"/>
        <v>4.0131565921629794E-4</v>
      </c>
      <c r="AF419" s="222">
        <f t="shared" si="56"/>
        <v>2.2822139929603247E-2</v>
      </c>
      <c r="AH419" s="231"/>
    </row>
    <row r="420" spans="1:34" s="225" customFormat="1" ht="13.5" customHeight="1" x14ac:dyDescent="0.2">
      <c r="A420" s="122" t="s">
        <v>919</v>
      </c>
      <c r="B420" s="94" t="s">
        <v>920</v>
      </c>
      <c r="C420" s="62" t="s">
        <v>870</v>
      </c>
      <c r="D420" s="80" t="s">
        <v>27</v>
      </c>
      <c r="E420" s="80" t="s">
        <v>28</v>
      </c>
      <c r="F420" s="80" t="s">
        <v>29</v>
      </c>
      <c r="G420" s="20" t="s">
        <v>130</v>
      </c>
      <c r="H420" s="80" t="s">
        <v>50</v>
      </c>
      <c r="I420" s="94" t="s">
        <v>32</v>
      </c>
      <c r="J420" s="125">
        <v>7068938267.7410355</v>
      </c>
      <c r="K420" s="90" t="s">
        <v>890</v>
      </c>
      <c r="L420" s="67">
        <v>0.2</v>
      </c>
      <c r="M420" s="68" t="s">
        <v>73</v>
      </c>
      <c r="N420" s="66" t="s">
        <v>872</v>
      </c>
      <c r="O420" s="141">
        <v>1E-4</v>
      </c>
      <c r="P420" s="216"/>
      <c r="Q420" s="144">
        <v>112129580.95909999</v>
      </c>
      <c r="R420" s="144">
        <v>106147850</v>
      </c>
      <c r="S420" s="137">
        <v>0</v>
      </c>
      <c r="T420" s="137"/>
      <c r="U420" s="137">
        <v>2828874</v>
      </c>
      <c r="V420" s="138">
        <v>2751250</v>
      </c>
      <c r="W420" s="138">
        <v>401606.95910000004</v>
      </c>
      <c r="X420" s="139"/>
      <c r="Y420" s="137"/>
      <c r="Z420" s="241"/>
      <c r="AA420" s="140">
        <f t="shared" si="51"/>
        <v>111727974</v>
      </c>
      <c r="AB420" s="23">
        <f t="shared" si="52"/>
        <v>0.95005616050999009</v>
      </c>
      <c r="AC420" s="23">
        <f t="shared" si="53"/>
        <v>2.5319299175692561E-2</v>
      </c>
      <c r="AD420" s="23">
        <f t="shared" si="54"/>
        <v>1.5016095201227557E-2</v>
      </c>
      <c r="AE420" s="23">
        <f t="shared" si="55"/>
        <v>4.0018371824090081E-4</v>
      </c>
      <c r="AF420" s="222">
        <f t="shared" si="56"/>
        <v>1.5805481639282165E-2</v>
      </c>
      <c r="AH420" s="231"/>
    </row>
    <row r="421" spans="1:34" s="225" customFormat="1" ht="13.5" customHeight="1" x14ac:dyDescent="0.2">
      <c r="A421" s="122" t="s">
        <v>921</v>
      </c>
      <c r="B421" s="94" t="s">
        <v>922</v>
      </c>
      <c r="C421" s="62" t="s">
        <v>870</v>
      </c>
      <c r="D421" s="80" t="s">
        <v>27</v>
      </c>
      <c r="E421" s="80" t="s">
        <v>28</v>
      </c>
      <c r="F421" s="80" t="s">
        <v>29</v>
      </c>
      <c r="G421" s="94" t="s">
        <v>116</v>
      </c>
      <c r="H421" s="80" t="s">
        <v>50</v>
      </c>
      <c r="I421" s="94" t="s">
        <v>57</v>
      </c>
      <c r="J421" s="125">
        <v>208828226.01195219</v>
      </c>
      <c r="K421" s="90" t="s">
        <v>878</v>
      </c>
      <c r="L421" s="67"/>
      <c r="M421" s="68"/>
      <c r="N421" s="66" t="s">
        <v>872</v>
      </c>
      <c r="O421" s="66"/>
      <c r="P421" s="216"/>
      <c r="Q421" s="144">
        <v>975343.70663611393</v>
      </c>
      <c r="R421" s="144">
        <v>801204</v>
      </c>
      <c r="S421" s="137">
        <v>0</v>
      </c>
      <c r="T421" s="137"/>
      <c r="U421" s="137">
        <v>117129</v>
      </c>
      <c r="V421" s="138">
        <v>56309</v>
      </c>
      <c r="W421" s="138">
        <v>701.70663611394991</v>
      </c>
      <c r="X421" s="139"/>
      <c r="Y421" s="137"/>
      <c r="Z421" s="241"/>
      <c r="AA421" s="140">
        <f t="shared" si="51"/>
        <v>974642</v>
      </c>
      <c r="AB421" s="23">
        <f t="shared" si="52"/>
        <v>0.82204953203330045</v>
      </c>
      <c r="AC421" s="23">
        <f t="shared" si="53"/>
        <v>0.12017643401371991</v>
      </c>
      <c r="AD421" s="23">
        <f t="shared" si="54"/>
        <v>3.8366652597726105E-3</v>
      </c>
      <c r="AE421" s="23">
        <f t="shared" si="55"/>
        <v>5.6088682184800135E-4</v>
      </c>
      <c r="AF421" s="222">
        <f t="shared" si="56"/>
        <v>4.6671947495460541E-3</v>
      </c>
      <c r="AH421" s="231"/>
    </row>
    <row r="422" spans="1:34" s="225" customFormat="1" ht="13.5" customHeight="1" x14ac:dyDescent="0.2">
      <c r="A422" s="122" t="s">
        <v>924</v>
      </c>
      <c r="B422" s="94" t="s">
        <v>923</v>
      </c>
      <c r="C422" s="62" t="s">
        <v>870</v>
      </c>
      <c r="D422" s="80" t="s">
        <v>27</v>
      </c>
      <c r="E422" s="80" t="s">
        <v>28</v>
      </c>
      <c r="F422" s="80" t="s">
        <v>29</v>
      </c>
      <c r="G422" s="69" t="s">
        <v>391</v>
      </c>
      <c r="H422" s="91" t="s">
        <v>31</v>
      </c>
      <c r="I422" s="94" t="s">
        <v>32</v>
      </c>
      <c r="J422" s="125">
        <v>2843613664.6215138</v>
      </c>
      <c r="K422" s="90" t="s">
        <v>912</v>
      </c>
      <c r="L422" s="67"/>
      <c r="M422" s="68"/>
      <c r="N422" s="66" t="s">
        <v>872</v>
      </c>
      <c r="O422" s="142"/>
      <c r="P422" s="216"/>
      <c r="Q422" s="144">
        <v>58829340.909900002</v>
      </c>
      <c r="R422" s="144">
        <v>56439272</v>
      </c>
      <c r="S422" s="137">
        <v>0</v>
      </c>
      <c r="T422" s="137"/>
      <c r="U422" s="137">
        <v>816640</v>
      </c>
      <c r="V422" s="138">
        <v>1416580</v>
      </c>
      <c r="W422" s="138">
        <v>156848.90990000003</v>
      </c>
      <c r="X422" s="139"/>
      <c r="Y422" s="137"/>
      <c r="Z422" s="241"/>
      <c r="AA422" s="140">
        <f t="shared" si="51"/>
        <v>58672492</v>
      </c>
      <c r="AB422" s="23">
        <f t="shared" si="52"/>
        <v>0.9619375294303163</v>
      </c>
      <c r="AC422" s="23">
        <f t="shared" si="53"/>
        <v>1.3918617944504556E-2</v>
      </c>
      <c r="AD422" s="23">
        <f t="shared" si="54"/>
        <v>1.9847728509038549E-2</v>
      </c>
      <c r="AE422" s="23">
        <f t="shared" si="55"/>
        <v>2.8718387809150407E-4</v>
      </c>
      <c r="AF422" s="222">
        <f t="shared" si="56"/>
        <v>2.0633074292041472E-2</v>
      </c>
      <c r="AH422" s="231"/>
    </row>
    <row r="423" spans="1:34" s="225" customFormat="1" ht="13.5" customHeight="1" x14ac:dyDescent="0.2">
      <c r="A423" s="122" t="s">
        <v>925</v>
      </c>
      <c r="B423" s="94" t="s">
        <v>926</v>
      </c>
      <c r="C423" s="62" t="s">
        <v>870</v>
      </c>
      <c r="D423" s="80" t="s">
        <v>27</v>
      </c>
      <c r="E423" s="80" t="s">
        <v>28</v>
      </c>
      <c r="F423" s="80" t="s">
        <v>29</v>
      </c>
      <c r="G423" s="94" t="s">
        <v>391</v>
      </c>
      <c r="H423" s="91" t="s">
        <v>31</v>
      </c>
      <c r="I423" s="94" t="s">
        <v>32</v>
      </c>
      <c r="J423" s="125">
        <v>1955642857.3864541</v>
      </c>
      <c r="K423" s="90" t="s">
        <v>895</v>
      </c>
      <c r="L423" s="67"/>
      <c r="M423" s="68"/>
      <c r="N423" s="66" t="s">
        <v>872</v>
      </c>
      <c r="O423" s="66"/>
      <c r="P423" s="216"/>
      <c r="Q423" s="144">
        <v>21658058</v>
      </c>
      <c r="R423" s="144">
        <v>19572935</v>
      </c>
      <c r="S423" s="137">
        <v>0</v>
      </c>
      <c r="T423" s="137"/>
      <c r="U423" s="137">
        <v>853856</v>
      </c>
      <c r="V423" s="138">
        <v>1150837</v>
      </c>
      <c r="W423" s="138">
        <v>80430</v>
      </c>
      <c r="X423" s="139"/>
      <c r="Y423" s="137"/>
      <c r="Z423" s="241"/>
      <c r="AA423" s="140">
        <f t="shared" si="51"/>
        <v>21577628</v>
      </c>
      <c r="AB423" s="23">
        <f t="shared" si="52"/>
        <v>0.90709391226876279</v>
      </c>
      <c r="AC423" s="23">
        <f t="shared" si="53"/>
        <v>3.9571356035983198E-2</v>
      </c>
      <c r="AD423" s="23">
        <f t="shared" si="54"/>
        <v>1.0008440409286959E-2</v>
      </c>
      <c r="AE423" s="23">
        <f t="shared" si="55"/>
        <v>4.3661141745538547E-4</v>
      </c>
      <c r="AF423" s="222">
        <f t="shared" si="56"/>
        <v>1.1033521748872193E-2</v>
      </c>
      <c r="AH423" s="231"/>
    </row>
    <row r="424" spans="1:34" s="225" customFormat="1" ht="13.5" customHeight="1" x14ac:dyDescent="0.2">
      <c r="A424" s="122" t="s">
        <v>927</v>
      </c>
      <c r="B424" s="94" t="s">
        <v>928</v>
      </c>
      <c r="C424" s="62" t="s">
        <v>870</v>
      </c>
      <c r="D424" s="80" t="s">
        <v>27</v>
      </c>
      <c r="E424" s="80" t="s">
        <v>28</v>
      </c>
      <c r="F424" s="80" t="s">
        <v>29</v>
      </c>
      <c r="G424" s="69" t="s">
        <v>391</v>
      </c>
      <c r="H424" s="91" t="s">
        <v>31</v>
      </c>
      <c r="I424" s="94" t="s">
        <v>32</v>
      </c>
      <c r="J424" s="125">
        <v>1633156124.0956175</v>
      </c>
      <c r="K424" s="90" t="s">
        <v>912</v>
      </c>
      <c r="L424" s="67"/>
      <c r="M424" s="68"/>
      <c r="N424" s="66" t="s">
        <v>872</v>
      </c>
      <c r="O424" s="142"/>
      <c r="P424" s="216"/>
      <c r="Q424" s="144">
        <v>62987099.990999997</v>
      </c>
      <c r="R424" s="144">
        <v>44087405</v>
      </c>
      <c r="S424" s="137">
        <v>0</v>
      </c>
      <c r="T424" s="137"/>
      <c r="U424" s="137">
        <v>693937</v>
      </c>
      <c r="V424" s="138">
        <v>18112580</v>
      </c>
      <c r="W424" s="138">
        <v>93177.99099999998</v>
      </c>
      <c r="X424" s="139"/>
      <c r="Y424" s="137"/>
      <c r="Z424" s="241"/>
      <c r="AA424" s="140">
        <f t="shared" si="51"/>
        <v>62893922</v>
      </c>
      <c r="AB424" s="23">
        <f t="shared" si="52"/>
        <v>0.70098037454239215</v>
      </c>
      <c r="AC424" s="23">
        <f t="shared" si="53"/>
        <v>1.103345089530273E-2</v>
      </c>
      <c r="AD424" s="23">
        <f t="shared" si="54"/>
        <v>2.6995217633840121E-2</v>
      </c>
      <c r="AE424" s="23">
        <f t="shared" si="55"/>
        <v>4.2490548806794397E-4</v>
      </c>
      <c r="AF424" s="222">
        <f t="shared" si="56"/>
        <v>3.8510661088711505E-2</v>
      </c>
      <c r="AH424" s="231"/>
    </row>
    <row r="425" spans="1:34" s="225" customFormat="1" ht="13.5" customHeight="1" x14ac:dyDescent="0.2">
      <c r="A425" s="122" t="s">
        <v>929</v>
      </c>
      <c r="B425" s="94" t="s">
        <v>930</v>
      </c>
      <c r="C425" s="62" t="s">
        <v>870</v>
      </c>
      <c r="D425" s="80" t="s">
        <v>27</v>
      </c>
      <c r="E425" s="80" t="s">
        <v>28</v>
      </c>
      <c r="F425" s="80" t="s">
        <v>29</v>
      </c>
      <c r="G425" s="69" t="s">
        <v>391</v>
      </c>
      <c r="H425" s="91" t="s">
        <v>31</v>
      </c>
      <c r="I425" s="94" t="s">
        <v>32</v>
      </c>
      <c r="J425" s="125">
        <v>765615379.7171315</v>
      </c>
      <c r="K425" s="90" t="s">
        <v>912</v>
      </c>
      <c r="L425" s="67"/>
      <c r="M425" s="68"/>
      <c r="N425" s="66" t="s">
        <v>872</v>
      </c>
      <c r="O425" s="142"/>
      <c r="P425" s="216"/>
      <c r="Q425" s="144">
        <v>17658062.0251</v>
      </c>
      <c r="R425" s="144">
        <v>14653379</v>
      </c>
      <c r="S425" s="137">
        <v>0</v>
      </c>
      <c r="T425" s="137"/>
      <c r="U425" s="137">
        <v>324574</v>
      </c>
      <c r="V425" s="138">
        <v>2586225</v>
      </c>
      <c r="W425" s="138">
        <v>93884.025099999999</v>
      </c>
      <c r="X425" s="139"/>
      <c r="Y425" s="137"/>
      <c r="Z425" s="241"/>
      <c r="AA425" s="140">
        <f t="shared" si="51"/>
        <v>17564178</v>
      </c>
      <c r="AB425" s="23">
        <f t="shared" si="52"/>
        <v>0.83427638913702651</v>
      </c>
      <c r="AC425" s="23">
        <f t="shared" si="53"/>
        <v>1.847931625379793E-2</v>
      </c>
      <c r="AD425" s="23">
        <f t="shared" si="54"/>
        <v>1.9139347756328928E-2</v>
      </c>
      <c r="AE425" s="23">
        <f t="shared" si="55"/>
        <v>4.2393871465842148E-4</v>
      </c>
      <c r="AF425" s="222">
        <f t="shared" si="56"/>
        <v>2.2941255446683108E-2</v>
      </c>
      <c r="AH425" s="231"/>
    </row>
    <row r="426" spans="1:34" s="225" customFormat="1" ht="13.5" customHeight="1" x14ac:dyDescent="0.2">
      <c r="A426" s="122" t="s">
        <v>931</v>
      </c>
      <c r="B426" s="94" t="s">
        <v>932</v>
      </c>
      <c r="C426" s="62" t="s">
        <v>870</v>
      </c>
      <c r="D426" s="80" t="s">
        <v>27</v>
      </c>
      <c r="E426" s="80" t="s">
        <v>28</v>
      </c>
      <c r="F426" s="80" t="s">
        <v>29</v>
      </c>
      <c r="G426" s="94" t="s">
        <v>391</v>
      </c>
      <c r="H426" s="91" t="s">
        <v>31</v>
      </c>
      <c r="I426" s="94" t="s">
        <v>32</v>
      </c>
      <c r="J426" s="125">
        <v>717279946.13944221</v>
      </c>
      <c r="K426" s="90" t="s">
        <v>895</v>
      </c>
      <c r="L426" s="67"/>
      <c r="M426" s="68"/>
      <c r="N426" s="66" t="s">
        <v>872</v>
      </c>
      <c r="O426" s="66"/>
      <c r="P426" s="216"/>
      <c r="Q426" s="144">
        <v>7737400</v>
      </c>
      <c r="R426" s="144">
        <v>7182377</v>
      </c>
      <c r="S426" s="137">
        <v>0</v>
      </c>
      <c r="T426" s="137"/>
      <c r="U426" s="137">
        <v>295928</v>
      </c>
      <c r="V426" s="138">
        <v>179000</v>
      </c>
      <c r="W426" s="138">
        <v>80095</v>
      </c>
      <c r="X426" s="139"/>
      <c r="Y426" s="137"/>
      <c r="Z426" s="241"/>
      <c r="AA426" s="140">
        <f t="shared" si="51"/>
        <v>7657305</v>
      </c>
      <c r="AB426" s="23">
        <f t="shared" si="52"/>
        <v>0.93797713425284746</v>
      </c>
      <c r="AC426" s="23">
        <f t="shared" si="53"/>
        <v>3.8646495078882188E-2</v>
      </c>
      <c r="AD426" s="23">
        <f t="shared" si="54"/>
        <v>1.0013352581034959E-2</v>
      </c>
      <c r="AE426" s="23">
        <f t="shared" si="55"/>
        <v>4.1256973876482861E-4</v>
      </c>
      <c r="AF426" s="222">
        <f t="shared" si="56"/>
        <v>1.0675476208715012E-2</v>
      </c>
      <c r="AH426" s="231"/>
    </row>
    <row r="427" spans="1:34" s="225" customFormat="1" ht="13.5" customHeight="1" x14ac:dyDescent="0.2">
      <c r="A427" s="122" t="s">
        <v>933</v>
      </c>
      <c r="B427" s="94" t="s">
        <v>934</v>
      </c>
      <c r="C427" s="62" t="s">
        <v>870</v>
      </c>
      <c r="D427" s="80" t="s">
        <v>27</v>
      </c>
      <c r="E427" s="80" t="s">
        <v>28</v>
      </c>
      <c r="F427" s="80" t="s">
        <v>29</v>
      </c>
      <c r="G427" s="94" t="s">
        <v>391</v>
      </c>
      <c r="H427" s="91" t="s">
        <v>31</v>
      </c>
      <c r="I427" s="94" t="s">
        <v>32</v>
      </c>
      <c r="J427" s="125">
        <v>756530356.10756969</v>
      </c>
      <c r="K427" s="148" t="s">
        <v>890</v>
      </c>
      <c r="L427" s="67"/>
      <c r="M427" s="68"/>
      <c r="N427" s="66" t="s">
        <v>872</v>
      </c>
      <c r="O427" s="66"/>
      <c r="P427" s="216"/>
      <c r="Q427" s="144">
        <v>11621401</v>
      </c>
      <c r="R427" s="144">
        <v>10644773</v>
      </c>
      <c r="S427" s="137">
        <v>0</v>
      </c>
      <c r="T427" s="137"/>
      <c r="U427" s="137">
        <v>303610</v>
      </c>
      <c r="V427" s="138">
        <v>593258</v>
      </c>
      <c r="W427" s="138">
        <v>79760</v>
      </c>
      <c r="X427" s="139"/>
      <c r="Y427" s="137"/>
      <c r="Z427" s="241"/>
      <c r="AA427" s="140">
        <f t="shared" si="51"/>
        <v>11541641</v>
      </c>
      <c r="AB427" s="23">
        <f t="shared" si="52"/>
        <v>0.92229285246352755</v>
      </c>
      <c r="AC427" s="23">
        <f t="shared" si="53"/>
        <v>2.6305618065923207E-2</v>
      </c>
      <c r="AD427" s="23">
        <f t="shared" si="54"/>
        <v>1.4070516687219935E-2</v>
      </c>
      <c r="AE427" s="23">
        <f t="shared" si="55"/>
        <v>4.0131899209187876E-4</v>
      </c>
      <c r="AF427" s="222">
        <f t="shared" si="56"/>
        <v>1.5256018356464885E-2</v>
      </c>
      <c r="AH427" s="231"/>
    </row>
    <row r="428" spans="1:34" s="225" customFormat="1" ht="13.5" customHeight="1" x14ac:dyDescent="0.2">
      <c r="A428" s="122" t="s">
        <v>935</v>
      </c>
      <c r="B428" s="94" t="s">
        <v>936</v>
      </c>
      <c r="C428" s="62" t="s">
        <v>870</v>
      </c>
      <c r="D428" s="80" t="s">
        <v>27</v>
      </c>
      <c r="E428" s="80" t="s">
        <v>28</v>
      </c>
      <c r="F428" s="80" t="s">
        <v>29</v>
      </c>
      <c r="G428" s="94" t="s">
        <v>391</v>
      </c>
      <c r="H428" s="91" t="s">
        <v>31</v>
      </c>
      <c r="I428" s="94" t="s">
        <v>32</v>
      </c>
      <c r="J428" s="125">
        <v>735085322.5737052</v>
      </c>
      <c r="K428" s="148" t="s">
        <v>890</v>
      </c>
      <c r="L428" s="67"/>
      <c r="M428" s="68"/>
      <c r="N428" s="66" t="s">
        <v>872</v>
      </c>
      <c r="O428" s="66"/>
      <c r="P428" s="216"/>
      <c r="Q428" s="144">
        <v>11375155</v>
      </c>
      <c r="R428" s="144">
        <v>10378963</v>
      </c>
      <c r="S428" s="137">
        <v>0</v>
      </c>
      <c r="T428" s="137"/>
      <c r="U428" s="137">
        <v>295099</v>
      </c>
      <c r="V428" s="138">
        <v>621199</v>
      </c>
      <c r="W428" s="138">
        <v>79894</v>
      </c>
      <c r="X428" s="139"/>
      <c r="Y428" s="137"/>
      <c r="Z428" s="241"/>
      <c r="AA428" s="140">
        <f t="shared" si="51"/>
        <v>11295261</v>
      </c>
      <c r="AB428" s="23">
        <f t="shared" si="52"/>
        <v>0.91887766028602613</v>
      </c>
      <c r="AC428" s="23">
        <f t="shared" si="53"/>
        <v>2.6125912451248359E-2</v>
      </c>
      <c r="AD428" s="23">
        <f t="shared" si="54"/>
        <v>1.4119399042904067E-2</v>
      </c>
      <c r="AE428" s="23">
        <f t="shared" si="55"/>
        <v>4.0144863587643072E-4</v>
      </c>
      <c r="AF428" s="222">
        <f t="shared" si="56"/>
        <v>1.5365918286128549E-2</v>
      </c>
      <c r="AH428" s="231"/>
    </row>
    <row r="429" spans="1:34" s="225" customFormat="1" ht="13.5" customHeight="1" x14ac:dyDescent="0.2">
      <c r="A429" s="123" t="s">
        <v>937</v>
      </c>
      <c r="B429" s="94" t="s">
        <v>938</v>
      </c>
      <c r="C429" s="62" t="s">
        <v>870</v>
      </c>
      <c r="D429" s="80" t="s">
        <v>27</v>
      </c>
      <c r="E429" s="80" t="s">
        <v>28</v>
      </c>
      <c r="F429" s="80" t="s">
        <v>29</v>
      </c>
      <c r="G429" s="94" t="s">
        <v>391</v>
      </c>
      <c r="H429" s="91" t="s">
        <v>31</v>
      </c>
      <c r="I429" s="94" t="s">
        <v>32</v>
      </c>
      <c r="J429" s="125">
        <v>868197358.27490044</v>
      </c>
      <c r="K429" s="148" t="s">
        <v>890</v>
      </c>
      <c r="L429" s="67"/>
      <c r="M429" s="68"/>
      <c r="N429" s="66" t="s">
        <v>872</v>
      </c>
      <c r="O429" s="66"/>
      <c r="P429" s="216"/>
      <c r="Q429" s="144">
        <v>13401960</v>
      </c>
      <c r="R429" s="144">
        <v>12229788</v>
      </c>
      <c r="S429" s="137">
        <v>0</v>
      </c>
      <c r="T429" s="137"/>
      <c r="U429" s="137">
        <v>348391</v>
      </c>
      <c r="V429" s="138">
        <v>744021</v>
      </c>
      <c r="W429" s="138">
        <v>79760</v>
      </c>
      <c r="X429" s="139"/>
      <c r="Y429" s="137"/>
      <c r="Z429" s="241"/>
      <c r="AA429" s="140">
        <f t="shared" si="51"/>
        <v>13322200</v>
      </c>
      <c r="AB429" s="23">
        <f t="shared" si="52"/>
        <v>0.91800063052648961</v>
      </c>
      <c r="AC429" s="23">
        <f t="shared" si="53"/>
        <v>2.6151161219618382E-2</v>
      </c>
      <c r="AD429" s="23">
        <f t="shared" si="54"/>
        <v>1.4086414665325023E-2</v>
      </c>
      <c r="AE429" s="23">
        <f t="shared" si="55"/>
        <v>4.0128088006654325E-4</v>
      </c>
      <c r="AF429" s="222">
        <f t="shared" si="56"/>
        <v>1.5344667745213E-2</v>
      </c>
      <c r="AH429" s="231"/>
    </row>
    <row r="430" spans="1:34" s="225" customFormat="1" ht="13.5" customHeight="1" x14ac:dyDescent="0.2">
      <c r="A430" s="136" t="s">
        <v>939</v>
      </c>
      <c r="B430" s="94" t="s">
        <v>940</v>
      </c>
      <c r="C430" s="62" t="s">
        <v>870</v>
      </c>
      <c r="D430" s="80" t="s">
        <v>27</v>
      </c>
      <c r="E430" s="80" t="s">
        <v>28</v>
      </c>
      <c r="F430" s="80" t="s">
        <v>29</v>
      </c>
      <c r="G430" s="69" t="s">
        <v>391</v>
      </c>
      <c r="H430" s="91" t="s">
        <v>31</v>
      </c>
      <c r="I430" s="94" t="s">
        <v>32</v>
      </c>
      <c r="J430" s="125">
        <v>1583282936.5179284</v>
      </c>
      <c r="K430" s="90" t="s">
        <v>912</v>
      </c>
      <c r="L430" s="67"/>
      <c r="M430" s="68"/>
      <c r="N430" s="66" t="s">
        <v>872</v>
      </c>
      <c r="O430" s="142"/>
      <c r="P430" s="216"/>
      <c r="Q430" s="144">
        <v>28137730.0251</v>
      </c>
      <c r="R430" s="144">
        <v>26264858</v>
      </c>
      <c r="S430" s="137">
        <v>0</v>
      </c>
      <c r="T430" s="137"/>
      <c r="U430" s="137">
        <v>677212</v>
      </c>
      <c r="V430" s="138">
        <v>1102580</v>
      </c>
      <c r="W430" s="138">
        <v>93080.025099999999</v>
      </c>
      <c r="X430" s="139"/>
      <c r="Y430" s="137"/>
      <c r="Z430" s="241"/>
      <c r="AA430" s="140">
        <f t="shared" si="51"/>
        <v>28044650</v>
      </c>
      <c r="AB430" s="23">
        <f t="shared" si="52"/>
        <v>0.93653720049991707</v>
      </c>
      <c r="AC430" s="23">
        <f t="shared" si="53"/>
        <v>2.414763600187558E-2</v>
      </c>
      <c r="AD430" s="23">
        <f t="shared" si="54"/>
        <v>1.6588859384642645E-2</v>
      </c>
      <c r="AE430" s="23">
        <f t="shared" si="55"/>
        <v>4.277264564534335E-4</v>
      </c>
      <c r="AF430" s="222">
        <f t="shared" si="56"/>
        <v>1.7712974322629818E-2</v>
      </c>
      <c r="AH430" s="231"/>
    </row>
    <row r="431" spans="1:34" s="225" customFormat="1" ht="13.5" customHeight="1" x14ac:dyDescent="0.2">
      <c r="A431" s="123" t="s">
        <v>941</v>
      </c>
      <c r="B431" s="94" t="s">
        <v>942</v>
      </c>
      <c r="C431" s="62" t="s">
        <v>870</v>
      </c>
      <c r="D431" s="80" t="s">
        <v>27</v>
      </c>
      <c r="E431" s="80" t="s">
        <v>28</v>
      </c>
      <c r="F431" s="80" t="s">
        <v>29</v>
      </c>
      <c r="G431" s="94" t="s">
        <v>391</v>
      </c>
      <c r="H431" s="91" t="s">
        <v>31</v>
      </c>
      <c r="I431" s="94" t="s">
        <v>32</v>
      </c>
      <c r="J431" s="125">
        <v>964308133.99601591</v>
      </c>
      <c r="K431" s="148" t="s">
        <v>890</v>
      </c>
      <c r="L431" s="67"/>
      <c r="M431" s="68"/>
      <c r="N431" s="66" t="s">
        <v>872</v>
      </c>
      <c r="O431" s="66"/>
      <c r="P431" s="216"/>
      <c r="Q431" s="144">
        <v>14726858</v>
      </c>
      <c r="R431" s="144">
        <v>13518170</v>
      </c>
      <c r="S431" s="137">
        <v>0</v>
      </c>
      <c r="T431" s="137"/>
      <c r="U431" s="137">
        <v>386636</v>
      </c>
      <c r="V431" s="138">
        <v>742024</v>
      </c>
      <c r="W431" s="138">
        <v>80028</v>
      </c>
      <c r="X431" s="139"/>
      <c r="Y431" s="137"/>
      <c r="Z431" s="241"/>
      <c r="AA431" s="140">
        <f t="shared" si="51"/>
        <v>14646830</v>
      </c>
      <c r="AB431" s="23">
        <f t="shared" si="52"/>
        <v>0.92294168772355523</v>
      </c>
      <c r="AC431" s="23">
        <f t="shared" si="53"/>
        <v>2.6397247732103123E-2</v>
      </c>
      <c r="AD431" s="23">
        <f t="shared" si="54"/>
        <v>1.4018517031461493E-2</v>
      </c>
      <c r="AE431" s="23">
        <f t="shared" si="55"/>
        <v>4.0094652981699042E-4</v>
      </c>
      <c r="AF431" s="222">
        <f t="shared" si="56"/>
        <v>1.518895204098788E-2</v>
      </c>
      <c r="AH431" s="231"/>
    </row>
    <row r="432" spans="1:34" s="225" customFormat="1" ht="13.5" customHeight="1" x14ac:dyDescent="0.2">
      <c r="A432" s="136" t="s">
        <v>943</v>
      </c>
      <c r="B432" s="94" t="s">
        <v>944</v>
      </c>
      <c r="C432" s="62" t="s">
        <v>870</v>
      </c>
      <c r="D432" s="80" t="s">
        <v>27</v>
      </c>
      <c r="E432" s="80" t="s">
        <v>28</v>
      </c>
      <c r="F432" s="80" t="s">
        <v>29</v>
      </c>
      <c r="G432" s="69" t="s">
        <v>391</v>
      </c>
      <c r="H432" s="91" t="s">
        <v>31</v>
      </c>
      <c r="I432" s="94" t="s">
        <v>32</v>
      </c>
      <c r="J432" s="125">
        <v>2040084150.0836654</v>
      </c>
      <c r="K432" s="90" t="s">
        <v>912</v>
      </c>
      <c r="L432" s="67"/>
      <c r="M432" s="68"/>
      <c r="N432" s="66" t="s">
        <v>872</v>
      </c>
      <c r="O432" s="142"/>
      <c r="P432" s="216"/>
      <c r="Q432" s="144">
        <v>54157827.0251</v>
      </c>
      <c r="R432" s="144">
        <v>42981665</v>
      </c>
      <c r="S432" s="137">
        <v>0</v>
      </c>
      <c r="T432" s="137"/>
      <c r="U432" s="137">
        <v>867368</v>
      </c>
      <c r="V432" s="138">
        <v>10215580</v>
      </c>
      <c r="W432" s="138">
        <v>93214.025099999999</v>
      </c>
      <c r="X432" s="139"/>
      <c r="Y432" s="137"/>
      <c r="Z432" s="241"/>
      <c r="AA432" s="140">
        <f t="shared" si="51"/>
        <v>54064613</v>
      </c>
      <c r="AB432" s="23">
        <f t="shared" si="52"/>
        <v>0.79500550572700857</v>
      </c>
      <c r="AC432" s="23">
        <f t="shared" si="53"/>
        <v>1.6043174118346135E-2</v>
      </c>
      <c r="AD432" s="23">
        <f t="shared" si="54"/>
        <v>2.1068574547886805E-2</v>
      </c>
      <c r="AE432" s="23">
        <f t="shared" si="55"/>
        <v>4.251628541716912E-4</v>
      </c>
      <c r="AF432" s="222">
        <f t="shared" si="56"/>
        <v>2.6501168100238792E-2</v>
      </c>
      <c r="AH432" s="231"/>
    </row>
    <row r="433" spans="1:34" s="225" customFormat="1" ht="13.5" customHeight="1" x14ac:dyDescent="0.2">
      <c r="A433" s="136" t="s">
        <v>945</v>
      </c>
      <c r="B433" s="94" t="s">
        <v>946</v>
      </c>
      <c r="C433" s="62" t="s">
        <v>870</v>
      </c>
      <c r="D433" s="80" t="s">
        <v>27</v>
      </c>
      <c r="E433" s="80" t="s">
        <v>28</v>
      </c>
      <c r="F433" s="80" t="s">
        <v>29</v>
      </c>
      <c r="G433" s="69" t="s">
        <v>391</v>
      </c>
      <c r="H433" s="91" t="s">
        <v>31</v>
      </c>
      <c r="I433" s="94" t="s">
        <v>32</v>
      </c>
      <c r="J433" s="125">
        <v>760180731.43824697</v>
      </c>
      <c r="K433" s="90" t="s">
        <v>912</v>
      </c>
      <c r="L433" s="67"/>
      <c r="M433" s="68"/>
      <c r="N433" s="66" t="s">
        <v>872</v>
      </c>
      <c r="O433" s="142"/>
      <c r="P433" s="216"/>
      <c r="Q433" s="144">
        <v>13571821.0251</v>
      </c>
      <c r="R433" s="144">
        <v>12573508</v>
      </c>
      <c r="S433" s="137">
        <v>0</v>
      </c>
      <c r="T433" s="137"/>
      <c r="U433" s="137">
        <v>322348</v>
      </c>
      <c r="V433" s="138">
        <v>583287</v>
      </c>
      <c r="W433" s="138">
        <v>92678.025099999984</v>
      </c>
      <c r="X433" s="139"/>
      <c r="Y433" s="137"/>
      <c r="Z433" s="241"/>
      <c r="AA433" s="140">
        <f t="shared" si="51"/>
        <v>13479143</v>
      </c>
      <c r="AB433" s="23">
        <f t="shared" si="52"/>
        <v>0.93281212314462425</v>
      </c>
      <c r="AC433" s="23">
        <f t="shared" si="53"/>
        <v>2.3914576765006499E-2</v>
      </c>
      <c r="AD433" s="23">
        <f t="shared" si="54"/>
        <v>1.6540156149723987E-2</v>
      </c>
      <c r="AE433" s="23">
        <f t="shared" si="55"/>
        <v>4.2404126633165763E-4</v>
      </c>
      <c r="AF433" s="222">
        <f t="shared" si="56"/>
        <v>1.7731497843279619E-2</v>
      </c>
      <c r="AH433" s="231"/>
    </row>
    <row r="434" spans="1:34" s="225" customFormat="1" ht="13.5" customHeight="1" x14ac:dyDescent="0.2">
      <c r="A434" s="136" t="s">
        <v>947</v>
      </c>
      <c r="B434" s="94" t="s">
        <v>948</v>
      </c>
      <c r="C434" s="62" t="s">
        <v>870</v>
      </c>
      <c r="D434" s="80" t="s">
        <v>27</v>
      </c>
      <c r="E434" s="80" t="s">
        <v>28</v>
      </c>
      <c r="F434" s="80" t="s">
        <v>29</v>
      </c>
      <c r="G434" s="69" t="s">
        <v>391</v>
      </c>
      <c r="H434" s="91" t="s">
        <v>31</v>
      </c>
      <c r="I434" s="94" t="s">
        <v>32</v>
      </c>
      <c r="J434" s="125">
        <v>1242016416.3466136</v>
      </c>
      <c r="K434" s="90" t="s">
        <v>912</v>
      </c>
      <c r="L434" s="67"/>
      <c r="M434" s="68"/>
      <c r="N434" s="66" t="s">
        <v>872</v>
      </c>
      <c r="O434" s="142"/>
      <c r="P434" s="216"/>
      <c r="Q434" s="144">
        <v>22179790.0251</v>
      </c>
      <c r="R434" s="144">
        <v>20597423</v>
      </c>
      <c r="S434" s="137">
        <v>0</v>
      </c>
      <c r="T434" s="137"/>
      <c r="U434" s="137">
        <v>527172</v>
      </c>
      <c r="V434" s="138">
        <v>961780</v>
      </c>
      <c r="W434" s="138">
        <v>93415.025099999999</v>
      </c>
      <c r="X434" s="139"/>
      <c r="Y434" s="137"/>
      <c r="Z434" s="241"/>
      <c r="AA434" s="140">
        <f t="shared" ref="AA434:AA497" si="57">+R434+T434+U434+V434</f>
        <v>22086375</v>
      </c>
      <c r="AB434" s="23">
        <f t="shared" ref="AB434:AB497" si="58">+R434/AA434</f>
        <v>0.9325850439467771</v>
      </c>
      <c r="AC434" s="23">
        <f t="shared" ref="AC434:AC497" si="59">+U434/AA434</f>
        <v>2.3868652053585071E-2</v>
      </c>
      <c r="AD434" s="23">
        <f t="shared" ref="AD434:AD497" si="60">+R434/J434</f>
        <v>1.6583857289573706E-2</v>
      </c>
      <c r="AE434" s="23">
        <f t="shared" ref="AE434:AE497" si="61">+U434/J434</f>
        <v>4.2444849605987846E-4</v>
      </c>
      <c r="AF434" s="222">
        <f t="shared" ref="AF434:AF497" si="62">+AA434/J434+Z434</f>
        <v>1.7782675582474976E-2</v>
      </c>
      <c r="AH434" s="231"/>
    </row>
    <row r="435" spans="1:34" s="225" customFormat="1" ht="13.5" customHeight="1" x14ac:dyDescent="0.2">
      <c r="A435" s="122" t="s">
        <v>949</v>
      </c>
      <c r="B435" s="207" t="s">
        <v>950</v>
      </c>
      <c r="C435" s="62" t="s">
        <v>870</v>
      </c>
      <c r="D435" s="80" t="s">
        <v>27</v>
      </c>
      <c r="E435" s="80" t="s">
        <v>28</v>
      </c>
      <c r="F435" s="80" t="s">
        <v>43</v>
      </c>
      <c r="G435" s="56" t="s">
        <v>416</v>
      </c>
      <c r="H435" s="80" t="s">
        <v>50</v>
      </c>
      <c r="I435" s="94" t="s">
        <v>32</v>
      </c>
      <c r="J435" s="125">
        <v>5941787712.5833473</v>
      </c>
      <c r="K435" s="90" t="s">
        <v>875</v>
      </c>
      <c r="L435" s="67">
        <v>0.2</v>
      </c>
      <c r="M435" s="68" t="s">
        <v>73</v>
      </c>
      <c r="N435" s="66" t="s">
        <v>872</v>
      </c>
      <c r="O435" s="66"/>
      <c r="P435" s="216"/>
      <c r="Q435" s="144">
        <v>421282750.09861726</v>
      </c>
      <c r="R435" s="144">
        <v>118712068</v>
      </c>
      <c r="S435" s="137">
        <v>288577689</v>
      </c>
      <c r="T435" s="137"/>
      <c r="U435" s="137">
        <v>2458009</v>
      </c>
      <c r="V435" s="138">
        <v>2445663</v>
      </c>
      <c r="W435" s="138">
        <v>9089321.0986172613</v>
      </c>
      <c r="X435" s="139"/>
      <c r="Y435" s="137"/>
      <c r="Z435" s="241"/>
      <c r="AA435" s="140">
        <f t="shared" si="57"/>
        <v>123615740</v>
      </c>
      <c r="AB435" s="23">
        <f t="shared" si="58"/>
        <v>0.96033132997464565</v>
      </c>
      <c r="AC435" s="23">
        <f t="shared" si="59"/>
        <v>1.9884272019081065E-2</v>
      </c>
      <c r="AD435" s="23">
        <f t="shared" si="60"/>
        <v>1.9979183663629548E-2</v>
      </c>
      <c r="AE435" s="23">
        <f t="shared" si="61"/>
        <v>4.1368172659459021E-4</v>
      </c>
      <c r="AF435" s="222">
        <f t="shared" si="62"/>
        <v>2.0804469290986304E-2</v>
      </c>
      <c r="AH435" s="231"/>
    </row>
    <row r="436" spans="1:34" s="225" customFormat="1" ht="13.5" customHeight="1" x14ac:dyDescent="0.2">
      <c r="A436" s="122" t="s">
        <v>951</v>
      </c>
      <c r="B436" s="207" t="s">
        <v>952</v>
      </c>
      <c r="C436" s="62" t="s">
        <v>870</v>
      </c>
      <c r="D436" s="80" t="s">
        <v>27</v>
      </c>
      <c r="E436" s="80" t="s">
        <v>28</v>
      </c>
      <c r="F436" s="80" t="s">
        <v>43</v>
      </c>
      <c r="G436" s="56" t="s">
        <v>416</v>
      </c>
      <c r="H436" s="80" t="s">
        <v>50</v>
      </c>
      <c r="I436" s="94" t="s">
        <v>57</v>
      </c>
      <c r="J436" s="125">
        <v>499178.08063745039</v>
      </c>
      <c r="K436" s="90" t="s">
        <v>875</v>
      </c>
      <c r="L436" s="67">
        <v>0.2</v>
      </c>
      <c r="M436" s="68" t="s">
        <v>73</v>
      </c>
      <c r="N436" s="66" t="s">
        <v>872</v>
      </c>
      <c r="O436" s="66"/>
      <c r="P436" s="216"/>
      <c r="Q436" s="144">
        <v>36353.822362006395</v>
      </c>
      <c r="R436" s="144">
        <v>9844.1140776699031</v>
      </c>
      <c r="S436" s="137">
        <v>25347.192769545221</v>
      </c>
      <c r="T436" s="137"/>
      <c r="U436" s="137">
        <v>203.87072049054674</v>
      </c>
      <c r="V436" s="138">
        <v>203.07549821154828</v>
      </c>
      <c r="W436" s="138">
        <v>755.56929608917494</v>
      </c>
      <c r="X436" s="139"/>
      <c r="Y436" s="137"/>
      <c r="Z436" s="241"/>
      <c r="AA436" s="140">
        <f t="shared" si="57"/>
        <v>10251.060296371998</v>
      </c>
      <c r="AB436" s="23">
        <f t="shared" si="58"/>
        <v>0.96030203638094702</v>
      </c>
      <c r="AC436" s="23">
        <f t="shared" si="59"/>
        <v>1.9887769127911542E-2</v>
      </c>
      <c r="AD436" s="23">
        <f t="shared" si="60"/>
        <v>1.9720645716452472E-2</v>
      </c>
      <c r="AE436" s="23">
        <f t="shared" si="61"/>
        <v>4.0841280576703977E-4</v>
      </c>
      <c r="AF436" s="222">
        <f t="shared" si="62"/>
        <v>2.0535878264689417E-2</v>
      </c>
      <c r="AH436" s="231"/>
    </row>
    <row r="437" spans="1:34" s="225" customFormat="1" ht="13.5" customHeight="1" x14ac:dyDescent="0.2">
      <c r="A437" s="123" t="s">
        <v>953</v>
      </c>
      <c r="B437" s="94" t="s">
        <v>954</v>
      </c>
      <c r="C437" s="62" t="s">
        <v>870</v>
      </c>
      <c r="D437" s="80" t="s">
        <v>27</v>
      </c>
      <c r="E437" s="80" t="s">
        <v>28</v>
      </c>
      <c r="F437" s="80" t="s">
        <v>29</v>
      </c>
      <c r="G437" s="56" t="s">
        <v>46</v>
      </c>
      <c r="H437" s="80" t="s">
        <v>50</v>
      </c>
      <c r="I437" s="94" t="s">
        <v>32</v>
      </c>
      <c r="J437" s="125">
        <v>574152531.94820714</v>
      </c>
      <c r="K437" s="90" t="s">
        <v>875</v>
      </c>
      <c r="L437" s="67">
        <v>0.2</v>
      </c>
      <c r="M437" s="68" t="s">
        <v>73</v>
      </c>
      <c r="N437" s="66" t="s">
        <v>955</v>
      </c>
      <c r="O437" s="66"/>
      <c r="P437" s="216"/>
      <c r="Q437" s="144">
        <v>32375938.013521407</v>
      </c>
      <c r="R437" s="144">
        <v>11469767</v>
      </c>
      <c r="S437" s="137">
        <v>19707424</v>
      </c>
      <c r="T437" s="137"/>
      <c r="U437" s="137">
        <v>286718</v>
      </c>
      <c r="V437" s="138">
        <v>255465.16110173162</v>
      </c>
      <c r="W437" s="138">
        <v>656563.85241967579</v>
      </c>
      <c r="X437" s="139"/>
      <c r="Y437" s="137"/>
      <c r="Z437" s="241"/>
      <c r="AA437" s="140">
        <f t="shared" si="57"/>
        <v>12011950.161101732</v>
      </c>
      <c r="AB437" s="23">
        <f t="shared" si="58"/>
        <v>0.95486301942398311</v>
      </c>
      <c r="AC437" s="23">
        <f t="shared" si="59"/>
        <v>2.3869396405629302E-2</v>
      </c>
      <c r="AD437" s="23">
        <f t="shared" si="60"/>
        <v>1.997686391990806E-2</v>
      </c>
      <c r="AE437" s="23">
        <f t="shared" si="61"/>
        <v>4.9937600906698452E-4</v>
      </c>
      <c r="AF437" s="222">
        <f t="shared" si="62"/>
        <v>2.0921182948271489E-2</v>
      </c>
      <c r="AH437" s="231"/>
    </row>
    <row r="438" spans="1:34" s="225" customFormat="1" ht="13.5" customHeight="1" x14ac:dyDescent="0.2">
      <c r="A438" s="123" t="s">
        <v>956</v>
      </c>
      <c r="B438" s="94" t="s">
        <v>957</v>
      </c>
      <c r="C438" s="62" t="s">
        <v>870</v>
      </c>
      <c r="D438" s="80" t="s">
        <v>27</v>
      </c>
      <c r="E438" s="80" t="s">
        <v>28</v>
      </c>
      <c r="F438" s="80" t="s">
        <v>29</v>
      </c>
      <c r="G438" s="56" t="s">
        <v>46</v>
      </c>
      <c r="H438" s="80" t="s">
        <v>50</v>
      </c>
      <c r="I438" s="94" t="s">
        <v>32</v>
      </c>
      <c r="J438" s="125">
        <v>3393839235.8764939</v>
      </c>
      <c r="K438" s="90" t="s">
        <v>958</v>
      </c>
      <c r="L438" s="67">
        <v>0.2</v>
      </c>
      <c r="M438" s="68" t="s">
        <v>73</v>
      </c>
      <c r="N438" s="66" t="s">
        <v>955</v>
      </c>
      <c r="O438" s="66"/>
      <c r="P438" s="216"/>
      <c r="Q438" s="144">
        <v>142613822.32556465</v>
      </c>
      <c r="R438" s="144">
        <v>27116455</v>
      </c>
      <c r="S438" s="137">
        <v>108408331</v>
      </c>
      <c r="T438" s="137"/>
      <c r="U438" s="137">
        <v>1695774</v>
      </c>
      <c r="V438" s="138">
        <v>1512286.384138121</v>
      </c>
      <c r="W438" s="138">
        <v>3880975.9414265305</v>
      </c>
      <c r="X438" s="139"/>
      <c r="Y438" s="137"/>
      <c r="Z438" s="241"/>
      <c r="AA438" s="140">
        <f t="shared" si="57"/>
        <v>30324515.384138122</v>
      </c>
      <c r="AB438" s="23">
        <f t="shared" si="58"/>
        <v>0.8942090139446659</v>
      </c>
      <c r="AC438" s="23">
        <f t="shared" si="59"/>
        <v>5.5920893657117117E-2</v>
      </c>
      <c r="AD438" s="23">
        <f t="shared" si="60"/>
        <v>7.9899055657528511E-3</v>
      </c>
      <c r="AE438" s="23">
        <f t="shared" si="61"/>
        <v>4.9966244189585162E-4</v>
      </c>
      <c r="AF438" s="222">
        <f t="shared" si="62"/>
        <v>8.9351655386547806E-3</v>
      </c>
      <c r="AH438" s="231"/>
    </row>
    <row r="439" spans="1:34" s="225" customFormat="1" ht="13.5" customHeight="1" x14ac:dyDescent="0.2">
      <c r="A439" s="123" t="s">
        <v>959</v>
      </c>
      <c r="B439" s="94" t="s">
        <v>960</v>
      </c>
      <c r="C439" s="62" t="s">
        <v>870</v>
      </c>
      <c r="D439" s="80" t="s">
        <v>27</v>
      </c>
      <c r="E439" s="80" t="s">
        <v>28</v>
      </c>
      <c r="F439" s="80" t="s">
        <v>29</v>
      </c>
      <c r="G439" s="56" t="s">
        <v>46</v>
      </c>
      <c r="H439" s="80" t="s">
        <v>50</v>
      </c>
      <c r="I439" s="94" t="s">
        <v>57</v>
      </c>
      <c r="J439" s="125">
        <v>224357.54645418338</v>
      </c>
      <c r="K439" s="90" t="s">
        <v>875</v>
      </c>
      <c r="L439" s="67">
        <v>0.2</v>
      </c>
      <c r="M439" s="68" t="s">
        <v>73</v>
      </c>
      <c r="N439" s="66" t="s">
        <v>955</v>
      </c>
      <c r="O439" s="66"/>
      <c r="P439" s="216"/>
      <c r="Q439" s="144">
        <v>11810.341504096059</v>
      </c>
      <c r="R439" s="144">
        <v>4432.3454266734798</v>
      </c>
      <c r="S439" s="137">
        <v>6914.5152018395502</v>
      </c>
      <c r="T439" s="137"/>
      <c r="U439" s="137">
        <v>110.8456821665815</v>
      </c>
      <c r="V439" s="138">
        <v>98.870400999737015</v>
      </c>
      <c r="W439" s="138">
        <v>253.76479241671032</v>
      </c>
      <c r="X439" s="139"/>
      <c r="Y439" s="137"/>
      <c r="Z439" s="241"/>
      <c r="AA439" s="140">
        <f t="shared" si="57"/>
        <v>4642.0615098397984</v>
      </c>
      <c r="AB439" s="23">
        <f t="shared" si="58"/>
        <v>0.95482264017359908</v>
      </c>
      <c r="AC439" s="23">
        <f t="shared" si="59"/>
        <v>2.3878546618053512E-2</v>
      </c>
      <c r="AD439" s="23">
        <f t="shared" si="60"/>
        <v>1.9755722491726482E-2</v>
      </c>
      <c r="AE439" s="23">
        <f t="shared" si="61"/>
        <v>4.9405818488578259E-4</v>
      </c>
      <c r="AF439" s="222">
        <f t="shared" si="62"/>
        <v>2.069046298287883E-2</v>
      </c>
      <c r="AH439" s="231"/>
    </row>
    <row r="440" spans="1:34" s="225" customFormat="1" ht="13.5" customHeight="1" x14ac:dyDescent="0.2">
      <c r="A440" s="122" t="s">
        <v>961</v>
      </c>
      <c r="B440" s="207" t="s">
        <v>962</v>
      </c>
      <c r="C440" s="62" t="s">
        <v>870</v>
      </c>
      <c r="D440" s="80" t="s">
        <v>27</v>
      </c>
      <c r="E440" s="80" t="s">
        <v>28</v>
      </c>
      <c r="F440" s="56" t="s">
        <v>723</v>
      </c>
      <c r="G440" s="56" t="s">
        <v>80</v>
      </c>
      <c r="H440" s="80" t="s">
        <v>50</v>
      </c>
      <c r="I440" s="94" t="s">
        <v>32</v>
      </c>
      <c r="J440" s="125">
        <v>5151038079.8156948</v>
      </c>
      <c r="K440" s="90" t="s">
        <v>875</v>
      </c>
      <c r="L440" s="67">
        <v>0.2</v>
      </c>
      <c r="M440" s="68" t="s">
        <v>73</v>
      </c>
      <c r="N440" s="66" t="s">
        <v>872</v>
      </c>
      <c r="O440" s="141">
        <v>1E-4</v>
      </c>
      <c r="P440" s="216"/>
      <c r="Q440" s="144">
        <v>109270273.81017782</v>
      </c>
      <c r="R440" s="144">
        <v>103397213</v>
      </c>
      <c r="S440" s="137">
        <v>0</v>
      </c>
      <c r="T440" s="137"/>
      <c r="U440" s="137">
        <v>2066399</v>
      </c>
      <c r="V440" s="138">
        <v>2175178.5137551869</v>
      </c>
      <c r="W440" s="138">
        <v>1631483.2964226268</v>
      </c>
      <c r="X440" s="139"/>
      <c r="Y440" s="137"/>
      <c r="Z440" s="241">
        <v>2.0189200000000004E-3</v>
      </c>
      <c r="AA440" s="140">
        <f t="shared" si="57"/>
        <v>107638790.51375519</v>
      </c>
      <c r="AB440" s="23">
        <f t="shared" si="58"/>
        <v>0.96059434063212412</v>
      </c>
      <c r="AC440" s="23">
        <f t="shared" si="59"/>
        <v>1.919753083565106E-2</v>
      </c>
      <c r="AD440" s="23">
        <f t="shared" si="60"/>
        <v>2.0073082628754235E-2</v>
      </c>
      <c r="AE440" s="23">
        <f t="shared" si="61"/>
        <v>4.0116166255830442E-4</v>
      </c>
      <c r="AF440" s="222">
        <f t="shared" si="62"/>
        <v>2.2915443932823756E-2</v>
      </c>
      <c r="AH440" s="231"/>
    </row>
    <row r="441" spans="1:34" s="225" customFormat="1" ht="13.5" customHeight="1" x14ac:dyDescent="0.2">
      <c r="A441" s="122" t="s">
        <v>963</v>
      </c>
      <c r="B441" s="207" t="s">
        <v>964</v>
      </c>
      <c r="C441" s="62" t="s">
        <v>870</v>
      </c>
      <c r="D441" s="80" t="s">
        <v>27</v>
      </c>
      <c r="E441" s="80" t="s">
        <v>28</v>
      </c>
      <c r="F441" s="56" t="s">
        <v>723</v>
      </c>
      <c r="G441" s="56" t="s">
        <v>80</v>
      </c>
      <c r="H441" s="80" t="s">
        <v>50</v>
      </c>
      <c r="I441" s="94" t="s">
        <v>57</v>
      </c>
      <c r="J441" s="125">
        <v>6289295.3841035813</v>
      </c>
      <c r="K441" s="90" t="s">
        <v>875</v>
      </c>
      <c r="L441" s="67">
        <v>0.2</v>
      </c>
      <c r="M441" s="68" t="s">
        <v>73</v>
      </c>
      <c r="N441" s="66" t="s">
        <v>872</v>
      </c>
      <c r="O441" s="141">
        <v>1E-4</v>
      </c>
      <c r="P441" s="216"/>
      <c r="Q441" s="144">
        <v>131703.94350064016</v>
      </c>
      <c r="R441" s="144">
        <v>124612.90240163515</v>
      </c>
      <c r="S441" s="137">
        <v>0</v>
      </c>
      <c r="T441" s="137"/>
      <c r="U441" s="137">
        <v>2491.2014563106795</v>
      </c>
      <c r="V441" s="138">
        <v>2628.5720689979712</v>
      </c>
      <c r="W441" s="138">
        <v>1971.2675736963606</v>
      </c>
      <c r="X441" s="139"/>
      <c r="Y441" s="137"/>
      <c r="Z441" s="241">
        <v>2.0189200000000004E-3</v>
      </c>
      <c r="AA441" s="140">
        <f t="shared" si="57"/>
        <v>129732.67592694379</v>
      </c>
      <c r="AB441" s="23">
        <f t="shared" si="58"/>
        <v>0.96053597531440937</v>
      </c>
      <c r="AC441" s="23">
        <f t="shared" si="59"/>
        <v>1.9202575130058575E-2</v>
      </c>
      <c r="AD441" s="23">
        <f t="shared" si="60"/>
        <v>1.9813491781066398E-2</v>
      </c>
      <c r="AE441" s="23">
        <f t="shared" si="61"/>
        <v>3.9610183719582964E-4</v>
      </c>
      <c r="AF441" s="222">
        <f t="shared" si="62"/>
        <v>2.2646457427300325E-2</v>
      </c>
      <c r="AH441" s="231"/>
    </row>
    <row r="442" spans="1:34" s="225" customFormat="1" ht="13.5" customHeight="1" x14ac:dyDescent="0.2">
      <c r="A442" s="122" t="s">
        <v>965</v>
      </c>
      <c r="B442" s="207" t="s">
        <v>966</v>
      </c>
      <c r="C442" s="62" t="s">
        <v>870</v>
      </c>
      <c r="D442" s="80" t="s">
        <v>27</v>
      </c>
      <c r="E442" s="80" t="s">
        <v>28</v>
      </c>
      <c r="F442" s="80" t="s">
        <v>29</v>
      </c>
      <c r="G442" s="94" t="s">
        <v>391</v>
      </c>
      <c r="H442" s="91" t="s">
        <v>31</v>
      </c>
      <c r="I442" s="94" t="s">
        <v>32</v>
      </c>
      <c r="J442" s="125">
        <v>1160003553.1155379</v>
      </c>
      <c r="K442" s="90" t="s">
        <v>895</v>
      </c>
      <c r="L442" s="67"/>
      <c r="M442" s="68"/>
      <c r="N442" s="66" t="s">
        <v>872</v>
      </c>
      <c r="O442" s="142"/>
      <c r="P442" s="216"/>
      <c r="Q442" s="144">
        <v>12888361</v>
      </c>
      <c r="R442" s="144">
        <v>11613835</v>
      </c>
      <c r="S442" s="137">
        <v>0</v>
      </c>
      <c r="T442" s="137"/>
      <c r="U442" s="137">
        <v>495394</v>
      </c>
      <c r="V442" s="138">
        <v>698702</v>
      </c>
      <c r="W442" s="138">
        <v>80430</v>
      </c>
      <c r="X442" s="139"/>
      <c r="Y442" s="137"/>
      <c r="Z442" s="241"/>
      <c r="AA442" s="140">
        <f t="shared" si="57"/>
        <v>12807931</v>
      </c>
      <c r="AB442" s="23">
        <f t="shared" si="58"/>
        <v>0.90676901679123667</v>
      </c>
      <c r="AC442" s="23">
        <f t="shared" si="59"/>
        <v>3.8678690570709662E-2</v>
      </c>
      <c r="AD442" s="23">
        <f t="shared" si="60"/>
        <v>1.0011896057393582E-2</v>
      </c>
      <c r="AE442" s="23">
        <f t="shared" si="61"/>
        <v>4.2706248499797318E-4</v>
      </c>
      <c r="AF442" s="222">
        <f t="shared" si="62"/>
        <v>1.1041286007788902E-2</v>
      </c>
      <c r="AH442" s="231"/>
    </row>
    <row r="443" spans="1:34" s="225" customFormat="1" ht="13.5" customHeight="1" x14ac:dyDescent="0.2">
      <c r="A443" s="122" t="s">
        <v>967</v>
      </c>
      <c r="B443" s="207" t="s">
        <v>968</v>
      </c>
      <c r="C443" s="62" t="s">
        <v>870</v>
      </c>
      <c r="D443" s="80" t="s">
        <v>27</v>
      </c>
      <c r="E443" s="80" t="s">
        <v>28</v>
      </c>
      <c r="F443" s="80" t="s">
        <v>29</v>
      </c>
      <c r="G443" s="94" t="s">
        <v>391</v>
      </c>
      <c r="H443" s="91" t="s">
        <v>31</v>
      </c>
      <c r="I443" s="94" t="s">
        <v>32</v>
      </c>
      <c r="J443" s="125">
        <v>784212404.82868528</v>
      </c>
      <c r="K443" s="90" t="s">
        <v>895</v>
      </c>
      <c r="L443" s="67"/>
      <c r="M443" s="68"/>
      <c r="N443" s="66" t="s">
        <v>872</v>
      </c>
      <c r="O443" s="142"/>
      <c r="P443" s="216"/>
      <c r="Q443" s="144">
        <v>8458912</v>
      </c>
      <c r="R443" s="144">
        <v>7849873</v>
      </c>
      <c r="S443" s="137">
        <v>0</v>
      </c>
      <c r="T443" s="137"/>
      <c r="U443" s="137">
        <v>331676</v>
      </c>
      <c r="V443" s="138">
        <v>197000</v>
      </c>
      <c r="W443" s="138">
        <v>80363</v>
      </c>
      <c r="X443" s="139"/>
      <c r="Y443" s="137"/>
      <c r="Z443" s="241"/>
      <c r="AA443" s="140">
        <f t="shared" si="57"/>
        <v>8378549</v>
      </c>
      <c r="AB443" s="23">
        <f t="shared" si="58"/>
        <v>0.93690124626591076</v>
      </c>
      <c r="AC443" s="23">
        <f t="shared" si="59"/>
        <v>3.9586329327428893E-2</v>
      </c>
      <c r="AD443" s="23">
        <f t="shared" si="60"/>
        <v>1.0009881189924354E-2</v>
      </c>
      <c r="AE443" s="23">
        <f t="shared" si="61"/>
        <v>4.2294153721332182E-4</v>
      </c>
      <c r="AF443" s="222">
        <f t="shared" si="62"/>
        <v>1.0684030179081816E-2</v>
      </c>
      <c r="AH443" s="231"/>
    </row>
    <row r="444" spans="1:34" s="225" customFormat="1" ht="13.5" customHeight="1" x14ac:dyDescent="0.2">
      <c r="A444" s="122" t="s">
        <v>969</v>
      </c>
      <c r="B444" s="207" t="s">
        <v>970</v>
      </c>
      <c r="C444" s="62" t="s">
        <v>870</v>
      </c>
      <c r="D444" s="80" t="s">
        <v>27</v>
      </c>
      <c r="E444" s="80" t="s">
        <v>28</v>
      </c>
      <c r="F444" s="56" t="s">
        <v>723</v>
      </c>
      <c r="G444" s="94" t="s">
        <v>182</v>
      </c>
      <c r="H444" s="80" t="s">
        <v>50</v>
      </c>
      <c r="I444" s="94" t="s">
        <v>32</v>
      </c>
      <c r="J444" s="125">
        <v>1409901629.0836654</v>
      </c>
      <c r="K444" s="90" t="s">
        <v>875</v>
      </c>
      <c r="L444" s="67"/>
      <c r="M444" s="68"/>
      <c r="N444" s="66" t="s">
        <v>872</v>
      </c>
      <c r="O444" s="66"/>
      <c r="P444" s="216"/>
      <c r="Q444" s="144">
        <v>22582605</v>
      </c>
      <c r="R444" s="144">
        <v>21228305</v>
      </c>
      <c r="S444" s="137">
        <v>0</v>
      </c>
      <c r="T444" s="137"/>
      <c r="U444" s="137">
        <v>587670</v>
      </c>
      <c r="V444" s="138">
        <v>685999</v>
      </c>
      <c r="W444" s="138">
        <v>80631</v>
      </c>
      <c r="X444" s="139"/>
      <c r="Y444" s="137"/>
      <c r="Z444" s="241"/>
      <c r="AA444" s="140">
        <f t="shared" si="57"/>
        <v>22501974</v>
      </c>
      <c r="AB444" s="23">
        <f t="shared" si="58"/>
        <v>0.94339745481885273</v>
      </c>
      <c r="AC444" s="23">
        <f t="shared" si="59"/>
        <v>2.6116375389999117E-2</v>
      </c>
      <c r="AD444" s="23">
        <f t="shared" si="60"/>
        <v>1.5056585907909668E-2</v>
      </c>
      <c r="AE444" s="23">
        <f t="shared" si="61"/>
        <v>4.1681631390265379E-4</v>
      </c>
      <c r="AF444" s="222">
        <f t="shared" si="62"/>
        <v>1.5959960280792544E-2</v>
      </c>
      <c r="AH444" s="231"/>
    </row>
    <row r="445" spans="1:34" s="225" customFormat="1" ht="13.5" customHeight="1" x14ac:dyDescent="0.2">
      <c r="A445" s="122" t="s">
        <v>971</v>
      </c>
      <c r="B445" s="207" t="s">
        <v>972</v>
      </c>
      <c r="C445" s="62" t="s">
        <v>870</v>
      </c>
      <c r="D445" s="80" t="s">
        <v>27</v>
      </c>
      <c r="E445" s="80" t="s">
        <v>28</v>
      </c>
      <c r="F445" s="56" t="s">
        <v>723</v>
      </c>
      <c r="G445" s="56" t="s">
        <v>46</v>
      </c>
      <c r="H445" s="80" t="s">
        <v>50</v>
      </c>
      <c r="I445" s="94" t="s">
        <v>32</v>
      </c>
      <c r="J445" s="125">
        <v>2491649261.1852198</v>
      </c>
      <c r="K445" s="90" t="s">
        <v>875</v>
      </c>
      <c r="L445" s="67"/>
      <c r="M445" s="68"/>
      <c r="N445" s="66" t="s">
        <v>872</v>
      </c>
      <c r="O445" s="141">
        <v>1E-4</v>
      </c>
      <c r="P445" s="216"/>
      <c r="Q445" s="144">
        <v>58265317.695015684</v>
      </c>
      <c r="R445" s="144">
        <v>49881706</v>
      </c>
      <c r="S445" s="137">
        <v>0</v>
      </c>
      <c r="T445" s="137"/>
      <c r="U445" s="137">
        <v>997140</v>
      </c>
      <c r="V445" s="138">
        <v>1454544.8374893451</v>
      </c>
      <c r="W445" s="138">
        <v>5931926.8575263415</v>
      </c>
      <c r="X445" s="139"/>
      <c r="Y445" s="137"/>
      <c r="Z445" s="241"/>
      <c r="AA445" s="140">
        <f t="shared" si="57"/>
        <v>52333390.837489344</v>
      </c>
      <c r="AB445" s="23">
        <f t="shared" si="58"/>
        <v>0.95315257050508062</v>
      </c>
      <c r="AC445" s="23">
        <f t="shared" si="59"/>
        <v>1.9053609637036794E-2</v>
      </c>
      <c r="AD445" s="23">
        <f t="shared" si="60"/>
        <v>2.0019553625405698E-2</v>
      </c>
      <c r="AE445" s="23">
        <f t="shared" si="61"/>
        <v>4.001927620927207E-4</v>
      </c>
      <c r="AF445" s="222">
        <f t="shared" si="62"/>
        <v>2.1003514279772893E-2</v>
      </c>
      <c r="AH445" s="231"/>
    </row>
    <row r="446" spans="1:34" s="225" customFormat="1" ht="13.5" customHeight="1" x14ac:dyDescent="0.2">
      <c r="A446" s="122" t="s">
        <v>973</v>
      </c>
      <c r="B446" s="207" t="s">
        <v>974</v>
      </c>
      <c r="C446" s="62" t="s">
        <v>870</v>
      </c>
      <c r="D446" s="80" t="s">
        <v>27</v>
      </c>
      <c r="E446" s="80" t="s">
        <v>28</v>
      </c>
      <c r="F446" s="56" t="s">
        <v>723</v>
      </c>
      <c r="G446" s="56" t="s">
        <v>46</v>
      </c>
      <c r="H446" s="80" t="s">
        <v>50</v>
      </c>
      <c r="I446" s="94" t="s">
        <v>57</v>
      </c>
      <c r="J446" s="125">
        <v>844610.25382470095</v>
      </c>
      <c r="K446" s="90" t="s">
        <v>875</v>
      </c>
      <c r="L446" s="67"/>
      <c r="M446" s="68"/>
      <c r="N446" s="66" t="s">
        <v>872</v>
      </c>
      <c r="O446" s="141">
        <v>1E-4</v>
      </c>
      <c r="P446" s="216"/>
      <c r="Q446" s="144">
        <v>19534.670534999696</v>
      </c>
      <c r="R446" s="144">
        <v>16720.209504343384</v>
      </c>
      <c r="S446" s="137">
        <v>0</v>
      </c>
      <c r="T446" s="137"/>
      <c r="U446" s="137">
        <v>334.33507920286149</v>
      </c>
      <c r="V446" s="138">
        <v>489.1739988138188</v>
      </c>
      <c r="W446" s="138">
        <v>1990.9519526396327</v>
      </c>
      <c r="X446" s="139"/>
      <c r="Y446" s="137"/>
      <c r="Z446" s="241"/>
      <c r="AA446" s="140">
        <f t="shared" si="57"/>
        <v>17543.718582360063</v>
      </c>
      <c r="AB446" s="23">
        <f t="shared" si="58"/>
        <v>0.95305960511446497</v>
      </c>
      <c r="AC446" s="23">
        <f t="shared" si="59"/>
        <v>1.9057252750225386E-2</v>
      </c>
      <c r="AD446" s="23">
        <f t="shared" si="60"/>
        <v>1.9796361018147985E-2</v>
      </c>
      <c r="AE446" s="23">
        <f t="shared" si="61"/>
        <v>3.9584539459338935E-4</v>
      </c>
      <c r="AF446" s="222">
        <f t="shared" si="62"/>
        <v>2.0771377689195406E-2</v>
      </c>
      <c r="AH446" s="231"/>
    </row>
    <row r="447" spans="1:34" s="225" customFormat="1" ht="13.5" customHeight="1" x14ac:dyDescent="0.2">
      <c r="A447" s="122" t="s">
        <v>975</v>
      </c>
      <c r="B447" s="207" t="s">
        <v>976</v>
      </c>
      <c r="C447" s="62" t="s">
        <v>870</v>
      </c>
      <c r="D447" s="80" t="s">
        <v>27</v>
      </c>
      <c r="E447" s="80" t="s">
        <v>28</v>
      </c>
      <c r="F447" s="80" t="s">
        <v>29</v>
      </c>
      <c r="G447" s="56" t="s">
        <v>46</v>
      </c>
      <c r="H447" s="80" t="s">
        <v>50</v>
      </c>
      <c r="I447" s="94" t="s">
        <v>57</v>
      </c>
      <c r="J447" s="125">
        <v>1294306.1633466135</v>
      </c>
      <c r="K447" s="90" t="s">
        <v>977</v>
      </c>
      <c r="L447" s="67"/>
      <c r="M447" s="68"/>
      <c r="N447" s="66" t="s">
        <v>955</v>
      </c>
      <c r="O447" s="66"/>
      <c r="P447" s="216"/>
      <c r="Q447" s="144">
        <v>28753.862251213592</v>
      </c>
      <c r="R447" s="144">
        <v>25903</v>
      </c>
      <c r="S447" s="137">
        <v>0</v>
      </c>
      <c r="T447" s="137"/>
      <c r="U447" s="137">
        <v>814</v>
      </c>
      <c r="V447" s="138">
        <v>324</v>
      </c>
      <c r="W447" s="138">
        <v>1712.8622512135921</v>
      </c>
      <c r="X447" s="139"/>
      <c r="Y447" s="137"/>
      <c r="Z447" s="241"/>
      <c r="AA447" s="140">
        <f t="shared" si="57"/>
        <v>27041</v>
      </c>
      <c r="AB447" s="23">
        <f t="shared" si="58"/>
        <v>0.9579157575533449</v>
      </c>
      <c r="AC447" s="23">
        <f t="shared" si="59"/>
        <v>3.0102437040050296E-2</v>
      </c>
      <c r="AD447" s="23">
        <f t="shared" si="60"/>
        <v>2.0013039212472026E-2</v>
      </c>
      <c r="AE447" s="23">
        <f t="shared" si="61"/>
        <v>6.2890838586079716E-4</v>
      </c>
      <c r="AF447" s="222">
        <f t="shared" si="62"/>
        <v>2.0892274769117709E-2</v>
      </c>
      <c r="AH447" s="231"/>
    </row>
    <row r="448" spans="1:34" s="225" customFormat="1" ht="13.5" customHeight="1" x14ac:dyDescent="0.2">
      <c r="A448" s="123" t="s">
        <v>978</v>
      </c>
      <c r="B448" s="94" t="s">
        <v>979</v>
      </c>
      <c r="C448" s="62" t="s">
        <v>870</v>
      </c>
      <c r="D448" s="80" t="s">
        <v>27</v>
      </c>
      <c r="E448" s="80" t="s">
        <v>28</v>
      </c>
      <c r="F448" s="80" t="s">
        <v>29</v>
      </c>
      <c r="G448" s="56" t="s">
        <v>38</v>
      </c>
      <c r="H448" s="91" t="s">
        <v>31</v>
      </c>
      <c r="I448" s="94" t="s">
        <v>32</v>
      </c>
      <c r="J448" s="125">
        <v>19015625487.860558</v>
      </c>
      <c r="K448" s="90" t="s">
        <v>890</v>
      </c>
      <c r="L448" s="67"/>
      <c r="M448" s="68"/>
      <c r="N448" s="66" t="s">
        <v>872</v>
      </c>
      <c r="O448" s="66"/>
      <c r="P448" s="216"/>
      <c r="Q448" s="144">
        <v>298618018.32469553</v>
      </c>
      <c r="R448" s="144">
        <v>285054803</v>
      </c>
      <c r="S448" s="137">
        <v>0</v>
      </c>
      <c r="T448" s="137"/>
      <c r="U448" s="137">
        <v>7649326</v>
      </c>
      <c r="V448" s="138">
        <v>5685229</v>
      </c>
      <c r="W448" s="138">
        <v>228660.32469553349</v>
      </c>
      <c r="X448" s="139"/>
      <c r="Y448" s="137"/>
      <c r="Z448" s="241"/>
      <c r="AA448" s="140">
        <f t="shared" si="57"/>
        <v>298389358</v>
      </c>
      <c r="AB448" s="23">
        <f t="shared" si="58"/>
        <v>0.95531155973732818</v>
      </c>
      <c r="AC448" s="23">
        <f t="shared" si="59"/>
        <v>2.5635384757924241E-2</v>
      </c>
      <c r="AD448" s="23">
        <f t="shared" si="60"/>
        <v>1.4990556223458282E-2</v>
      </c>
      <c r="AE448" s="23">
        <f t="shared" si="61"/>
        <v>4.0226528466724779E-4</v>
      </c>
      <c r="AF448" s="222">
        <f t="shared" si="62"/>
        <v>1.5691798210397533E-2</v>
      </c>
      <c r="AH448" s="231"/>
    </row>
    <row r="449" spans="1:34" s="225" customFormat="1" ht="13.5" customHeight="1" x14ac:dyDescent="0.2">
      <c r="A449" s="123" t="s">
        <v>980</v>
      </c>
      <c r="B449" s="94" t="s">
        <v>981</v>
      </c>
      <c r="C449" s="62" t="s">
        <v>870</v>
      </c>
      <c r="D449" s="80" t="s">
        <v>27</v>
      </c>
      <c r="E449" s="80" t="s">
        <v>28</v>
      </c>
      <c r="F449" s="80" t="s">
        <v>29</v>
      </c>
      <c r="G449" s="56" t="s">
        <v>38</v>
      </c>
      <c r="H449" s="91" t="s">
        <v>31</v>
      </c>
      <c r="I449" s="94" t="s">
        <v>32</v>
      </c>
      <c r="J449" s="125">
        <v>6958661674.7450199</v>
      </c>
      <c r="K449" s="90" t="s">
        <v>958</v>
      </c>
      <c r="L449" s="67"/>
      <c r="M449" s="68"/>
      <c r="N449" s="66" t="s">
        <v>872</v>
      </c>
      <c r="O449" s="66"/>
      <c r="P449" s="216"/>
      <c r="Q449" s="144">
        <v>39688548.965504467</v>
      </c>
      <c r="R449" s="144">
        <v>34745389</v>
      </c>
      <c r="S449" s="137">
        <v>0</v>
      </c>
      <c r="T449" s="137"/>
      <c r="U449" s="137">
        <v>2786522</v>
      </c>
      <c r="V449" s="138">
        <v>2072961</v>
      </c>
      <c r="W449" s="138">
        <v>83676.965504466469</v>
      </c>
      <c r="X449" s="139"/>
      <c r="Y449" s="137"/>
      <c r="Z449" s="241"/>
      <c r="AA449" s="140">
        <f t="shared" si="57"/>
        <v>39604872</v>
      </c>
      <c r="AB449" s="23">
        <f t="shared" si="58"/>
        <v>0.87730087853837779</v>
      </c>
      <c r="AC449" s="23">
        <f t="shared" si="59"/>
        <v>7.035806099815195E-2</v>
      </c>
      <c r="AD449" s="23">
        <f t="shared" si="60"/>
        <v>4.9931137083587479E-3</v>
      </c>
      <c r="AE449" s="23">
        <f t="shared" si="61"/>
        <v>4.004393560493231E-4</v>
      </c>
      <c r="AF449" s="222">
        <f t="shared" si="62"/>
        <v>5.6914495705025362E-3</v>
      </c>
      <c r="AH449" s="231"/>
    </row>
    <row r="450" spans="1:34" s="225" customFormat="1" ht="13.5" customHeight="1" x14ac:dyDescent="0.2">
      <c r="A450" s="122" t="s">
        <v>982</v>
      </c>
      <c r="B450" s="207" t="s">
        <v>983</v>
      </c>
      <c r="C450" s="62" t="s">
        <v>870</v>
      </c>
      <c r="D450" s="80" t="s">
        <v>27</v>
      </c>
      <c r="E450" s="80" t="s">
        <v>28</v>
      </c>
      <c r="F450" s="80" t="s">
        <v>43</v>
      </c>
      <c r="G450" s="56" t="s">
        <v>46</v>
      </c>
      <c r="H450" s="80" t="s">
        <v>50</v>
      </c>
      <c r="I450" s="94" t="s">
        <v>32</v>
      </c>
      <c r="J450" s="125">
        <v>13479380340.283665</v>
      </c>
      <c r="K450" s="90" t="s">
        <v>875</v>
      </c>
      <c r="L450" s="67"/>
      <c r="M450" s="68"/>
      <c r="N450" s="66" t="s">
        <v>872</v>
      </c>
      <c r="O450" s="141">
        <v>1E-4</v>
      </c>
      <c r="P450" s="216"/>
      <c r="Q450" s="144">
        <v>180270278.18859437</v>
      </c>
      <c r="R450" s="144">
        <v>168255060</v>
      </c>
      <c r="S450" s="137">
        <v>0</v>
      </c>
      <c r="T450" s="137"/>
      <c r="U450" s="137">
        <v>5388054</v>
      </c>
      <c r="V450" s="138">
        <v>5123786.9093675613</v>
      </c>
      <c r="W450" s="138">
        <v>1503377.2792268216</v>
      </c>
      <c r="X450" s="139"/>
      <c r="Y450" s="137"/>
      <c r="Z450" s="241">
        <v>2.85965E-3</v>
      </c>
      <c r="AA450" s="140">
        <f t="shared" si="57"/>
        <v>178766900.90936756</v>
      </c>
      <c r="AB450" s="23">
        <f t="shared" si="58"/>
        <v>0.94119805816459878</v>
      </c>
      <c r="AC450" s="23">
        <f t="shared" si="59"/>
        <v>3.0140109676856073E-2</v>
      </c>
      <c r="AD450" s="23">
        <f t="shared" si="60"/>
        <v>1.2482403178220519E-2</v>
      </c>
      <c r="AE450" s="23">
        <f t="shared" si="61"/>
        <v>3.997256449465697E-4</v>
      </c>
      <c r="AF450" s="222">
        <f t="shared" si="62"/>
        <v>1.6121899183303742E-2</v>
      </c>
      <c r="AH450" s="231"/>
    </row>
    <row r="451" spans="1:34" s="225" customFormat="1" ht="13.5" customHeight="1" x14ac:dyDescent="0.2">
      <c r="A451" s="122" t="s">
        <v>984</v>
      </c>
      <c r="B451" s="207" t="s">
        <v>985</v>
      </c>
      <c r="C451" s="62" t="s">
        <v>870</v>
      </c>
      <c r="D451" s="80" t="s">
        <v>27</v>
      </c>
      <c r="E451" s="80" t="s">
        <v>28</v>
      </c>
      <c r="F451" s="80" t="s">
        <v>43</v>
      </c>
      <c r="G451" s="56" t="s">
        <v>46</v>
      </c>
      <c r="H451" s="80" t="s">
        <v>50</v>
      </c>
      <c r="I451" s="94" t="s">
        <v>57</v>
      </c>
      <c r="J451" s="125">
        <v>1609815.3930278881</v>
      </c>
      <c r="K451" s="90" t="s">
        <v>875</v>
      </c>
      <c r="L451" s="67"/>
      <c r="M451" s="68"/>
      <c r="N451" s="66" t="s">
        <v>872</v>
      </c>
      <c r="O451" s="141">
        <v>1E-4</v>
      </c>
      <c r="P451" s="216"/>
      <c r="Q451" s="144">
        <v>21332.260354819515</v>
      </c>
      <c r="R451" s="144">
        <v>19912.257281553397</v>
      </c>
      <c r="S451" s="137">
        <v>0</v>
      </c>
      <c r="T451" s="137"/>
      <c r="U451" s="137">
        <v>637.34351047521716</v>
      </c>
      <c r="V451" s="138">
        <v>604.84188372203357</v>
      </c>
      <c r="W451" s="138">
        <v>177.81767906886901</v>
      </c>
      <c r="X451" s="139"/>
      <c r="Y451" s="137"/>
      <c r="Z451" s="241">
        <v>2.85965E-3</v>
      </c>
      <c r="AA451" s="140">
        <f t="shared" si="57"/>
        <v>21154.442675750648</v>
      </c>
      <c r="AB451" s="23">
        <f t="shared" si="58"/>
        <v>0.94128016449134966</v>
      </c>
      <c r="AC451" s="23">
        <f t="shared" si="59"/>
        <v>3.012811636043735E-2</v>
      </c>
      <c r="AD451" s="23">
        <f t="shared" si="60"/>
        <v>1.2369279960791405E-2</v>
      </c>
      <c r="AE451" s="23">
        <f t="shared" si="61"/>
        <v>3.9591093067910298E-4</v>
      </c>
      <c r="AF451" s="222">
        <f t="shared" si="62"/>
        <v>1.6000562161338844E-2</v>
      </c>
      <c r="AH451" s="231"/>
    </row>
    <row r="452" spans="1:34" s="225" customFormat="1" ht="13.5" customHeight="1" x14ac:dyDescent="0.2">
      <c r="A452" s="123" t="s">
        <v>986</v>
      </c>
      <c r="B452" s="94" t="s">
        <v>987</v>
      </c>
      <c r="C452" s="62" t="s">
        <v>870</v>
      </c>
      <c r="D452" s="80" t="s">
        <v>27</v>
      </c>
      <c r="E452" s="80" t="s">
        <v>28</v>
      </c>
      <c r="F452" s="80" t="s">
        <v>29</v>
      </c>
      <c r="G452" s="94" t="s">
        <v>30</v>
      </c>
      <c r="H452" s="91" t="s">
        <v>31</v>
      </c>
      <c r="I452" s="94" t="s">
        <v>32</v>
      </c>
      <c r="J452" s="125">
        <v>413323739953.06372</v>
      </c>
      <c r="K452" s="90" t="s">
        <v>890</v>
      </c>
      <c r="L452" s="67"/>
      <c r="M452" s="68"/>
      <c r="N452" s="66" t="s">
        <v>872</v>
      </c>
      <c r="O452" s="66"/>
      <c r="P452" s="216"/>
      <c r="Q452" s="144">
        <v>6472450079.1883259</v>
      </c>
      <c r="R452" s="144">
        <v>6201514150</v>
      </c>
      <c r="S452" s="137">
        <v>0</v>
      </c>
      <c r="T452" s="137"/>
      <c r="U452" s="137">
        <v>165309260</v>
      </c>
      <c r="V452" s="138">
        <v>105216186</v>
      </c>
      <c r="W452" s="138">
        <v>410483.18832627521</v>
      </c>
      <c r="X452" s="139"/>
      <c r="Y452" s="137"/>
      <c r="Z452" s="241"/>
      <c r="AA452" s="140">
        <f t="shared" si="57"/>
        <v>6472039596</v>
      </c>
      <c r="AB452" s="23">
        <f t="shared" si="58"/>
        <v>0.95820089757065197</v>
      </c>
      <c r="AC452" s="23">
        <f t="shared" si="59"/>
        <v>2.5542065611305634E-2</v>
      </c>
      <c r="AD452" s="23">
        <f t="shared" si="60"/>
        <v>1.5004011506099873E-2</v>
      </c>
      <c r="AE452" s="23">
        <f t="shared" si="61"/>
        <v>3.9995104084457431E-4</v>
      </c>
      <c r="AF452" s="222">
        <f t="shared" si="62"/>
        <v>1.5658523743966299E-2</v>
      </c>
      <c r="AH452" s="231"/>
    </row>
    <row r="453" spans="1:34" s="225" customFormat="1" ht="13.5" customHeight="1" x14ac:dyDescent="0.2">
      <c r="A453" s="123" t="s">
        <v>988</v>
      </c>
      <c r="B453" s="94" t="s">
        <v>989</v>
      </c>
      <c r="C453" s="62" t="s">
        <v>870</v>
      </c>
      <c r="D453" s="80" t="s">
        <v>27</v>
      </c>
      <c r="E453" s="80" t="s">
        <v>28</v>
      </c>
      <c r="F453" s="80" t="s">
        <v>29</v>
      </c>
      <c r="G453" s="94" t="s">
        <v>30</v>
      </c>
      <c r="H453" s="91" t="s">
        <v>31</v>
      </c>
      <c r="I453" s="94" t="s">
        <v>32</v>
      </c>
      <c r="J453" s="125">
        <v>851828734.19123507</v>
      </c>
      <c r="K453" s="90" t="s">
        <v>958</v>
      </c>
      <c r="L453" s="67"/>
      <c r="M453" s="68"/>
      <c r="N453" s="66" t="s">
        <v>872</v>
      </c>
      <c r="O453" s="66"/>
      <c r="P453" s="216"/>
      <c r="Q453" s="144">
        <v>4826486.9745737286</v>
      </c>
      <c r="R453" s="144">
        <v>4269932</v>
      </c>
      <c r="S453" s="137">
        <v>0</v>
      </c>
      <c r="T453" s="137"/>
      <c r="U453" s="137">
        <v>339365</v>
      </c>
      <c r="V453" s="138">
        <v>216344</v>
      </c>
      <c r="W453" s="138">
        <v>845.97457372871997</v>
      </c>
      <c r="X453" s="139"/>
      <c r="Y453" s="137"/>
      <c r="Z453" s="241"/>
      <c r="AA453" s="140">
        <f t="shared" si="57"/>
        <v>4825641</v>
      </c>
      <c r="AB453" s="23">
        <f t="shared" si="58"/>
        <v>0.88484244890989616</v>
      </c>
      <c r="AC453" s="23">
        <f t="shared" si="59"/>
        <v>7.0325372318413237E-2</v>
      </c>
      <c r="AD453" s="23">
        <f t="shared" si="60"/>
        <v>5.0126649038836051E-3</v>
      </c>
      <c r="AE453" s="23">
        <f t="shared" si="61"/>
        <v>3.9839581171467357E-4</v>
      </c>
      <c r="AF453" s="222">
        <f t="shared" si="62"/>
        <v>5.6650366515068112E-3</v>
      </c>
      <c r="AH453" s="231"/>
    </row>
    <row r="454" spans="1:34" s="225" customFormat="1" ht="13.5" customHeight="1" x14ac:dyDescent="0.2">
      <c r="A454" s="123" t="s">
        <v>990</v>
      </c>
      <c r="B454" s="94" t="s">
        <v>991</v>
      </c>
      <c r="C454" s="62" t="s">
        <v>870</v>
      </c>
      <c r="D454" s="80" t="s">
        <v>27</v>
      </c>
      <c r="E454" s="80" t="s">
        <v>28</v>
      </c>
      <c r="F454" s="80" t="s">
        <v>29</v>
      </c>
      <c r="G454" s="56" t="s">
        <v>46</v>
      </c>
      <c r="H454" s="80" t="s">
        <v>50</v>
      </c>
      <c r="I454" s="94" t="s">
        <v>32</v>
      </c>
      <c r="J454" s="125">
        <v>1061974534.2908367</v>
      </c>
      <c r="K454" s="90" t="s">
        <v>875</v>
      </c>
      <c r="L454" s="67">
        <v>0.2</v>
      </c>
      <c r="M454" s="68" t="s">
        <v>73</v>
      </c>
      <c r="N454" s="66" t="s">
        <v>955</v>
      </c>
      <c r="O454" s="66"/>
      <c r="P454" s="216"/>
      <c r="Q454" s="144">
        <v>43088402.136533923</v>
      </c>
      <c r="R454" s="144">
        <v>15909393</v>
      </c>
      <c r="S454" s="137">
        <v>25333604</v>
      </c>
      <c r="T454" s="137"/>
      <c r="U454" s="137">
        <v>530334</v>
      </c>
      <c r="V454" s="138">
        <v>432222</v>
      </c>
      <c r="W454" s="138">
        <v>882849.13653391961</v>
      </c>
      <c r="X454" s="139"/>
      <c r="Y454" s="137"/>
      <c r="Z454" s="241"/>
      <c r="AA454" s="140">
        <f t="shared" si="57"/>
        <v>16871949</v>
      </c>
      <c r="AB454" s="23">
        <f t="shared" si="58"/>
        <v>0.94294932968325118</v>
      </c>
      <c r="AC454" s="23">
        <f t="shared" si="59"/>
        <v>3.1432883065258196E-2</v>
      </c>
      <c r="AD454" s="23">
        <f t="shared" si="60"/>
        <v>1.4980955273681722E-2</v>
      </c>
      <c r="AE454" s="23">
        <f t="shared" si="61"/>
        <v>4.993848561106462E-4</v>
      </c>
      <c r="AF454" s="222">
        <f t="shared" si="62"/>
        <v>1.5887338589777689E-2</v>
      </c>
      <c r="AH454" s="231"/>
    </row>
    <row r="455" spans="1:34" s="225" customFormat="1" ht="13.5" customHeight="1" x14ac:dyDescent="0.2">
      <c r="A455" s="122" t="s">
        <v>992</v>
      </c>
      <c r="B455" s="207" t="s">
        <v>993</v>
      </c>
      <c r="C455" s="62" t="s">
        <v>870</v>
      </c>
      <c r="D455" s="80" t="s">
        <v>27</v>
      </c>
      <c r="E455" s="80" t="s">
        <v>28</v>
      </c>
      <c r="F455" s="80" t="s">
        <v>29</v>
      </c>
      <c r="G455" s="56" t="s">
        <v>46</v>
      </c>
      <c r="H455" s="80" t="s">
        <v>50</v>
      </c>
      <c r="I455" s="94" t="s">
        <v>32</v>
      </c>
      <c r="J455" s="125">
        <v>3292674420.8764939</v>
      </c>
      <c r="K455" s="90" t="s">
        <v>885</v>
      </c>
      <c r="L455" s="67">
        <v>0.2</v>
      </c>
      <c r="M455" s="68" t="s">
        <v>73</v>
      </c>
      <c r="N455" s="66" t="s">
        <v>955</v>
      </c>
      <c r="O455" s="66"/>
      <c r="P455" s="216"/>
      <c r="Q455" s="144">
        <v>112835828.3507053</v>
      </c>
      <c r="R455" s="144">
        <v>26291283</v>
      </c>
      <c r="S455" s="137">
        <v>80823059</v>
      </c>
      <c r="T455" s="137"/>
      <c r="U455" s="137">
        <v>1644253</v>
      </c>
      <c r="V455" s="138">
        <v>1339941</v>
      </c>
      <c r="W455" s="138">
        <v>2737292.3507053051</v>
      </c>
      <c r="X455" s="139"/>
      <c r="Y455" s="137"/>
      <c r="Z455" s="241"/>
      <c r="AA455" s="140">
        <f t="shared" si="57"/>
        <v>29275477</v>
      </c>
      <c r="AB455" s="23">
        <f t="shared" si="58"/>
        <v>0.89806505970850625</v>
      </c>
      <c r="AC455" s="23">
        <f t="shared" si="59"/>
        <v>5.6164857706673746E-2</v>
      </c>
      <c r="AD455" s="23">
        <f t="shared" si="60"/>
        <v>7.9847806492211234E-3</v>
      </c>
      <c r="AE455" s="23">
        <f t="shared" si="61"/>
        <v>4.9936701593542552E-4</v>
      </c>
      <c r="AF455" s="222">
        <f t="shared" si="62"/>
        <v>8.8910937608605144E-3</v>
      </c>
      <c r="AH455" s="231"/>
    </row>
    <row r="456" spans="1:34" s="225" customFormat="1" ht="13.5" customHeight="1" x14ac:dyDescent="0.2">
      <c r="A456" s="122" t="s">
        <v>994</v>
      </c>
      <c r="B456" s="207" t="s">
        <v>995</v>
      </c>
      <c r="C456" s="62" t="s">
        <v>870</v>
      </c>
      <c r="D456" s="80" t="s">
        <v>27</v>
      </c>
      <c r="E456" s="80" t="s">
        <v>28</v>
      </c>
      <c r="F456" s="80" t="s">
        <v>29</v>
      </c>
      <c r="G456" s="56" t="s">
        <v>46</v>
      </c>
      <c r="H456" s="80" t="s">
        <v>50</v>
      </c>
      <c r="I456" s="94" t="s">
        <v>57</v>
      </c>
      <c r="J456" s="125">
        <v>464021.42015936243</v>
      </c>
      <c r="K456" s="89" t="s">
        <v>875</v>
      </c>
      <c r="L456" s="64">
        <v>0.2</v>
      </c>
      <c r="M456" s="65" t="s">
        <v>73</v>
      </c>
      <c r="N456" s="66" t="s">
        <v>955</v>
      </c>
      <c r="O456" s="63"/>
      <c r="P456" s="215"/>
      <c r="Q456" s="137">
        <v>18776.895710240886</v>
      </c>
      <c r="R456" s="137">
        <v>6855.7262391415434</v>
      </c>
      <c r="S456" s="137">
        <v>11124.798799182421</v>
      </c>
      <c r="T456" s="137"/>
      <c r="U456" s="137">
        <v>228.74936126724577</v>
      </c>
      <c r="V456" s="138">
        <v>186.56425651507408</v>
      </c>
      <c r="W456" s="138">
        <v>381.05705413460134</v>
      </c>
      <c r="X456" s="139"/>
      <c r="Y456" s="137"/>
      <c r="Z456" s="241"/>
      <c r="AA456" s="140">
        <f t="shared" si="57"/>
        <v>7271.0398569238632</v>
      </c>
      <c r="AB456" s="23">
        <f t="shared" si="58"/>
        <v>0.94288112485219888</v>
      </c>
      <c r="AC456" s="23">
        <f t="shared" si="59"/>
        <v>3.1460336591253683E-2</v>
      </c>
      <c r="AD456" s="23">
        <f t="shared" si="60"/>
        <v>1.4774590010924557E-2</v>
      </c>
      <c r="AE456" s="23">
        <f t="shared" si="61"/>
        <v>4.929715554697553E-4</v>
      </c>
      <c r="AF456" s="222">
        <f t="shared" si="62"/>
        <v>1.5669621144702144E-2</v>
      </c>
      <c r="AH456" s="231"/>
    </row>
    <row r="457" spans="1:34" s="225" customFormat="1" ht="13.5" customHeight="1" x14ac:dyDescent="0.2">
      <c r="A457" s="122" t="s">
        <v>996</v>
      </c>
      <c r="B457" s="207" t="s">
        <v>997</v>
      </c>
      <c r="C457" s="62" t="s">
        <v>870</v>
      </c>
      <c r="D457" s="80" t="s">
        <v>27</v>
      </c>
      <c r="E457" s="80" t="s">
        <v>28</v>
      </c>
      <c r="F457" s="80" t="s">
        <v>29</v>
      </c>
      <c r="G457" s="94" t="s">
        <v>230</v>
      </c>
      <c r="H457" s="80" t="s">
        <v>50</v>
      </c>
      <c r="I457" s="94" t="s">
        <v>32</v>
      </c>
      <c r="J457" s="125">
        <v>6337557764.5816736</v>
      </c>
      <c r="K457" s="89" t="s">
        <v>875</v>
      </c>
      <c r="L457" s="64">
        <v>0.2</v>
      </c>
      <c r="M457" s="65" t="s">
        <v>73</v>
      </c>
      <c r="N457" s="66" t="s">
        <v>872</v>
      </c>
      <c r="O457" s="66"/>
      <c r="P457" s="215"/>
      <c r="Q457" s="137">
        <v>206124356.6525</v>
      </c>
      <c r="R457" s="137">
        <v>95190333</v>
      </c>
      <c r="S457" s="137">
        <v>89073298</v>
      </c>
      <c r="T457" s="137"/>
      <c r="U457" s="137">
        <v>2604441</v>
      </c>
      <c r="V457" s="138">
        <v>2656379.85</v>
      </c>
      <c r="W457" s="138">
        <v>16599904.8025</v>
      </c>
      <c r="X457" s="139"/>
      <c r="Y457" s="137"/>
      <c r="Z457" s="241"/>
      <c r="AA457" s="140">
        <f t="shared" si="57"/>
        <v>100451153.84999999</v>
      </c>
      <c r="AB457" s="23">
        <f t="shared" si="58"/>
        <v>0.94762806948085654</v>
      </c>
      <c r="AC457" s="23">
        <f t="shared" si="59"/>
        <v>2.5927437368107445E-2</v>
      </c>
      <c r="AD457" s="23">
        <f t="shared" si="60"/>
        <v>1.5020033984066301E-2</v>
      </c>
      <c r="AE457" s="23">
        <f t="shared" si="61"/>
        <v>4.1095341403517966E-4</v>
      </c>
      <c r="AF457" s="222">
        <f t="shared" si="62"/>
        <v>1.5850136216727727E-2</v>
      </c>
      <c r="AH457" s="231"/>
    </row>
    <row r="458" spans="1:34" s="225" customFormat="1" ht="13.5" customHeight="1" x14ac:dyDescent="0.2">
      <c r="A458" s="122" t="s">
        <v>998</v>
      </c>
      <c r="B458" s="207" t="s">
        <v>999</v>
      </c>
      <c r="C458" s="62" t="s">
        <v>870</v>
      </c>
      <c r="D458" s="80" t="s">
        <v>27</v>
      </c>
      <c r="E458" s="80" t="s">
        <v>28</v>
      </c>
      <c r="F458" s="80" t="s">
        <v>29</v>
      </c>
      <c r="G458" s="94" t="s">
        <v>391</v>
      </c>
      <c r="H458" s="91" t="s">
        <v>31</v>
      </c>
      <c r="I458" s="94" t="s">
        <v>32</v>
      </c>
      <c r="J458" s="125">
        <v>235937959949.80316</v>
      </c>
      <c r="K458" s="89" t="s">
        <v>890</v>
      </c>
      <c r="L458" s="64"/>
      <c r="M458" s="65"/>
      <c r="N458" s="66" t="s">
        <v>872</v>
      </c>
      <c r="O458" s="66"/>
      <c r="P458" s="215"/>
      <c r="Q458" s="137">
        <v>3307962081</v>
      </c>
      <c r="R458" s="137">
        <v>3149715098</v>
      </c>
      <c r="S458" s="137">
        <v>0</v>
      </c>
      <c r="T458" s="137"/>
      <c r="U458" s="137">
        <v>97353378</v>
      </c>
      <c r="V458" s="138">
        <v>60809530</v>
      </c>
      <c r="W458" s="138">
        <v>84075</v>
      </c>
      <c r="X458" s="139"/>
      <c r="Y458" s="137"/>
      <c r="Z458" s="241"/>
      <c r="AA458" s="140">
        <f t="shared" si="57"/>
        <v>3307878006</v>
      </c>
      <c r="AB458" s="23">
        <f t="shared" si="58"/>
        <v>0.95218599122666681</v>
      </c>
      <c r="AC458" s="23">
        <f t="shared" si="59"/>
        <v>2.9430764321844823E-2</v>
      </c>
      <c r="AD458" s="23">
        <f t="shared" si="60"/>
        <v>1.334975982105684E-2</v>
      </c>
      <c r="AE458" s="23">
        <f t="shared" si="61"/>
        <v>4.1262278448416E-4</v>
      </c>
      <c r="AF458" s="222">
        <f t="shared" si="62"/>
        <v>1.4020117859388823E-2</v>
      </c>
      <c r="AH458" s="231"/>
    </row>
    <row r="459" spans="1:34" s="225" customFormat="1" ht="13.5" customHeight="1" x14ac:dyDescent="0.2">
      <c r="A459" s="122" t="s">
        <v>1000</v>
      </c>
      <c r="B459" s="207" t="s">
        <v>1001</v>
      </c>
      <c r="C459" s="62" t="s">
        <v>870</v>
      </c>
      <c r="D459" s="80" t="s">
        <v>27</v>
      </c>
      <c r="E459" s="80" t="s">
        <v>28</v>
      </c>
      <c r="F459" s="80" t="s">
        <v>43</v>
      </c>
      <c r="G459" s="56" t="s">
        <v>46</v>
      </c>
      <c r="H459" s="80" t="s">
        <v>50</v>
      </c>
      <c r="I459" s="94" t="s">
        <v>32</v>
      </c>
      <c r="J459" s="125">
        <v>2775275491.7985258</v>
      </c>
      <c r="K459" s="89" t="s">
        <v>875</v>
      </c>
      <c r="L459" s="64"/>
      <c r="M459" s="65"/>
      <c r="N459" s="66" t="s">
        <v>872</v>
      </c>
      <c r="O459" s="141">
        <v>1E-4</v>
      </c>
      <c r="P459" s="215"/>
      <c r="Q459" s="137">
        <v>41695393.879383169</v>
      </c>
      <c r="R459" s="137">
        <v>38819392</v>
      </c>
      <c r="S459" s="137">
        <v>0</v>
      </c>
      <c r="T459" s="137"/>
      <c r="U459" s="137">
        <v>1109264</v>
      </c>
      <c r="V459" s="138">
        <v>1333115</v>
      </c>
      <c r="W459" s="138">
        <v>433622.87938316737</v>
      </c>
      <c r="X459" s="139"/>
      <c r="Y459" s="137"/>
      <c r="Z459" s="241">
        <v>2.7950000000000002E-3</v>
      </c>
      <c r="AA459" s="140">
        <f t="shared" si="57"/>
        <v>41261771</v>
      </c>
      <c r="AB459" s="23">
        <f t="shared" si="58"/>
        <v>0.94080770309156148</v>
      </c>
      <c r="AC459" s="23">
        <f t="shared" si="59"/>
        <v>2.6883577052473098E-2</v>
      </c>
      <c r="AD459" s="23">
        <f t="shared" si="60"/>
        <v>1.3987581454424539E-2</v>
      </c>
      <c r="AE459" s="23">
        <f t="shared" si="61"/>
        <v>3.9969509451515318E-4</v>
      </c>
      <c r="AF459" s="222">
        <f t="shared" si="62"/>
        <v>1.7662630662950936E-2</v>
      </c>
      <c r="AH459" s="231"/>
    </row>
    <row r="460" spans="1:34" s="225" customFormat="1" ht="13.5" customHeight="1" x14ac:dyDescent="0.2">
      <c r="A460" s="122" t="s">
        <v>1002</v>
      </c>
      <c r="B460" s="207" t="s">
        <v>1003</v>
      </c>
      <c r="C460" s="62" t="s">
        <v>870</v>
      </c>
      <c r="D460" s="80" t="s">
        <v>27</v>
      </c>
      <c r="E460" s="80" t="s">
        <v>28</v>
      </c>
      <c r="F460" s="80" t="s">
        <v>43</v>
      </c>
      <c r="G460" s="56" t="s">
        <v>46</v>
      </c>
      <c r="H460" s="80" t="s">
        <v>50</v>
      </c>
      <c r="I460" s="94" t="s">
        <v>57</v>
      </c>
      <c r="J460" s="125">
        <v>910159.58792828664</v>
      </c>
      <c r="K460" s="89" t="s">
        <v>875</v>
      </c>
      <c r="L460" s="64"/>
      <c r="M460" s="65"/>
      <c r="N460" s="66" t="s">
        <v>872</v>
      </c>
      <c r="O460" s="141">
        <v>1E-4</v>
      </c>
      <c r="P460" s="215"/>
      <c r="Q460" s="137">
        <v>13524.743075845839</v>
      </c>
      <c r="R460" s="137">
        <v>12591.712442514052</v>
      </c>
      <c r="S460" s="137">
        <v>0</v>
      </c>
      <c r="T460" s="137"/>
      <c r="U460" s="137">
        <v>359.74386816555955</v>
      </c>
      <c r="V460" s="138">
        <v>432.62966274910576</v>
      </c>
      <c r="W460" s="138">
        <v>140.65710241712401</v>
      </c>
      <c r="X460" s="139"/>
      <c r="Y460" s="137"/>
      <c r="Z460" s="241">
        <v>2.7950000000000002E-3</v>
      </c>
      <c r="AA460" s="140">
        <f t="shared" si="57"/>
        <v>13384.085973428719</v>
      </c>
      <c r="AB460" s="23">
        <f t="shared" si="58"/>
        <v>0.94079733703984292</v>
      </c>
      <c r="AC460" s="23">
        <f t="shared" si="59"/>
        <v>2.687847858118628E-2</v>
      </c>
      <c r="AD460" s="23">
        <f t="shared" si="60"/>
        <v>1.3834620444064562E-2</v>
      </c>
      <c r="AE460" s="23">
        <f t="shared" si="61"/>
        <v>3.9525361588994709E-4</v>
      </c>
      <c r="AF460" s="222">
        <f t="shared" si="62"/>
        <v>1.7500207911827523E-2</v>
      </c>
      <c r="AH460" s="231"/>
    </row>
    <row r="461" spans="1:34" s="225" customFormat="1" ht="13.5" customHeight="1" x14ac:dyDescent="0.2">
      <c r="A461" s="122" t="s">
        <v>1004</v>
      </c>
      <c r="B461" s="207" t="s">
        <v>1005</v>
      </c>
      <c r="C461" s="62" t="s">
        <v>870</v>
      </c>
      <c r="D461" s="80" t="s">
        <v>27</v>
      </c>
      <c r="E461" s="80" t="s">
        <v>28</v>
      </c>
      <c r="F461" s="80" t="s">
        <v>43</v>
      </c>
      <c r="G461" s="94" t="s">
        <v>230</v>
      </c>
      <c r="H461" s="80" t="s">
        <v>50</v>
      </c>
      <c r="I461" s="94" t="s">
        <v>57</v>
      </c>
      <c r="J461" s="125">
        <v>2314986.7011952191</v>
      </c>
      <c r="K461" s="89" t="s">
        <v>1006</v>
      </c>
      <c r="L461" s="64"/>
      <c r="M461" s="65"/>
      <c r="N461" s="66" t="s">
        <v>872</v>
      </c>
      <c r="O461" s="66"/>
      <c r="P461" s="215"/>
      <c r="Q461" s="137">
        <v>15960.005256451201</v>
      </c>
      <c r="R461" s="137">
        <v>13884</v>
      </c>
      <c r="S461" s="137">
        <v>0</v>
      </c>
      <c r="T461" s="137"/>
      <c r="U461" s="137">
        <v>1251</v>
      </c>
      <c r="V461" s="138">
        <v>579</v>
      </c>
      <c r="W461" s="138">
        <v>246.00525645120084</v>
      </c>
      <c r="X461" s="139"/>
      <c r="Y461" s="137"/>
      <c r="Z461" s="241">
        <v>4.5395795572878844E-3</v>
      </c>
      <c r="AA461" s="140">
        <f t="shared" si="57"/>
        <v>15714</v>
      </c>
      <c r="AB461" s="23">
        <f t="shared" si="58"/>
        <v>0.88354333715158462</v>
      </c>
      <c r="AC461" s="23">
        <f t="shared" si="59"/>
        <v>7.9610538373424966E-2</v>
      </c>
      <c r="AD461" s="23">
        <f t="shared" si="60"/>
        <v>5.9974426603970309E-3</v>
      </c>
      <c r="AE461" s="23">
        <f t="shared" si="61"/>
        <v>5.403918732466642E-4</v>
      </c>
      <c r="AF461" s="222">
        <f t="shared" si="62"/>
        <v>1.1327523519076918E-2</v>
      </c>
      <c r="AH461" s="231"/>
    </row>
    <row r="462" spans="1:34" s="225" customFormat="1" ht="13.5" customHeight="1" x14ac:dyDescent="0.2">
      <c r="A462" s="122" t="s">
        <v>1007</v>
      </c>
      <c r="B462" s="207" t="s">
        <v>1008</v>
      </c>
      <c r="C462" s="62" t="s">
        <v>870</v>
      </c>
      <c r="D462" s="80" t="s">
        <v>27</v>
      </c>
      <c r="E462" s="80" t="s">
        <v>28</v>
      </c>
      <c r="F462" s="80" t="s">
        <v>43</v>
      </c>
      <c r="G462" s="94" t="s">
        <v>230</v>
      </c>
      <c r="H462" s="80" t="s">
        <v>50</v>
      </c>
      <c r="I462" s="94" t="s">
        <v>32</v>
      </c>
      <c r="J462" s="125">
        <v>3340708460.2191234</v>
      </c>
      <c r="K462" s="89" t="s">
        <v>1006</v>
      </c>
      <c r="L462" s="64"/>
      <c r="M462" s="65"/>
      <c r="N462" s="66" t="s">
        <v>872</v>
      </c>
      <c r="O462" s="63"/>
      <c r="P462" s="215"/>
      <c r="Q462" s="137">
        <v>23094429</v>
      </c>
      <c r="R462" s="137">
        <v>20022111</v>
      </c>
      <c r="S462" s="137">
        <v>0</v>
      </c>
      <c r="T462" s="137"/>
      <c r="U462" s="137">
        <v>1397230</v>
      </c>
      <c r="V462" s="138">
        <v>1538580</v>
      </c>
      <c r="W462" s="138">
        <v>136508</v>
      </c>
      <c r="X462" s="139"/>
      <c r="Y462" s="137"/>
      <c r="Z462" s="241">
        <v>2.113563597153173E-3</v>
      </c>
      <c r="AA462" s="140">
        <f t="shared" si="57"/>
        <v>22957921</v>
      </c>
      <c r="AB462" s="23">
        <f t="shared" si="58"/>
        <v>0.87212213161636021</v>
      </c>
      <c r="AC462" s="23">
        <f t="shared" si="59"/>
        <v>6.0860475998676014E-2</v>
      </c>
      <c r="AD462" s="23">
        <f t="shared" si="60"/>
        <v>5.9933727346823647E-3</v>
      </c>
      <c r="AE462" s="23">
        <f t="shared" si="61"/>
        <v>4.1824362006984383E-4</v>
      </c>
      <c r="AF462" s="222">
        <f t="shared" si="62"/>
        <v>8.9857349564265131E-3</v>
      </c>
      <c r="AH462" s="231"/>
    </row>
    <row r="463" spans="1:34" s="225" customFormat="1" ht="13.5" customHeight="1" x14ac:dyDescent="0.2">
      <c r="A463" s="122" t="s">
        <v>1009</v>
      </c>
      <c r="B463" s="207" t="s">
        <v>1010</v>
      </c>
      <c r="C463" s="62" t="s">
        <v>870</v>
      </c>
      <c r="D463" s="80" t="s">
        <v>27</v>
      </c>
      <c r="E463" s="80" t="s">
        <v>28</v>
      </c>
      <c r="F463" s="80" t="s">
        <v>43</v>
      </c>
      <c r="G463" s="94" t="s">
        <v>69</v>
      </c>
      <c r="H463" s="91" t="s">
        <v>31</v>
      </c>
      <c r="I463" s="94" t="s">
        <v>32</v>
      </c>
      <c r="J463" s="125">
        <v>8762279432.7051792</v>
      </c>
      <c r="K463" s="89" t="s">
        <v>1011</v>
      </c>
      <c r="L463" s="64"/>
      <c r="M463" s="65"/>
      <c r="N463" s="66" t="s">
        <v>872</v>
      </c>
      <c r="O463" s="63"/>
      <c r="P463" s="215"/>
      <c r="Q463" s="137">
        <v>50764863</v>
      </c>
      <c r="R463" s="137">
        <v>43816791</v>
      </c>
      <c r="S463" s="137">
        <v>0</v>
      </c>
      <c r="T463" s="137"/>
      <c r="U463" s="137">
        <v>3689908</v>
      </c>
      <c r="V463" s="138">
        <v>3174250</v>
      </c>
      <c r="W463" s="138">
        <v>83914</v>
      </c>
      <c r="X463" s="139"/>
      <c r="Y463" s="137"/>
      <c r="Z463" s="241">
        <v>7.7481173152518842E-3</v>
      </c>
      <c r="AA463" s="140">
        <f t="shared" si="57"/>
        <v>50680949</v>
      </c>
      <c r="AB463" s="23">
        <f t="shared" si="58"/>
        <v>0.86456137591267279</v>
      </c>
      <c r="AC463" s="23">
        <f t="shared" si="59"/>
        <v>7.2806608258262878E-2</v>
      </c>
      <c r="AD463" s="23">
        <f t="shared" si="60"/>
        <v>5.0006155745791411E-3</v>
      </c>
      <c r="AE463" s="23">
        <f t="shared" si="61"/>
        <v>4.211127969997659E-4</v>
      </c>
      <c r="AF463" s="222">
        <f t="shared" si="62"/>
        <v>1.3532108728585899E-2</v>
      </c>
      <c r="AH463" s="231"/>
    </row>
    <row r="464" spans="1:34" s="225" customFormat="1" ht="13.5" customHeight="1" x14ac:dyDescent="0.2">
      <c r="A464" s="122" t="s">
        <v>1012</v>
      </c>
      <c r="B464" s="207" t="s">
        <v>1013</v>
      </c>
      <c r="C464" s="62" t="s">
        <v>870</v>
      </c>
      <c r="D464" s="80" t="s">
        <v>27</v>
      </c>
      <c r="E464" s="80" t="s">
        <v>28</v>
      </c>
      <c r="F464" s="80" t="s">
        <v>43</v>
      </c>
      <c r="G464" s="94" t="s">
        <v>49</v>
      </c>
      <c r="H464" s="80" t="s">
        <v>50</v>
      </c>
      <c r="I464" s="94" t="s">
        <v>32</v>
      </c>
      <c r="J464" s="125">
        <v>1176235579.6135459</v>
      </c>
      <c r="K464" s="89" t="s">
        <v>1014</v>
      </c>
      <c r="L464" s="64"/>
      <c r="M464" s="65"/>
      <c r="N464" s="66" t="s">
        <v>872</v>
      </c>
      <c r="O464" s="63"/>
      <c r="P464" s="215"/>
      <c r="Q464" s="137">
        <v>9406371</v>
      </c>
      <c r="R464" s="137">
        <v>8225134</v>
      </c>
      <c r="S464" s="137">
        <v>0</v>
      </c>
      <c r="T464" s="137"/>
      <c r="U464" s="137">
        <v>500545</v>
      </c>
      <c r="V464" s="138">
        <v>597113</v>
      </c>
      <c r="W464" s="138">
        <v>83579</v>
      </c>
      <c r="X464" s="139"/>
      <c r="Y464" s="137"/>
      <c r="Z464" s="241">
        <v>4.0949844087864685E-3</v>
      </c>
      <c r="AA464" s="140">
        <f t="shared" si="57"/>
        <v>9322792</v>
      </c>
      <c r="AB464" s="23">
        <f t="shared" si="58"/>
        <v>0.88226080770653259</v>
      </c>
      <c r="AC464" s="23">
        <f t="shared" si="59"/>
        <v>5.369046096920322E-2</v>
      </c>
      <c r="AD464" s="23">
        <f t="shared" si="60"/>
        <v>6.9927607552072021E-3</v>
      </c>
      <c r="AE464" s="23">
        <f t="shared" si="61"/>
        <v>4.2554825638283693E-4</v>
      </c>
      <c r="AF464" s="222">
        <f t="shared" si="62"/>
        <v>1.2020940876676191E-2</v>
      </c>
      <c r="AH464" s="231"/>
    </row>
    <row r="465" spans="1:34" s="225" customFormat="1" ht="13.5" customHeight="1" x14ac:dyDescent="0.2">
      <c r="A465" s="122" t="s">
        <v>1015</v>
      </c>
      <c r="B465" s="207" t="s">
        <v>1016</v>
      </c>
      <c r="C465" s="62" t="s">
        <v>870</v>
      </c>
      <c r="D465" s="80" t="s">
        <v>27</v>
      </c>
      <c r="E465" s="80" t="s">
        <v>28</v>
      </c>
      <c r="F465" s="80" t="s">
        <v>29</v>
      </c>
      <c r="G465" s="94" t="s">
        <v>116</v>
      </c>
      <c r="H465" s="91" t="s">
        <v>31</v>
      </c>
      <c r="I465" s="94" t="s">
        <v>32</v>
      </c>
      <c r="J465" s="125">
        <v>58222709387.685257</v>
      </c>
      <c r="K465" s="89" t="s">
        <v>890</v>
      </c>
      <c r="L465" s="64"/>
      <c r="M465" s="65"/>
      <c r="N465" s="66" t="s">
        <v>872</v>
      </c>
      <c r="O465" s="63"/>
      <c r="P465" s="215"/>
      <c r="Q465" s="137">
        <v>657998561.48360002</v>
      </c>
      <c r="R465" s="137">
        <v>617064639</v>
      </c>
      <c r="S465" s="137">
        <v>0</v>
      </c>
      <c r="T465" s="137"/>
      <c r="U465" s="137">
        <v>24665827</v>
      </c>
      <c r="V465" s="138">
        <v>15823190</v>
      </c>
      <c r="W465" s="138">
        <v>444905.48360000004</v>
      </c>
      <c r="X465" s="139"/>
      <c r="Y465" s="137"/>
      <c r="Z465" s="241"/>
      <c r="AA465" s="140">
        <f t="shared" si="57"/>
        <v>657553656</v>
      </c>
      <c r="AB465" s="23">
        <f t="shared" si="58"/>
        <v>0.9384247709208996</v>
      </c>
      <c r="AC465" s="23">
        <f t="shared" si="59"/>
        <v>3.7511504612484432E-2</v>
      </c>
      <c r="AD465" s="23">
        <f t="shared" si="60"/>
        <v>1.059834977605003E-2</v>
      </c>
      <c r="AE465" s="23">
        <f t="shared" si="61"/>
        <v>4.2364615558782454E-4</v>
      </c>
      <c r="AF465" s="222">
        <f t="shared" si="62"/>
        <v>1.1293766004971933E-2</v>
      </c>
      <c r="AH465" s="231"/>
    </row>
    <row r="466" spans="1:34" s="225" customFormat="1" ht="13.5" customHeight="1" x14ac:dyDescent="0.2">
      <c r="A466" s="122" t="s">
        <v>1017</v>
      </c>
      <c r="B466" s="207" t="s">
        <v>1018</v>
      </c>
      <c r="C466" s="62" t="s">
        <v>870</v>
      </c>
      <c r="D466" s="80" t="s">
        <v>27</v>
      </c>
      <c r="E466" s="80" t="s">
        <v>28</v>
      </c>
      <c r="F466" s="80" t="s">
        <v>43</v>
      </c>
      <c r="G466" s="56" t="s">
        <v>80</v>
      </c>
      <c r="H466" s="80" t="s">
        <v>50</v>
      </c>
      <c r="I466" s="94" t="s">
        <v>32</v>
      </c>
      <c r="J466" s="125">
        <v>14273969240.816732</v>
      </c>
      <c r="K466" s="89" t="s">
        <v>1014</v>
      </c>
      <c r="L466" s="64"/>
      <c r="M466" s="65"/>
      <c r="N466" s="66" t="s">
        <v>872</v>
      </c>
      <c r="O466" s="141">
        <v>1E-4</v>
      </c>
      <c r="P466" s="215"/>
      <c r="Q466" s="137">
        <v>10477744</v>
      </c>
      <c r="R466" s="137">
        <v>0</v>
      </c>
      <c r="S466" s="137">
        <v>0</v>
      </c>
      <c r="T466" s="137"/>
      <c r="U466" s="137">
        <v>5710235</v>
      </c>
      <c r="V466" s="138">
        <v>4688220</v>
      </c>
      <c r="W466" s="138">
        <v>79289</v>
      </c>
      <c r="X466" s="139"/>
      <c r="Y466" s="137"/>
      <c r="Z466" s="241">
        <v>1.645866241407079E-2</v>
      </c>
      <c r="AA466" s="140">
        <f t="shared" si="57"/>
        <v>10398455</v>
      </c>
      <c r="AB466" s="23">
        <f t="shared" si="58"/>
        <v>0</v>
      </c>
      <c r="AC466" s="23">
        <f t="shared" si="59"/>
        <v>0.54914263705521638</v>
      </c>
      <c r="AD466" s="23">
        <f t="shared" si="60"/>
        <v>0</v>
      </c>
      <c r="AE466" s="23">
        <f t="shared" si="61"/>
        <v>4.0004534854057663E-4</v>
      </c>
      <c r="AF466" s="222">
        <f t="shared" si="62"/>
        <v>1.7187153195055899E-2</v>
      </c>
      <c r="AH466" s="231"/>
    </row>
    <row r="467" spans="1:34" s="225" customFormat="1" ht="13.5" customHeight="1" x14ac:dyDescent="0.2">
      <c r="A467" s="122" t="s">
        <v>1019</v>
      </c>
      <c r="B467" s="207" t="s">
        <v>1020</v>
      </c>
      <c r="C467" s="62" t="s">
        <v>870</v>
      </c>
      <c r="D467" s="80" t="s">
        <v>27</v>
      </c>
      <c r="E467" s="80" t="s">
        <v>28</v>
      </c>
      <c r="F467" s="80" t="s">
        <v>29</v>
      </c>
      <c r="G467" s="56" t="s">
        <v>46</v>
      </c>
      <c r="H467" s="80" t="s">
        <v>50</v>
      </c>
      <c r="I467" s="94" t="s">
        <v>32</v>
      </c>
      <c r="J467" s="125">
        <v>6321617480.4143429</v>
      </c>
      <c r="K467" s="89" t="s">
        <v>875</v>
      </c>
      <c r="L467" s="64"/>
      <c r="M467" s="65"/>
      <c r="N467" s="66" t="s">
        <v>872</v>
      </c>
      <c r="O467" s="63"/>
      <c r="P467" s="215"/>
      <c r="Q467" s="137">
        <v>132007891.12679233</v>
      </c>
      <c r="R467" s="137">
        <v>126644138</v>
      </c>
      <c r="S467" s="137">
        <v>0</v>
      </c>
      <c r="T467" s="137"/>
      <c r="U467" s="137">
        <v>2632340</v>
      </c>
      <c r="V467" s="138">
        <v>1930469</v>
      </c>
      <c r="W467" s="138">
        <v>800944.12679232599</v>
      </c>
      <c r="X467" s="139"/>
      <c r="Y467" s="137"/>
      <c r="Z467" s="241"/>
      <c r="AA467" s="140">
        <f t="shared" si="57"/>
        <v>131206947</v>
      </c>
      <c r="AB467" s="23">
        <f t="shared" si="58"/>
        <v>0.96522433373897498</v>
      </c>
      <c r="AC467" s="23">
        <f t="shared" si="59"/>
        <v>2.0062504769659796E-2</v>
      </c>
      <c r="AD467" s="23">
        <f t="shared" si="60"/>
        <v>2.0033502247228545E-2</v>
      </c>
      <c r="AE467" s="23">
        <f t="shared" si="61"/>
        <v>4.1640292348525118E-4</v>
      </c>
      <c r="AF467" s="222">
        <f t="shared" si="62"/>
        <v>2.0755280971445331E-2</v>
      </c>
      <c r="AH467" s="231"/>
    </row>
    <row r="468" spans="1:34" s="225" customFormat="1" ht="13.5" customHeight="1" x14ac:dyDescent="0.2">
      <c r="A468" s="122" t="s">
        <v>1021</v>
      </c>
      <c r="B468" s="207" t="s">
        <v>1022</v>
      </c>
      <c r="C468" s="62" t="s">
        <v>870</v>
      </c>
      <c r="D468" s="80" t="s">
        <v>27</v>
      </c>
      <c r="E468" s="80" t="s">
        <v>28</v>
      </c>
      <c r="F468" s="80" t="s">
        <v>29</v>
      </c>
      <c r="G468" s="56" t="s">
        <v>46</v>
      </c>
      <c r="H468" s="80" t="s">
        <v>50</v>
      </c>
      <c r="I468" s="94" t="s">
        <v>32</v>
      </c>
      <c r="J468" s="125">
        <v>16548475306.501991</v>
      </c>
      <c r="K468" s="89" t="s">
        <v>885</v>
      </c>
      <c r="L468" s="64"/>
      <c r="M468" s="65"/>
      <c r="N468" s="66" t="s">
        <v>872</v>
      </c>
      <c r="O468" s="63"/>
      <c r="P468" s="215"/>
      <c r="Q468" s="137">
        <v>146275780.23520768</v>
      </c>
      <c r="R468" s="137">
        <v>132255331</v>
      </c>
      <c r="S468" s="137">
        <v>0</v>
      </c>
      <c r="T468" s="137"/>
      <c r="U468" s="137">
        <v>6873049</v>
      </c>
      <c r="V468" s="138">
        <v>5050721</v>
      </c>
      <c r="W468" s="138">
        <v>2096679.2352076736</v>
      </c>
      <c r="X468" s="139"/>
      <c r="Y468" s="137"/>
      <c r="Z468" s="241"/>
      <c r="AA468" s="140">
        <f t="shared" si="57"/>
        <v>144179101</v>
      </c>
      <c r="AB468" s="23">
        <f t="shared" si="58"/>
        <v>0.91729890173195072</v>
      </c>
      <c r="AC468" s="23">
        <f t="shared" si="59"/>
        <v>4.7670216781279556E-2</v>
      </c>
      <c r="AD468" s="23">
        <f t="shared" si="60"/>
        <v>7.9919949451800025E-3</v>
      </c>
      <c r="AE468" s="23">
        <f t="shared" si="61"/>
        <v>4.1532823252300104E-4</v>
      </c>
      <c r="AF468" s="222">
        <f t="shared" si="62"/>
        <v>8.7125308120290217E-3</v>
      </c>
      <c r="AH468" s="231"/>
    </row>
    <row r="469" spans="1:34" s="225" customFormat="1" ht="13.5" customHeight="1" x14ac:dyDescent="0.2">
      <c r="A469" s="122" t="s">
        <v>1023</v>
      </c>
      <c r="B469" s="207" t="s">
        <v>1024</v>
      </c>
      <c r="C469" s="62" t="s">
        <v>870</v>
      </c>
      <c r="D469" s="80" t="s">
        <v>27</v>
      </c>
      <c r="E469" s="69" t="s">
        <v>803</v>
      </c>
      <c r="F469" s="80" t="s">
        <v>29</v>
      </c>
      <c r="G469" s="94" t="s">
        <v>182</v>
      </c>
      <c r="H469" s="80" t="s">
        <v>50</v>
      </c>
      <c r="I469" s="94" t="s">
        <v>32</v>
      </c>
      <c r="J469" s="125">
        <v>3641493722.0996017</v>
      </c>
      <c r="K469" s="89" t="s">
        <v>875</v>
      </c>
      <c r="L469" s="64"/>
      <c r="M469" s="65"/>
      <c r="N469" s="66" t="s">
        <v>872</v>
      </c>
      <c r="O469" s="63"/>
      <c r="P469" s="215"/>
      <c r="Q469" s="137">
        <v>27049397.877900001</v>
      </c>
      <c r="R469" s="137">
        <v>23673217</v>
      </c>
      <c r="S469" s="137">
        <v>0</v>
      </c>
      <c r="T469" s="137"/>
      <c r="U469" s="137">
        <v>1546769</v>
      </c>
      <c r="V469" s="138">
        <v>1614580</v>
      </c>
      <c r="W469" s="138">
        <v>214831.87790000005</v>
      </c>
      <c r="X469" s="139"/>
      <c r="Y469" s="137"/>
      <c r="Z469" s="241"/>
      <c r="AA469" s="140">
        <f t="shared" si="57"/>
        <v>26834566</v>
      </c>
      <c r="AB469" s="23">
        <f t="shared" si="58"/>
        <v>0.88219116344195769</v>
      </c>
      <c r="AC469" s="23">
        <f t="shared" si="59"/>
        <v>5.7640917315375996E-2</v>
      </c>
      <c r="AD469" s="23">
        <f t="shared" si="60"/>
        <v>6.5009632877660343E-3</v>
      </c>
      <c r="AE469" s="23">
        <f t="shared" si="61"/>
        <v>4.2476223166689094E-4</v>
      </c>
      <c r="AF469" s="222">
        <f t="shared" si="62"/>
        <v>7.3691095050214183E-3</v>
      </c>
      <c r="AH469" s="231"/>
    </row>
    <row r="470" spans="1:34" s="225" customFormat="1" ht="13.5" customHeight="1" x14ac:dyDescent="0.2">
      <c r="A470" s="123" t="s">
        <v>1025</v>
      </c>
      <c r="B470" s="94" t="s">
        <v>1026</v>
      </c>
      <c r="C470" s="62" t="s">
        <v>870</v>
      </c>
      <c r="D470" s="80" t="s">
        <v>27</v>
      </c>
      <c r="E470" s="69" t="s">
        <v>803</v>
      </c>
      <c r="F470" s="80" t="s">
        <v>29</v>
      </c>
      <c r="G470" s="94" t="s">
        <v>182</v>
      </c>
      <c r="H470" s="80" t="s">
        <v>50</v>
      </c>
      <c r="I470" s="94" t="s">
        <v>32</v>
      </c>
      <c r="J470" s="125">
        <v>6589734801.4820719</v>
      </c>
      <c r="K470" s="90" t="s">
        <v>875</v>
      </c>
      <c r="L470" s="67"/>
      <c r="M470" s="68"/>
      <c r="N470" s="66" t="s">
        <v>872</v>
      </c>
      <c r="O470" s="66"/>
      <c r="P470" s="216"/>
      <c r="Q470" s="137">
        <v>35279742.130800001</v>
      </c>
      <c r="R470" s="137">
        <v>29654703</v>
      </c>
      <c r="S470" s="137">
        <v>0</v>
      </c>
      <c r="T470" s="137"/>
      <c r="U470" s="137">
        <v>2779038</v>
      </c>
      <c r="V470" s="138">
        <v>2631250</v>
      </c>
      <c r="W470" s="138">
        <v>214751.13080000001</v>
      </c>
      <c r="X470" s="139"/>
      <c r="Y470" s="137"/>
      <c r="Z470" s="241"/>
      <c r="AA470" s="140">
        <f t="shared" si="57"/>
        <v>35064991</v>
      </c>
      <c r="AB470" s="23">
        <f t="shared" si="58"/>
        <v>0.84570684760763237</v>
      </c>
      <c r="AC470" s="23">
        <f t="shared" si="59"/>
        <v>7.9253920241987227E-2</v>
      </c>
      <c r="AD470" s="23">
        <f t="shared" si="60"/>
        <v>4.5001360287413202E-3</v>
      </c>
      <c r="AE470" s="23">
        <f t="shared" si="61"/>
        <v>4.2172228226467889E-4</v>
      </c>
      <c r="AF470" s="222">
        <f t="shared" si="62"/>
        <v>5.3211535905987699E-3</v>
      </c>
      <c r="AH470" s="231"/>
    </row>
    <row r="471" spans="1:34" s="225" customFormat="1" ht="13.5" customHeight="1" x14ac:dyDescent="0.2">
      <c r="A471" s="123" t="s">
        <v>1027</v>
      </c>
      <c r="B471" s="94" t="s">
        <v>1028</v>
      </c>
      <c r="C471" s="62" t="s">
        <v>870</v>
      </c>
      <c r="D471" s="80" t="s">
        <v>27</v>
      </c>
      <c r="E471" s="69" t="s">
        <v>803</v>
      </c>
      <c r="F471" s="80" t="s">
        <v>29</v>
      </c>
      <c r="G471" s="94" t="s">
        <v>182</v>
      </c>
      <c r="H471" s="80" t="s">
        <v>50</v>
      </c>
      <c r="I471" s="94" t="s">
        <v>32</v>
      </c>
      <c r="J471" s="125">
        <v>3217595648.3266931</v>
      </c>
      <c r="K471" s="90" t="s">
        <v>875</v>
      </c>
      <c r="L471" s="67"/>
      <c r="M471" s="68"/>
      <c r="N471" s="66" t="s">
        <v>872</v>
      </c>
      <c r="O471" s="66"/>
      <c r="P471" s="216"/>
      <c r="Q471" s="137">
        <v>38340942.961499996</v>
      </c>
      <c r="R471" s="137">
        <v>35389462</v>
      </c>
      <c r="S471" s="137">
        <v>0</v>
      </c>
      <c r="T471" s="137"/>
      <c r="U471" s="137">
        <v>1286970</v>
      </c>
      <c r="V471" s="138">
        <v>1507580</v>
      </c>
      <c r="W471" s="138">
        <v>156930.9615</v>
      </c>
      <c r="X471" s="139"/>
      <c r="Y471" s="137"/>
      <c r="Z471" s="241"/>
      <c r="AA471" s="140">
        <f t="shared" si="57"/>
        <v>38184012</v>
      </c>
      <c r="AB471" s="23">
        <f t="shared" si="58"/>
        <v>0.92681360984277927</v>
      </c>
      <c r="AC471" s="23">
        <f t="shared" si="59"/>
        <v>3.3704420583148778E-2</v>
      </c>
      <c r="AD471" s="23">
        <f t="shared" si="60"/>
        <v>1.0998728823618421E-2</v>
      </c>
      <c r="AE471" s="23">
        <f t="shared" si="61"/>
        <v>3.9997878560946192E-4</v>
      </c>
      <c r="AF471" s="222">
        <f t="shared" si="62"/>
        <v>1.1867250013176003E-2</v>
      </c>
      <c r="AH471" s="231"/>
    </row>
    <row r="472" spans="1:34" s="225" customFormat="1" ht="13.5" customHeight="1" x14ac:dyDescent="0.2">
      <c r="A472" s="122" t="s">
        <v>1029</v>
      </c>
      <c r="B472" s="207" t="s">
        <v>1030</v>
      </c>
      <c r="C472" s="62" t="s">
        <v>870</v>
      </c>
      <c r="D472" s="80" t="s">
        <v>27</v>
      </c>
      <c r="E472" s="80" t="s">
        <v>28</v>
      </c>
      <c r="F472" s="56" t="s">
        <v>723</v>
      </c>
      <c r="G472" s="56" t="s">
        <v>80</v>
      </c>
      <c r="H472" s="80" t="s">
        <v>50</v>
      </c>
      <c r="I472" s="94" t="s">
        <v>32</v>
      </c>
      <c r="J472" s="125">
        <v>98775412853.079681</v>
      </c>
      <c r="K472" s="89" t="s">
        <v>875</v>
      </c>
      <c r="L472" s="64">
        <v>0.2</v>
      </c>
      <c r="M472" s="65" t="s">
        <v>73</v>
      </c>
      <c r="N472" s="66" t="s">
        <v>872</v>
      </c>
      <c r="O472" s="141">
        <v>1E-4</v>
      </c>
      <c r="P472" s="215"/>
      <c r="Q472" s="137">
        <v>2057703728.7898002</v>
      </c>
      <c r="R472" s="137">
        <v>1979651334</v>
      </c>
      <c r="S472" s="137">
        <v>0</v>
      </c>
      <c r="T472" s="137"/>
      <c r="U472" s="137">
        <v>39576114</v>
      </c>
      <c r="V472" s="138">
        <v>26550351.516899999</v>
      </c>
      <c r="W472" s="138">
        <v>11925929.2729</v>
      </c>
      <c r="X472" s="139"/>
      <c r="Y472" s="137"/>
      <c r="Z472" s="241"/>
      <c r="AA472" s="140">
        <f t="shared" si="57"/>
        <v>2045777799.5169001</v>
      </c>
      <c r="AB472" s="23">
        <f t="shared" si="58"/>
        <v>0.96767661398392557</v>
      </c>
      <c r="AC472" s="23">
        <f t="shared" si="59"/>
        <v>1.9345265164841311E-2</v>
      </c>
      <c r="AD472" s="23">
        <f t="shared" si="60"/>
        <v>2.0041944415302711E-2</v>
      </c>
      <c r="AE472" s="23">
        <f t="shared" si="61"/>
        <v>4.0066766472407684E-4</v>
      </c>
      <c r="AF472" s="222">
        <f t="shared" si="62"/>
        <v>2.0711407226004983E-2</v>
      </c>
      <c r="AH472" s="231"/>
    </row>
    <row r="473" spans="1:34" s="225" customFormat="1" ht="13.5" customHeight="1" x14ac:dyDescent="0.2">
      <c r="A473" s="123" t="s">
        <v>1031</v>
      </c>
      <c r="B473" s="94" t="s">
        <v>1032</v>
      </c>
      <c r="C473" s="62" t="s">
        <v>870</v>
      </c>
      <c r="D473" s="80" t="s">
        <v>27</v>
      </c>
      <c r="E473" s="80" t="s">
        <v>28</v>
      </c>
      <c r="F473" s="80" t="s">
        <v>43</v>
      </c>
      <c r="G473" s="56" t="s">
        <v>80</v>
      </c>
      <c r="H473" s="80" t="s">
        <v>50</v>
      </c>
      <c r="I473" s="94" t="s">
        <v>57</v>
      </c>
      <c r="J473" s="125">
        <v>8171744.0517928284</v>
      </c>
      <c r="K473" s="90" t="s">
        <v>871</v>
      </c>
      <c r="L473" s="67"/>
      <c r="M473" s="68"/>
      <c r="N473" s="66" t="s">
        <v>872</v>
      </c>
      <c r="O473" s="66"/>
      <c r="P473" s="216"/>
      <c r="Q473" s="137">
        <v>9073.0451133750648</v>
      </c>
      <c r="R473" s="137">
        <v>0</v>
      </c>
      <c r="S473" s="137">
        <v>0</v>
      </c>
      <c r="T473" s="137"/>
      <c r="U473" s="137">
        <v>4259</v>
      </c>
      <c r="V473" s="138">
        <v>4322</v>
      </c>
      <c r="W473" s="138">
        <v>492.04511337506392</v>
      </c>
      <c r="X473" s="139"/>
      <c r="Y473" s="137"/>
      <c r="Z473" s="241">
        <v>2.0893691255583085E-2</v>
      </c>
      <c r="AA473" s="140">
        <f t="shared" si="57"/>
        <v>8581</v>
      </c>
      <c r="AB473" s="23">
        <f t="shared" si="58"/>
        <v>0</v>
      </c>
      <c r="AC473" s="23">
        <f t="shared" si="59"/>
        <v>0.4963290991725906</v>
      </c>
      <c r="AD473" s="23">
        <f t="shared" si="60"/>
        <v>0</v>
      </c>
      <c r="AE473" s="23">
        <f t="shared" si="61"/>
        <v>5.2118617188770153E-4</v>
      </c>
      <c r="AF473" s="222">
        <f t="shared" si="62"/>
        <v>2.194377309192222E-2</v>
      </c>
      <c r="AH473" s="231"/>
    </row>
    <row r="474" spans="1:34" s="225" customFormat="1" ht="13.5" customHeight="1" x14ac:dyDescent="0.2">
      <c r="A474" s="122" t="s">
        <v>1033</v>
      </c>
      <c r="B474" s="207" t="s">
        <v>1034</v>
      </c>
      <c r="C474" s="62" t="s">
        <v>870</v>
      </c>
      <c r="D474" s="80" t="s">
        <v>27</v>
      </c>
      <c r="E474" s="69" t="s">
        <v>803</v>
      </c>
      <c r="F474" s="80" t="s">
        <v>29</v>
      </c>
      <c r="G474" s="94" t="s">
        <v>182</v>
      </c>
      <c r="H474" s="80" t="s">
        <v>50</v>
      </c>
      <c r="I474" s="94" t="s">
        <v>32</v>
      </c>
      <c r="J474" s="125">
        <v>2525573402.9800797</v>
      </c>
      <c r="K474" s="89" t="s">
        <v>895</v>
      </c>
      <c r="L474" s="64"/>
      <c r="M474" s="65"/>
      <c r="N474" s="66" t="s">
        <v>872</v>
      </c>
      <c r="O474" s="142"/>
      <c r="P474" s="215"/>
      <c r="Q474" s="137">
        <v>14963896.752499999</v>
      </c>
      <c r="R474" s="137">
        <v>12630681</v>
      </c>
      <c r="S474" s="137">
        <v>0</v>
      </c>
      <c r="T474" s="137"/>
      <c r="U474" s="137">
        <v>790346</v>
      </c>
      <c r="V474" s="138">
        <v>1334580</v>
      </c>
      <c r="W474" s="138">
        <v>208289.75249999997</v>
      </c>
      <c r="X474" s="139"/>
      <c r="Y474" s="137"/>
      <c r="Z474" s="241"/>
      <c r="AA474" s="140">
        <f t="shared" si="57"/>
        <v>14755607</v>
      </c>
      <c r="AB474" s="23">
        <f t="shared" si="58"/>
        <v>0.85599196291958712</v>
      </c>
      <c r="AC474" s="23">
        <f t="shared" si="59"/>
        <v>5.3562418679218009E-2</v>
      </c>
      <c r="AD474" s="23">
        <f t="shared" si="60"/>
        <v>5.0011141965211866E-3</v>
      </c>
      <c r="AE474" s="23">
        <f t="shared" si="61"/>
        <v>3.1293725182068437E-4</v>
      </c>
      <c r="AF474" s="222">
        <f t="shared" si="62"/>
        <v>5.8424779824609134E-3</v>
      </c>
      <c r="AH474" s="231"/>
    </row>
    <row r="475" spans="1:34" s="225" customFormat="1" ht="13.5" customHeight="1" x14ac:dyDescent="0.2">
      <c r="A475" s="122" t="s">
        <v>1035</v>
      </c>
      <c r="B475" s="207" t="s">
        <v>1036</v>
      </c>
      <c r="C475" s="62" t="s">
        <v>870</v>
      </c>
      <c r="D475" s="80" t="s">
        <v>27</v>
      </c>
      <c r="E475" s="69" t="s">
        <v>803</v>
      </c>
      <c r="F475" s="80" t="s">
        <v>29</v>
      </c>
      <c r="G475" s="94" t="s">
        <v>182</v>
      </c>
      <c r="H475" s="80" t="s">
        <v>50</v>
      </c>
      <c r="I475" s="94" t="s">
        <v>32</v>
      </c>
      <c r="J475" s="125">
        <v>4870245199.7729082</v>
      </c>
      <c r="K475" s="89" t="s">
        <v>895</v>
      </c>
      <c r="L475" s="64"/>
      <c r="M475" s="65"/>
      <c r="N475" s="66" t="s">
        <v>872</v>
      </c>
      <c r="O475" s="63"/>
      <c r="P475" s="215"/>
      <c r="Q475" s="137">
        <v>27770067.6468</v>
      </c>
      <c r="R475" s="137">
        <v>24348966</v>
      </c>
      <c r="S475" s="137">
        <v>0</v>
      </c>
      <c r="T475" s="137"/>
      <c r="U475" s="137">
        <v>1291196</v>
      </c>
      <c r="V475" s="138">
        <v>1921580</v>
      </c>
      <c r="W475" s="138">
        <v>208325.64680000002</v>
      </c>
      <c r="X475" s="139"/>
      <c r="Y475" s="137"/>
      <c r="Z475" s="241"/>
      <c r="AA475" s="140">
        <f t="shared" si="57"/>
        <v>27561742</v>
      </c>
      <c r="AB475" s="23">
        <f t="shared" si="58"/>
        <v>0.88343349270158611</v>
      </c>
      <c r="AC475" s="23">
        <f t="shared" si="59"/>
        <v>4.6847401735347495E-2</v>
      </c>
      <c r="AD475" s="23">
        <f t="shared" si="60"/>
        <v>4.999535957888805E-3</v>
      </c>
      <c r="AE475" s="23">
        <f t="shared" si="61"/>
        <v>2.6511930037120232E-4</v>
      </c>
      <c r="AF475" s="222">
        <f t="shared" si="62"/>
        <v>5.6592103414598426E-3</v>
      </c>
      <c r="AH475" s="231"/>
    </row>
    <row r="476" spans="1:34" s="225" customFormat="1" ht="13.5" customHeight="1" x14ac:dyDescent="0.2">
      <c r="A476" s="122" t="s">
        <v>1037</v>
      </c>
      <c r="B476" s="207" t="s">
        <v>1038</v>
      </c>
      <c r="C476" s="62" t="s">
        <v>870</v>
      </c>
      <c r="D476" s="80" t="s">
        <v>27</v>
      </c>
      <c r="E476" s="69" t="s">
        <v>803</v>
      </c>
      <c r="F476" s="80" t="s">
        <v>29</v>
      </c>
      <c r="G476" s="94" t="s">
        <v>182</v>
      </c>
      <c r="H476" s="80" t="s">
        <v>50</v>
      </c>
      <c r="I476" s="94" t="s">
        <v>32</v>
      </c>
      <c r="J476" s="125">
        <v>8653013824.804781</v>
      </c>
      <c r="K476" s="89" t="s">
        <v>895</v>
      </c>
      <c r="L476" s="64"/>
      <c r="M476" s="65"/>
      <c r="N476" s="66" t="s">
        <v>872</v>
      </c>
      <c r="O476" s="63"/>
      <c r="P476" s="215"/>
      <c r="Q476" s="137">
        <v>41794526.386100002</v>
      </c>
      <c r="R476" s="137">
        <v>34609674</v>
      </c>
      <c r="S476" s="137">
        <v>0</v>
      </c>
      <c r="T476" s="137"/>
      <c r="U476" s="137">
        <v>3752111</v>
      </c>
      <c r="V476" s="138">
        <v>3147250</v>
      </c>
      <c r="W476" s="138">
        <v>285491.3861</v>
      </c>
      <c r="X476" s="139"/>
      <c r="Y476" s="137"/>
      <c r="Z476" s="241"/>
      <c r="AA476" s="140">
        <f t="shared" si="57"/>
        <v>41509035</v>
      </c>
      <c r="AB476" s="23">
        <f t="shared" si="58"/>
        <v>0.83378652382547558</v>
      </c>
      <c r="AC476" s="23">
        <f t="shared" si="59"/>
        <v>9.0392633796473471E-2</v>
      </c>
      <c r="AD476" s="23">
        <f t="shared" si="60"/>
        <v>3.9997248011771E-3</v>
      </c>
      <c r="AE476" s="23">
        <f t="shared" si="61"/>
        <v>4.3361897669043082E-4</v>
      </c>
      <c r="AF476" s="222">
        <f t="shared" si="62"/>
        <v>4.7970609824995259E-3</v>
      </c>
      <c r="AH476" s="231"/>
    </row>
    <row r="477" spans="1:34" s="225" customFormat="1" ht="13.5" customHeight="1" x14ac:dyDescent="0.2">
      <c r="A477" s="122" t="s">
        <v>1039</v>
      </c>
      <c r="B477" s="207" t="s">
        <v>1040</v>
      </c>
      <c r="C477" s="62" t="s">
        <v>870</v>
      </c>
      <c r="D477" s="80" t="s">
        <v>27</v>
      </c>
      <c r="E477" s="69" t="s">
        <v>803</v>
      </c>
      <c r="F477" s="80" t="s">
        <v>29</v>
      </c>
      <c r="G477" s="94" t="s">
        <v>182</v>
      </c>
      <c r="H477" s="80" t="s">
        <v>50</v>
      </c>
      <c r="I477" s="94" t="s">
        <v>32</v>
      </c>
      <c r="J477" s="125">
        <v>8097691003.6733065</v>
      </c>
      <c r="K477" s="89" t="s">
        <v>895</v>
      </c>
      <c r="L477" s="64"/>
      <c r="M477" s="65"/>
      <c r="N477" s="66" t="s">
        <v>872</v>
      </c>
      <c r="O477" s="63"/>
      <c r="P477" s="215"/>
      <c r="Q477" s="137">
        <v>87720751.239299998</v>
      </c>
      <c r="R477" s="137">
        <v>80964320</v>
      </c>
      <c r="S477" s="137">
        <v>0</v>
      </c>
      <c r="T477" s="137"/>
      <c r="U477" s="137">
        <v>3513994</v>
      </c>
      <c r="V477" s="138">
        <v>3008250</v>
      </c>
      <c r="W477" s="138">
        <v>234187.23930000004</v>
      </c>
      <c r="X477" s="139"/>
      <c r="Y477" s="137"/>
      <c r="Z477" s="241"/>
      <c r="AA477" s="140">
        <f t="shared" si="57"/>
        <v>87486564</v>
      </c>
      <c r="AB477" s="23">
        <f t="shared" si="58"/>
        <v>0.92544862088766</v>
      </c>
      <c r="AC477" s="23">
        <f t="shared" si="59"/>
        <v>4.0166099105229461E-2</v>
      </c>
      <c r="AD477" s="23">
        <f t="shared" si="60"/>
        <v>9.998445231273044E-3</v>
      </c>
      <c r="AE477" s="23">
        <f t="shared" si="61"/>
        <v>4.3395012212814349E-4</v>
      </c>
      <c r="AF477" s="222">
        <f t="shared" si="62"/>
        <v>1.0803890141067867E-2</v>
      </c>
      <c r="AH477" s="231"/>
    </row>
    <row r="478" spans="1:34" s="225" customFormat="1" ht="13.5" customHeight="1" x14ac:dyDescent="0.2">
      <c r="A478" s="122" t="s">
        <v>1041</v>
      </c>
      <c r="B478" s="207" t="s">
        <v>1042</v>
      </c>
      <c r="C478" s="62" t="s">
        <v>870</v>
      </c>
      <c r="D478" s="80" t="s">
        <v>27</v>
      </c>
      <c r="E478" s="69" t="s">
        <v>803</v>
      </c>
      <c r="F478" s="80" t="s">
        <v>29</v>
      </c>
      <c r="G478" s="94" t="s">
        <v>182</v>
      </c>
      <c r="H478" s="80" t="s">
        <v>50</v>
      </c>
      <c r="I478" s="94" t="s">
        <v>32</v>
      </c>
      <c r="J478" s="125">
        <v>4737270372.87251</v>
      </c>
      <c r="K478" s="89" t="s">
        <v>895</v>
      </c>
      <c r="L478" s="64"/>
      <c r="M478" s="65"/>
      <c r="N478" s="66" t="s">
        <v>872</v>
      </c>
      <c r="O478" s="63"/>
      <c r="P478" s="215"/>
      <c r="Q478" s="137">
        <v>56200409.961499996</v>
      </c>
      <c r="R478" s="137">
        <v>52101984</v>
      </c>
      <c r="S478" s="137">
        <v>0</v>
      </c>
      <c r="T478" s="137"/>
      <c r="U478" s="137">
        <v>2055183</v>
      </c>
      <c r="V478" s="138">
        <v>1886580</v>
      </c>
      <c r="W478" s="138">
        <v>156662.96150000003</v>
      </c>
      <c r="X478" s="139"/>
      <c r="Y478" s="137"/>
      <c r="Z478" s="241"/>
      <c r="AA478" s="140">
        <f t="shared" si="57"/>
        <v>56043747</v>
      </c>
      <c r="AB478" s="23">
        <f t="shared" si="58"/>
        <v>0.92966631942007727</v>
      </c>
      <c r="AC478" s="23">
        <f t="shared" si="59"/>
        <v>3.6671049135954453E-2</v>
      </c>
      <c r="AD478" s="23">
        <f t="shared" si="60"/>
        <v>1.0998313353267028E-2</v>
      </c>
      <c r="AE478" s="23">
        <f t="shared" si="61"/>
        <v>4.3383274295864414E-4</v>
      </c>
      <c r="AF478" s="222">
        <f t="shared" si="62"/>
        <v>1.1830388090350244E-2</v>
      </c>
      <c r="AH478" s="231"/>
    </row>
    <row r="479" spans="1:34" s="225" customFormat="1" ht="13.5" customHeight="1" x14ac:dyDescent="0.2">
      <c r="A479" s="122" t="s">
        <v>1043</v>
      </c>
      <c r="B479" s="207" t="s">
        <v>1044</v>
      </c>
      <c r="C479" s="62" t="s">
        <v>870</v>
      </c>
      <c r="D479" s="80" t="s">
        <v>27</v>
      </c>
      <c r="E479" s="69" t="s">
        <v>803</v>
      </c>
      <c r="F479" s="80" t="s">
        <v>29</v>
      </c>
      <c r="G479" s="94" t="s">
        <v>182</v>
      </c>
      <c r="H479" s="80" t="s">
        <v>50</v>
      </c>
      <c r="I479" s="94" t="s">
        <v>32</v>
      </c>
      <c r="J479" s="125">
        <v>4691222451.7888451</v>
      </c>
      <c r="K479" s="89" t="s">
        <v>895</v>
      </c>
      <c r="L479" s="64"/>
      <c r="M479" s="65"/>
      <c r="N479" s="66" t="s">
        <v>872</v>
      </c>
      <c r="O479" s="63"/>
      <c r="P479" s="215"/>
      <c r="Q479" s="137">
        <v>74484357.599000007</v>
      </c>
      <c r="R479" s="137">
        <v>70364263</v>
      </c>
      <c r="S479" s="137">
        <v>0</v>
      </c>
      <c r="T479" s="137"/>
      <c r="U479" s="137">
        <v>2036878</v>
      </c>
      <c r="V479" s="138">
        <v>1874580</v>
      </c>
      <c r="W479" s="138">
        <v>208636.59900000007</v>
      </c>
      <c r="X479" s="139"/>
      <c r="Y479" s="137"/>
      <c r="Z479" s="241"/>
      <c r="AA479" s="140">
        <f t="shared" si="57"/>
        <v>74275721</v>
      </c>
      <c r="AB479" s="23">
        <f t="shared" si="58"/>
        <v>0.94733867342735045</v>
      </c>
      <c r="AC479" s="23">
        <f t="shared" si="59"/>
        <v>2.7423200644528245E-2</v>
      </c>
      <c r="AD479" s="23">
        <f t="shared" si="60"/>
        <v>1.4999131617211815E-2</v>
      </c>
      <c r="AE479" s="23">
        <f t="shared" si="61"/>
        <v>4.3418917370317898E-4</v>
      </c>
      <c r="AF479" s="222">
        <f t="shared" si="62"/>
        <v>1.583291386484505E-2</v>
      </c>
      <c r="AH479" s="231"/>
    </row>
    <row r="480" spans="1:34" s="225" customFormat="1" ht="13.5" customHeight="1" x14ac:dyDescent="0.2">
      <c r="A480" s="123" t="s">
        <v>1045</v>
      </c>
      <c r="B480" s="94" t="s">
        <v>1046</v>
      </c>
      <c r="C480" s="62" t="s">
        <v>870</v>
      </c>
      <c r="D480" s="80" t="s">
        <v>27</v>
      </c>
      <c r="E480" s="69" t="s">
        <v>803</v>
      </c>
      <c r="F480" s="80" t="s">
        <v>29</v>
      </c>
      <c r="G480" s="94" t="s">
        <v>182</v>
      </c>
      <c r="H480" s="80" t="s">
        <v>50</v>
      </c>
      <c r="I480" s="94" t="s">
        <v>32</v>
      </c>
      <c r="J480" s="125">
        <v>3246473018.2191234</v>
      </c>
      <c r="K480" s="90" t="s">
        <v>895</v>
      </c>
      <c r="L480" s="67"/>
      <c r="M480" s="68"/>
      <c r="N480" s="66" t="s">
        <v>872</v>
      </c>
      <c r="O480" s="66"/>
      <c r="P480" s="216"/>
      <c r="Q480" s="137">
        <v>19207658.9615</v>
      </c>
      <c r="R480" s="137">
        <v>16236161</v>
      </c>
      <c r="S480" s="137">
        <v>0</v>
      </c>
      <c r="T480" s="137"/>
      <c r="U480" s="137">
        <v>1298853</v>
      </c>
      <c r="V480" s="138">
        <v>1515580</v>
      </c>
      <c r="W480" s="138">
        <v>157064.9615</v>
      </c>
      <c r="X480" s="139"/>
      <c r="Y480" s="137"/>
      <c r="Z480" s="241"/>
      <c r="AA480" s="140">
        <f t="shared" si="57"/>
        <v>19050594</v>
      </c>
      <c r="AB480" s="23">
        <f t="shared" si="58"/>
        <v>0.85226534143764754</v>
      </c>
      <c r="AC480" s="23">
        <f t="shared" si="59"/>
        <v>6.8179133941965273E-2</v>
      </c>
      <c r="AD480" s="23">
        <f t="shared" si="60"/>
        <v>5.0011692408601831E-3</v>
      </c>
      <c r="AE480" s="23">
        <f t="shared" si="61"/>
        <v>4.0008125516856916E-4</v>
      </c>
      <c r="AF480" s="222">
        <f t="shared" si="62"/>
        <v>5.8680894290784351E-3</v>
      </c>
      <c r="AH480" s="231"/>
    </row>
    <row r="481" spans="1:34" s="225" customFormat="1" ht="13.5" customHeight="1" x14ac:dyDescent="0.2">
      <c r="A481" s="123" t="s">
        <v>1047</v>
      </c>
      <c r="B481" s="94" t="s">
        <v>1048</v>
      </c>
      <c r="C481" s="62" t="s">
        <v>870</v>
      </c>
      <c r="D481" s="80" t="s">
        <v>27</v>
      </c>
      <c r="E481" s="69" t="s">
        <v>803</v>
      </c>
      <c r="F481" s="80" t="s">
        <v>29</v>
      </c>
      <c r="G481" s="94" t="s">
        <v>182</v>
      </c>
      <c r="H481" s="80" t="s">
        <v>50</v>
      </c>
      <c r="I481" s="94" t="s">
        <v>32</v>
      </c>
      <c r="J481" s="125">
        <v>2913778904.1633468</v>
      </c>
      <c r="K481" s="90" t="s">
        <v>895</v>
      </c>
      <c r="L481" s="67"/>
      <c r="M481" s="68"/>
      <c r="N481" s="66" t="s">
        <v>872</v>
      </c>
      <c r="O481" s="66"/>
      <c r="P481" s="216"/>
      <c r="Q481" s="137">
        <v>11500520.9615</v>
      </c>
      <c r="R481" s="137">
        <v>8745143</v>
      </c>
      <c r="S481" s="137">
        <v>0</v>
      </c>
      <c r="T481" s="137"/>
      <c r="U481" s="137">
        <v>1165867</v>
      </c>
      <c r="V481" s="138">
        <v>1432580</v>
      </c>
      <c r="W481" s="138">
        <v>156930.9615</v>
      </c>
      <c r="X481" s="139"/>
      <c r="Y481" s="137"/>
      <c r="Z481" s="241"/>
      <c r="AA481" s="140">
        <f t="shared" si="57"/>
        <v>11343590</v>
      </c>
      <c r="AB481" s="23">
        <f t="shared" si="58"/>
        <v>0.77093257072937227</v>
      </c>
      <c r="AC481" s="23">
        <f t="shared" si="59"/>
        <v>0.10277760391551528</v>
      </c>
      <c r="AD481" s="23">
        <f t="shared" si="60"/>
        <v>3.0013063062212858E-3</v>
      </c>
      <c r="AE481" s="23">
        <f t="shared" si="61"/>
        <v>4.0012198534835757E-4</v>
      </c>
      <c r="AF481" s="222">
        <f t="shared" si="62"/>
        <v>3.8930853620333843E-3</v>
      </c>
      <c r="AH481" s="231"/>
    </row>
    <row r="482" spans="1:34" s="225" customFormat="1" ht="13.5" customHeight="1" x14ac:dyDescent="0.2">
      <c r="A482" s="122" t="s">
        <v>1049</v>
      </c>
      <c r="B482" s="207" t="s">
        <v>1050</v>
      </c>
      <c r="C482" s="62" t="s">
        <v>870</v>
      </c>
      <c r="D482" s="80" t="s">
        <v>27</v>
      </c>
      <c r="E482" s="80" t="s">
        <v>28</v>
      </c>
      <c r="F482" s="80" t="s">
        <v>29</v>
      </c>
      <c r="G482" s="56" t="s">
        <v>46</v>
      </c>
      <c r="H482" s="80" t="s">
        <v>50</v>
      </c>
      <c r="I482" s="94" t="s">
        <v>32</v>
      </c>
      <c r="J482" s="125">
        <v>1551581203.6693227</v>
      </c>
      <c r="K482" s="89" t="s">
        <v>977</v>
      </c>
      <c r="L482" s="64">
        <v>0.2</v>
      </c>
      <c r="M482" s="65" t="s">
        <v>73</v>
      </c>
      <c r="N482" s="66" t="s">
        <v>955</v>
      </c>
      <c r="O482" s="63"/>
      <c r="P482" s="215"/>
      <c r="Q482" s="137">
        <v>32650752.998235356</v>
      </c>
      <c r="R482" s="137">
        <v>23263310</v>
      </c>
      <c r="S482" s="137">
        <v>6895625</v>
      </c>
      <c r="T482" s="137"/>
      <c r="U482" s="137">
        <v>774983</v>
      </c>
      <c r="V482" s="138">
        <v>694390</v>
      </c>
      <c r="W482" s="138">
        <v>1022444.9982353555</v>
      </c>
      <c r="X482" s="139"/>
      <c r="Y482" s="137"/>
      <c r="Z482" s="241"/>
      <c r="AA482" s="140">
        <f t="shared" si="57"/>
        <v>24732683</v>
      </c>
      <c r="AB482" s="23">
        <f t="shared" si="58"/>
        <v>0.94058982602089714</v>
      </c>
      <c r="AC482" s="23">
        <f t="shared" si="59"/>
        <v>3.1334368374025576E-2</v>
      </c>
      <c r="AD482" s="23">
        <f t="shared" si="60"/>
        <v>1.4993291968853949E-2</v>
      </c>
      <c r="AE482" s="23">
        <f t="shared" si="61"/>
        <v>4.9947949753918676E-4</v>
      </c>
      <c r="AF482" s="222">
        <f t="shared" si="62"/>
        <v>1.5940308468232189E-2</v>
      </c>
      <c r="AH482" s="231"/>
    </row>
    <row r="483" spans="1:34" s="225" customFormat="1" ht="13.5" customHeight="1" x14ac:dyDescent="0.2">
      <c r="A483" s="122" t="s">
        <v>1051</v>
      </c>
      <c r="B483" s="207" t="s">
        <v>1052</v>
      </c>
      <c r="C483" s="62" t="s">
        <v>870</v>
      </c>
      <c r="D483" s="80" t="s">
        <v>27</v>
      </c>
      <c r="E483" s="80" t="s">
        <v>28</v>
      </c>
      <c r="F483" s="80" t="s">
        <v>29</v>
      </c>
      <c r="G483" s="56" t="s">
        <v>46</v>
      </c>
      <c r="H483" s="80" t="s">
        <v>50</v>
      </c>
      <c r="I483" s="94" t="s">
        <v>32</v>
      </c>
      <c r="J483" s="125">
        <v>1811824246.059761</v>
      </c>
      <c r="K483" s="89" t="s">
        <v>885</v>
      </c>
      <c r="L483" s="64">
        <v>0.2</v>
      </c>
      <c r="M483" s="65" t="s">
        <v>73</v>
      </c>
      <c r="N483" s="66" t="s">
        <v>955</v>
      </c>
      <c r="O483" s="63"/>
      <c r="P483" s="215"/>
      <c r="Q483" s="137">
        <v>24647390.277458895</v>
      </c>
      <c r="R483" s="137">
        <v>14493807</v>
      </c>
      <c r="S483" s="137">
        <v>7241878</v>
      </c>
      <c r="T483" s="137"/>
      <c r="U483" s="137">
        <v>906176</v>
      </c>
      <c r="V483" s="138">
        <v>811592</v>
      </c>
      <c r="W483" s="138">
        <v>1193937.277458895</v>
      </c>
      <c r="X483" s="139"/>
      <c r="Y483" s="137"/>
      <c r="Z483" s="241"/>
      <c r="AA483" s="140">
        <f t="shared" si="57"/>
        <v>16211575</v>
      </c>
      <c r="AB483" s="23">
        <f t="shared" si="58"/>
        <v>0.89404064688347673</v>
      </c>
      <c r="AC483" s="23">
        <f t="shared" si="59"/>
        <v>5.5896851478033444E-2</v>
      </c>
      <c r="AD483" s="23">
        <f t="shared" si="60"/>
        <v>7.9995656485557023E-3</v>
      </c>
      <c r="AE483" s="23">
        <f t="shared" si="61"/>
        <v>5.0014564159337935E-4</v>
      </c>
      <c r="AF483" s="222">
        <f t="shared" si="62"/>
        <v>8.9476531927729155E-3</v>
      </c>
      <c r="AH483" s="231"/>
    </row>
    <row r="484" spans="1:34" s="225" customFormat="1" ht="13.5" customHeight="1" x14ac:dyDescent="0.2">
      <c r="A484" s="122" t="s">
        <v>1053</v>
      </c>
      <c r="B484" s="207" t="s">
        <v>1054</v>
      </c>
      <c r="C484" s="62" t="s">
        <v>870</v>
      </c>
      <c r="D484" s="80" t="s">
        <v>27</v>
      </c>
      <c r="E484" s="80" t="s">
        <v>28</v>
      </c>
      <c r="F484" s="80" t="s">
        <v>29</v>
      </c>
      <c r="G484" s="56" t="s">
        <v>46</v>
      </c>
      <c r="H484" s="80" t="s">
        <v>50</v>
      </c>
      <c r="I484" s="94" t="s">
        <v>57</v>
      </c>
      <c r="J484" s="125">
        <v>617188.59418326686</v>
      </c>
      <c r="K484" s="89" t="s">
        <v>977</v>
      </c>
      <c r="L484" s="64">
        <v>0.2</v>
      </c>
      <c r="M484" s="65" t="s">
        <v>73</v>
      </c>
      <c r="N484" s="66" t="s">
        <v>955</v>
      </c>
      <c r="O484" s="63"/>
      <c r="P484" s="215"/>
      <c r="Q484" s="137">
        <v>12699.191692103157</v>
      </c>
      <c r="R484" s="137">
        <v>9153.988886050076</v>
      </c>
      <c r="S484" s="137">
        <v>2564.2405467552376</v>
      </c>
      <c r="T484" s="137"/>
      <c r="U484" s="137">
        <v>305.04918242207458</v>
      </c>
      <c r="V484" s="138">
        <v>273.37123147675015</v>
      </c>
      <c r="W484" s="138">
        <v>402.54184539902019</v>
      </c>
      <c r="X484" s="139"/>
      <c r="Y484" s="137"/>
      <c r="Z484" s="241"/>
      <c r="AA484" s="140">
        <f t="shared" si="57"/>
        <v>9732.4092999489021</v>
      </c>
      <c r="AB484" s="23">
        <f t="shared" si="58"/>
        <v>0.94056760293652431</v>
      </c>
      <c r="AC484" s="23">
        <f t="shared" si="59"/>
        <v>3.1343645033884482E-2</v>
      </c>
      <c r="AD484" s="23">
        <f t="shared" si="60"/>
        <v>1.4831753166410439E-2</v>
      </c>
      <c r="AE484" s="23">
        <f t="shared" si="61"/>
        <v>4.9425602692115508E-4</v>
      </c>
      <c r="AF484" s="222">
        <f t="shared" si="62"/>
        <v>1.5768939010980781E-2</v>
      </c>
      <c r="AH484" s="231"/>
    </row>
    <row r="485" spans="1:34" s="225" customFormat="1" ht="13.5" customHeight="1" x14ac:dyDescent="0.2">
      <c r="A485" s="123" t="s">
        <v>1055</v>
      </c>
      <c r="B485" s="94" t="s">
        <v>1056</v>
      </c>
      <c r="C485" s="143" t="s">
        <v>870</v>
      </c>
      <c r="D485" s="56" t="s">
        <v>27</v>
      </c>
      <c r="E485" s="56" t="s">
        <v>28</v>
      </c>
      <c r="F485" s="56" t="s">
        <v>29</v>
      </c>
      <c r="G485" s="56" t="s">
        <v>46</v>
      </c>
      <c r="H485" s="56" t="s">
        <v>50</v>
      </c>
      <c r="I485" s="94" t="s">
        <v>32</v>
      </c>
      <c r="J485" s="125">
        <v>4753266573.0119524</v>
      </c>
      <c r="K485" s="90" t="s">
        <v>890</v>
      </c>
      <c r="L485" s="67">
        <v>0.2</v>
      </c>
      <c r="M485" s="68" t="s">
        <v>73</v>
      </c>
      <c r="N485" s="66" t="s">
        <v>872</v>
      </c>
      <c r="O485" s="66"/>
      <c r="P485" s="216"/>
      <c r="Q485" s="144">
        <v>144010494.84117132</v>
      </c>
      <c r="R485" s="144">
        <v>71204937</v>
      </c>
      <c r="S485" s="144">
        <v>64858036</v>
      </c>
      <c r="T485" s="144"/>
      <c r="U485" s="144">
        <v>1794151.92062755</v>
      </c>
      <c r="V485" s="145">
        <v>1860234.9269883106</v>
      </c>
      <c r="W485" s="145">
        <v>4293134.993555448</v>
      </c>
      <c r="X485" s="146"/>
      <c r="Y485" s="144"/>
      <c r="Z485" s="243"/>
      <c r="AA485" s="140">
        <f t="shared" si="57"/>
        <v>74859323.847615853</v>
      </c>
      <c r="AB485" s="23">
        <f t="shared" si="58"/>
        <v>0.95118327738232389</v>
      </c>
      <c r="AC485" s="23">
        <f t="shared" si="59"/>
        <v>2.3966980042188703E-2</v>
      </c>
      <c r="AD485" s="23">
        <f t="shared" si="60"/>
        <v>1.4980211167681327E-2</v>
      </c>
      <c r="AE485" s="23">
        <f t="shared" si="61"/>
        <v>3.7745661705875433E-4</v>
      </c>
      <c r="AF485" s="222">
        <f t="shared" si="62"/>
        <v>1.5749027052816972E-2</v>
      </c>
      <c r="AH485" s="231"/>
    </row>
    <row r="486" spans="1:34" s="225" customFormat="1" ht="13.5" customHeight="1" x14ac:dyDescent="0.2">
      <c r="A486" s="123" t="s">
        <v>1057</v>
      </c>
      <c r="B486" s="94" t="s">
        <v>1058</v>
      </c>
      <c r="C486" s="143" t="s">
        <v>870</v>
      </c>
      <c r="D486" s="56" t="s">
        <v>27</v>
      </c>
      <c r="E486" s="56" t="s">
        <v>28</v>
      </c>
      <c r="F486" s="56" t="s">
        <v>29</v>
      </c>
      <c r="G486" s="56" t="s">
        <v>46</v>
      </c>
      <c r="H486" s="56" t="s">
        <v>50</v>
      </c>
      <c r="I486" s="94" t="s">
        <v>32</v>
      </c>
      <c r="J486" s="125">
        <v>2118908312.4302788</v>
      </c>
      <c r="K486" s="90" t="s">
        <v>885</v>
      </c>
      <c r="L486" s="67">
        <v>0.2</v>
      </c>
      <c r="M486" s="68" t="s">
        <v>73</v>
      </c>
      <c r="N486" s="66" t="s">
        <v>872</v>
      </c>
      <c r="O486" s="66"/>
      <c r="P486" s="216"/>
      <c r="Q486" s="144">
        <v>26794895.072228696</v>
      </c>
      <c r="R486" s="144">
        <v>0</v>
      </c>
      <c r="S486" s="144">
        <v>23229201</v>
      </c>
      <c r="T486" s="144"/>
      <c r="U486" s="144">
        <v>812885.07937244989</v>
      </c>
      <c r="V486" s="145">
        <v>839017.85901168943</v>
      </c>
      <c r="W486" s="145">
        <v>1913791.1338445516</v>
      </c>
      <c r="X486" s="146"/>
      <c r="Y486" s="144"/>
      <c r="Z486" s="243"/>
      <c r="AA486" s="140">
        <f t="shared" si="57"/>
        <v>1651902.9383841394</v>
      </c>
      <c r="AB486" s="23">
        <f t="shared" si="58"/>
        <v>0</v>
      </c>
      <c r="AC486" s="23">
        <f t="shared" si="59"/>
        <v>0.49209009832478345</v>
      </c>
      <c r="AD486" s="23">
        <f t="shared" si="60"/>
        <v>0</v>
      </c>
      <c r="AE486" s="23">
        <f t="shared" si="61"/>
        <v>3.8363390931253302E-4</v>
      </c>
      <c r="AF486" s="222">
        <f t="shared" si="62"/>
        <v>7.7960095238358462E-4</v>
      </c>
      <c r="AH486" s="231"/>
    </row>
    <row r="487" spans="1:34" s="225" customFormat="1" ht="13.5" customHeight="1" x14ac:dyDescent="0.2">
      <c r="A487" s="136" t="s">
        <v>1060</v>
      </c>
      <c r="B487" s="94" t="s">
        <v>1059</v>
      </c>
      <c r="C487" s="143" t="s">
        <v>870</v>
      </c>
      <c r="D487" s="56" t="s">
        <v>27</v>
      </c>
      <c r="E487" s="56" t="s">
        <v>28</v>
      </c>
      <c r="F487" s="56" t="s">
        <v>29</v>
      </c>
      <c r="G487" s="69" t="s">
        <v>391</v>
      </c>
      <c r="H487" s="147" t="s">
        <v>31</v>
      </c>
      <c r="I487" s="94" t="s">
        <v>32</v>
      </c>
      <c r="J487" s="125">
        <v>2658954941.2988048</v>
      </c>
      <c r="K487" s="90" t="s">
        <v>912</v>
      </c>
      <c r="L487" s="67"/>
      <c r="M487" s="68"/>
      <c r="N487" s="66" t="s">
        <v>872</v>
      </c>
      <c r="O487" s="142"/>
      <c r="P487" s="216"/>
      <c r="Q487" s="144">
        <v>59366897.0211</v>
      </c>
      <c r="R487" s="144">
        <v>53188092</v>
      </c>
      <c r="S487" s="144">
        <v>0</v>
      </c>
      <c r="T487" s="144"/>
      <c r="U487" s="144">
        <v>673493</v>
      </c>
      <c r="V487" s="145">
        <v>5367580</v>
      </c>
      <c r="W487" s="145">
        <v>137732.02110000001</v>
      </c>
      <c r="X487" s="146"/>
      <c r="Y487" s="144"/>
      <c r="Z487" s="243"/>
      <c r="AA487" s="140">
        <f t="shared" si="57"/>
        <v>59229165</v>
      </c>
      <c r="AB487" s="23">
        <f t="shared" si="58"/>
        <v>0.8980050959691902</v>
      </c>
      <c r="AC487" s="23">
        <f t="shared" si="59"/>
        <v>1.137096901501144E-2</v>
      </c>
      <c r="AD487" s="23">
        <f t="shared" si="60"/>
        <v>2.0003382221294622E-2</v>
      </c>
      <c r="AE487" s="23">
        <f t="shared" si="61"/>
        <v>2.532923704495055E-4</v>
      </c>
      <c r="AF487" s="222">
        <f t="shared" si="62"/>
        <v>2.2275354907318835E-2</v>
      </c>
      <c r="AH487" s="231"/>
    </row>
    <row r="488" spans="1:34" s="225" customFormat="1" ht="13.5" customHeight="1" x14ac:dyDescent="0.2">
      <c r="A488" s="136" t="s">
        <v>1062</v>
      </c>
      <c r="B488" s="94" t="s">
        <v>1061</v>
      </c>
      <c r="C488" s="143" t="s">
        <v>870</v>
      </c>
      <c r="D488" s="56" t="s">
        <v>27</v>
      </c>
      <c r="E488" s="56" t="s">
        <v>28</v>
      </c>
      <c r="F488" s="56" t="s">
        <v>29</v>
      </c>
      <c r="G488" s="69" t="s">
        <v>391</v>
      </c>
      <c r="H488" s="147" t="s">
        <v>31</v>
      </c>
      <c r="I488" s="94" t="s">
        <v>32</v>
      </c>
      <c r="J488" s="125">
        <v>3930073283.6972113</v>
      </c>
      <c r="K488" s="90" t="s">
        <v>912</v>
      </c>
      <c r="L488" s="67"/>
      <c r="M488" s="68"/>
      <c r="N488" s="66" t="s">
        <v>872</v>
      </c>
      <c r="O488" s="142"/>
      <c r="P488" s="216"/>
      <c r="Q488" s="144">
        <v>81313912.646899998</v>
      </c>
      <c r="R488" s="144">
        <v>78440209</v>
      </c>
      <c r="S488" s="144">
        <v>0</v>
      </c>
      <c r="T488" s="144"/>
      <c r="U488" s="144">
        <v>1032533</v>
      </c>
      <c r="V488" s="145">
        <v>1684580</v>
      </c>
      <c r="W488" s="145">
        <v>156590.64690000002</v>
      </c>
      <c r="X488" s="146"/>
      <c r="Y488" s="144"/>
      <c r="Z488" s="243"/>
      <c r="AA488" s="140">
        <f t="shared" si="57"/>
        <v>81157322</v>
      </c>
      <c r="AB488" s="23">
        <f t="shared" si="58"/>
        <v>0.96652042067134747</v>
      </c>
      <c r="AC488" s="23">
        <f t="shared" si="59"/>
        <v>1.2722610536606912E-2</v>
      </c>
      <c r="AD488" s="23">
        <f t="shared" si="60"/>
        <v>1.9958968532568299E-2</v>
      </c>
      <c r="AE488" s="23">
        <f t="shared" si="61"/>
        <v>2.6272614413659124E-4</v>
      </c>
      <c r="AF488" s="222">
        <f t="shared" si="62"/>
        <v>2.0650332994211078E-2</v>
      </c>
      <c r="AH488" s="231"/>
    </row>
    <row r="489" spans="1:34" s="225" customFormat="1" ht="13.5" customHeight="1" x14ac:dyDescent="0.2">
      <c r="A489" s="123" t="s">
        <v>1063</v>
      </c>
      <c r="B489" s="94" t="s">
        <v>1064</v>
      </c>
      <c r="C489" s="143" t="s">
        <v>870</v>
      </c>
      <c r="D489" s="56" t="s">
        <v>27</v>
      </c>
      <c r="E489" s="56" t="s">
        <v>28</v>
      </c>
      <c r="F489" s="56" t="s">
        <v>723</v>
      </c>
      <c r="G489" s="56" t="s">
        <v>80</v>
      </c>
      <c r="H489" s="56" t="s">
        <v>50</v>
      </c>
      <c r="I489" s="94" t="s">
        <v>32</v>
      </c>
      <c r="J489" s="125">
        <v>7398238912.8422737</v>
      </c>
      <c r="K489" s="90" t="s">
        <v>875</v>
      </c>
      <c r="L489" s="67">
        <v>0.2</v>
      </c>
      <c r="M489" s="68" t="s">
        <v>73</v>
      </c>
      <c r="N489" s="66" t="s">
        <v>872</v>
      </c>
      <c r="O489" s="66"/>
      <c r="P489" s="216"/>
      <c r="Q489" s="144">
        <v>257302464.01507387</v>
      </c>
      <c r="R489" s="144">
        <v>148308119</v>
      </c>
      <c r="S489" s="144">
        <v>82812429</v>
      </c>
      <c r="T489" s="144"/>
      <c r="U489" s="144">
        <v>3057018</v>
      </c>
      <c r="V489" s="145">
        <v>2900519.0974556673</v>
      </c>
      <c r="W489" s="145">
        <v>20224378.917618167</v>
      </c>
      <c r="X489" s="146"/>
      <c r="Y489" s="144"/>
      <c r="Z489" s="243"/>
      <c r="AA489" s="140">
        <f t="shared" si="57"/>
        <v>154265656.09745568</v>
      </c>
      <c r="AB489" s="23">
        <f t="shared" si="58"/>
        <v>0.96138131293661322</v>
      </c>
      <c r="AC489" s="23">
        <f t="shared" si="59"/>
        <v>1.9816581845467675E-2</v>
      </c>
      <c r="AD489" s="23">
        <f t="shared" si="60"/>
        <v>2.0046408442225154E-2</v>
      </c>
      <c r="AE489" s="23">
        <f t="shared" si="61"/>
        <v>4.1320887795248928E-4</v>
      </c>
      <c r="AF489" s="222">
        <f t="shared" si="62"/>
        <v>2.085167266356765E-2</v>
      </c>
      <c r="AH489" s="231"/>
    </row>
    <row r="490" spans="1:34" s="225" customFormat="1" ht="13.5" customHeight="1" x14ac:dyDescent="0.2">
      <c r="A490" s="123" t="s">
        <v>1065</v>
      </c>
      <c r="B490" s="94" t="s">
        <v>1066</v>
      </c>
      <c r="C490" s="143" t="s">
        <v>870</v>
      </c>
      <c r="D490" s="56" t="s">
        <v>27</v>
      </c>
      <c r="E490" s="56" t="s">
        <v>28</v>
      </c>
      <c r="F490" s="56" t="s">
        <v>723</v>
      </c>
      <c r="G490" s="56" t="s">
        <v>80</v>
      </c>
      <c r="H490" s="56" t="s">
        <v>50</v>
      </c>
      <c r="I490" s="94" t="s">
        <v>57</v>
      </c>
      <c r="J490" s="125">
        <v>655269.67310756934</v>
      </c>
      <c r="K490" s="90" t="s">
        <v>875</v>
      </c>
      <c r="L490" s="67">
        <v>0.2</v>
      </c>
      <c r="M490" s="68" t="s">
        <v>73</v>
      </c>
      <c r="N490" s="66" t="s">
        <v>872</v>
      </c>
      <c r="O490" s="66"/>
      <c r="P490" s="216"/>
      <c r="Q490" s="144">
        <v>23183.946933063267</v>
      </c>
      <c r="R490" s="144">
        <v>12985.481604496679</v>
      </c>
      <c r="S490" s="144">
        <v>7903.2032447623915</v>
      </c>
      <c r="T490" s="144"/>
      <c r="U490" s="144">
        <v>267.96755237608585</v>
      </c>
      <c r="V490" s="145">
        <v>254.40552518071709</v>
      </c>
      <c r="W490" s="145">
        <v>1772.8890062473906</v>
      </c>
      <c r="X490" s="146"/>
      <c r="Y490" s="144"/>
      <c r="Z490" s="243"/>
      <c r="AA490" s="140">
        <f t="shared" si="57"/>
        <v>13507.854682053481</v>
      </c>
      <c r="AB490" s="23">
        <f t="shared" si="58"/>
        <v>0.96132819830740213</v>
      </c>
      <c r="AC490" s="23">
        <f t="shared" si="59"/>
        <v>1.9837906068985715E-2</v>
      </c>
      <c r="AD490" s="23">
        <f t="shared" si="60"/>
        <v>1.9817003803814032E-2</v>
      </c>
      <c r="AE490" s="23">
        <f t="shared" si="61"/>
        <v>4.089423994021713E-4</v>
      </c>
      <c r="AF490" s="222">
        <f t="shared" si="62"/>
        <v>2.0614191738789697E-2</v>
      </c>
      <c r="AH490" s="231"/>
    </row>
    <row r="491" spans="1:34" s="225" customFormat="1" ht="13.5" customHeight="1" x14ac:dyDescent="0.2">
      <c r="A491" s="123" t="s">
        <v>1067</v>
      </c>
      <c r="B491" s="94" t="s">
        <v>1068</v>
      </c>
      <c r="C491" s="143" t="s">
        <v>870</v>
      </c>
      <c r="D491" s="56" t="s">
        <v>27</v>
      </c>
      <c r="E491" s="56" t="s">
        <v>28</v>
      </c>
      <c r="F491" s="56" t="s">
        <v>43</v>
      </c>
      <c r="G491" s="56" t="s">
        <v>80</v>
      </c>
      <c r="H491" s="56" t="s">
        <v>50</v>
      </c>
      <c r="I491" s="94" t="s">
        <v>57</v>
      </c>
      <c r="J491" s="125">
        <v>1291853.2111553785</v>
      </c>
      <c r="K491" s="90" t="s">
        <v>871</v>
      </c>
      <c r="L491" s="67"/>
      <c r="M491" s="68"/>
      <c r="N491" s="66" t="s">
        <v>872</v>
      </c>
      <c r="O491" s="66"/>
      <c r="P491" s="216"/>
      <c r="Q491" s="144">
        <v>1515.0451133750639</v>
      </c>
      <c r="R491" s="144">
        <v>0</v>
      </c>
      <c r="S491" s="144">
        <v>0</v>
      </c>
      <c r="T491" s="144"/>
      <c r="U491" s="144">
        <v>701</v>
      </c>
      <c r="V491" s="145">
        <v>322</v>
      </c>
      <c r="W491" s="145">
        <v>492.04511337506392</v>
      </c>
      <c r="X491" s="146"/>
      <c r="Y491" s="144"/>
      <c r="Z491" s="243">
        <v>2.0886030107688993E-2</v>
      </c>
      <c r="AA491" s="140">
        <f t="shared" si="57"/>
        <v>1023</v>
      </c>
      <c r="AB491" s="23">
        <f t="shared" si="58"/>
        <v>0</v>
      </c>
      <c r="AC491" s="23">
        <f t="shared" si="59"/>
        <v>0.68523949169110454</v>
      </c>
      <c r="AD491" s="23">
        <f t="shared" si="60"/>
        <v>0</v>
      </c>
      <c r="AE491" s="23">
        <f t="shared" si="61"/>
        <v>5.4263130977013675E-4</v>
      </c>
      <c r="AF491" s="222">
        <f t="shared" si="62"/>
        <v>2.1677915742346412E-2</v>
      </c>
      <c r="AH491" s="231"/>
    </row>
    <row r="492" spans="1:34" s="225" customFormat="1" ht="13.5" customHeight="1" x14ac:dyDescent="0.2">
      <c r="A492" s="123" t="s">
        <v>1069</v>
      </c>
      <c r="B492" s="94" t="s">
        <v>1070</v>
      </c>
      <c r="C492" s="143" t="s">
        <v>870</v>
      </c>
      <c r="D492" s="56" t="s">
        <v>27</v>
      </c>
      <c r="E492" s="69" t="s">
        <v>803</v>
      </c>
      <c r="F492" s="56" t="s">
        <v>29</v>
      </c>
      <c r="G492" s="94" t="s">
        <v>182</v>
      </c>
      <c r="H492" s="56" t="s">
        <v>50</v>
      </c>
      <c r="I492" s="94" t="s">
        <v>32</v>
      </c>
      <c r="J492" s="125">
        <v>2191588822.4940238</v>
      </c>
      <c r="K492" s="90" t="s">
        <v>875</v>
      </c>
      <c r="L492" s="67"/>
      <c r="M492" s="68"/>
      <c r="N492" s="66" t="s">
        <v>872</v>
      </c>
      <c r="O492" s="66"/>
      <c r="P492" s="216"/>
      <c r="Q492" s="144">
        <v>16527094.5945</v>
      </c>
      <c r="R492" s="144">
        <v>14244036</v>
      </c>
      <c r="S492" s="144">
        <v>0</v>
      </c>
      <c r="T492" s="144"/>
      <c r="U492" s="144">
        <v>925073</v>
      </c>
      <c r="V492" s="145">
        <v>1200899</v>
      </c>
      <c r="W492" s="145">
        <v>157086.59450000001</v>
      </c>
      <c r="X492" s="146"/>
      <c r="Y492" s="144"/>
      <c r="Z492" s="243"/>
      <c r="AA492" s="140">
        <f t="shared" si="57"/>
        <v>16370008</v>
      </c>
      <c r="AB492" s="23">
        <f t="shared" si="58"/>
        <v>0.87013005735855475</v>
      </c>
      <c r="AC492" s="23">
        <f t="shared" si="59"/>
        <v>5.6510235059139859E-2</v>
      </c>
      <c r="AD492" s="23">
        <f t="shared" si="60"/>
        <v>6.4994107716749147E-3</v>
      </c>
      <c r="AE492" s="23">
        <f t="shared" si="61"/>
        <v>4.2210153223325381E-4</v>
      </c>
      <c r="AF492" s="222">
        <f t="shared" si="62"/>
        <v>7.4694704736497806E-3</v>
      </c>
      <c r="AH492" s="231"/>
    </row>
    <row r="493" spans="1:34" s="225" customFormat="1" ht="13.5" customHeight="1" x14ac:dyDescent="0.2">
      <c r="A493" s="136" t="s">
        <v>1072</v>
      </c>
      <c r="B493" s="94" t="s">
        <v>1071</v>
      </c>
      <c r="C493" s="143" t="s">
        <v>870</v>
      </c>
      <c r="D493" s="56" t="s">
        <v>27</v>
      </c>
      <c r="E493" s="56" t="s">
        <v>28</v>
      </c>
      <c r="F493" s="56" t="s">
        <v>29</v>
      </c>
      <c r="G493" s="69" t="s">
        <v>391</v>
      </c>
      <c r="H493" s="147" t="s">
        <v>31</v>
      </c>
      <c r="I493" s="94" t="s">
        <v>32</v>
      </c>
      <c r="J493" s="125">
        <v>3865974159.3426294</v>
      </c>
      <c r="K493" s="90" t="s">
        <v>912</v>
      </c>
      <c r="L493" s="67"/>
      <c r="M493" s="68"/>
      <c r="N493" s="66" t="s">
        <v>872</v>
      </c>
      <c r="O493" s="142"/>
      <c r="P493" s="216"/>
      <c r="Q493" s="144">
        <v>80032791.165900007</v>
      </c>
      <c r="R493" s="144">
        <v>77162462</v>
      </c>
      <c r="S493" s="144">
        <v>0</v>
      </c>
      <c r="T493" s="144"/>
      <c r="U493" s="144">
        <v>1042960</v>
      </c>
      <c r="V493" s="145">
        <v>1670580</v>
      </c>
      <c r="W493" s="145">
        <v>156789.16590000002</v>
      </c>
      <c r="X493" s="146"/>
      <c r="Y493" s="144"/>
      <c r="Z493" s="243"/>
      <c r="AA493" s="140">
        <f t="shared" si="57"/>
        <v>79876002</v>
      </c>
      <c r="AB493" s="23">
        <f t="shared" si="58"/>
        <v>0.96602809439561088</v>
      </c>
      <c r="AC493" s="23">
        <f t="shared" si="59"/>
        <v>1.3057238393078312E-2</v>
      </c>
      <c r="AD493" s="23">
        <f t="shared" si="60"/>
        <v>1.9959383798137106E-2</v>
      </c>
      <c r="AE493" s="23">
        <f t="shared" si="61"/>
        <v>2.6977935108012856E-4</v>
      </c>
      <c r="AF493" s="222">
        <f t="shared" si="62"/>
        <v>2.0661287092923072E-2</v>
      </c>
      <c r="AH493" s="231"/>
    </row>
    <row r="494" spans="1:34" s="226" customFormat="1" ht="13.5" customHeight="1" x14ac:dyDescent="0.2">
      <c r="A494" s="47" t="s">
        <v>1073</v>
      </c>
      <c r="B494" s="69" t="s">
        <v>1074</v>
      </c>
      <c r="C494" s="69" t="s">
        <v>1075</v>
      </c>
      <c r="D494" s="2" t="s">
        <v>27</v>
      </c>
      <c r="E494" s="2" t="s">
        <v>28</v>
      </c>
      <c r="F494" s="55" t="s">
        <v>1287</v>
      </c>
      <c r="G494" s="33" t="s">
        <v>105</v>
      </c>
      <c r="H494" s="91" t="s">
        <v>31</v>
      </c>
      <c r="I494" s="69" t="s">
        <v>32</v>
      </c>
      <c r="J494" s="108">
        <v>71616926259.41832</v>
      </c>
      <c r="K494" s="70" t="s">
        <v>1076</v>
      </c>
      <c r="L494" s="71">
        <v>0</v>
      </c>
      <c r="M494" s="71"/>
      <c r="N494" s="149" t="s">
        <v>1077</v>
      </c>
      <c r="O494" s="71"/>
      <c r="P494" s="71"/>
      <c r="Q494" s="108">
        <v>3244532197</v>
      </c>
      <c r="R494" s="108">
        <v>1348241143</v>
      </c>
      <c r="S494" s="108">
        <v>0</v>
      </c>
      <c r="T494" s="108">
        <v>0</v>
      </c>
      <c r="U494" s="108">
        <v>93725259</v>
      </c>
      <c r="V494" s="102">
        <v>301129551</v>
      </c>
      <c r="W494" s="102">
        <v>2618421</v>
      </c>
      <c r="X494" s="72"/>
      <c r="Y494" s="108">
        <v>1498817823</v>
      </c>
      <c r="Z494" s="73"/>
      <c r="AA494" s="118">
        <f t="shared" si="57"/>
        <v>1743095953</v>
      </c>
      <c r="AB494" s="23">
        <f t="shared" si="58"/>
        <v>0.77347500043217643</v>
      </c>
      <c r="AC494" s="23">
        <f t="shared" si="59"/>
        <v>5.3769420345845989E-2</v>
      </c>
      <c r="AD494" s="23">
        <f t="shared" si="60"/>
        <v>1.8825733153029493E-2</v>
      </c>
      <c r="AE494" s="23">
        <f t="shared" si="61"/>
        <v>1.3087026195525142E-3</v>
      </c>
      <c r="AF494" s="221">
        <f t="shared" si="62"/>
        <v>2.4339161760251696E-2</v>
      </c>
      <c r="AH494" s="231"/>
    </row>
    <row r="495" spans="1:34" s="227" customFormat="1" ht="13.5" customHeight="1" x14ac:dyDescent="0.2">
      <c r="A495" s="75" t="s">
        <v>1078</v>
      </c>
      <c r="B495" s="76" t="s">
        <v>1079</v>
      </c>
      <c r="C495" s="69" t="s">
        <v>1075</v>
      </c>
      <c r="D495" s="55" t="s">
        <v>802</v>
      </c>
      <c r="E495" s="35" t="s">
        <v>803</v>
      </c>
      <c r="F495" s="55" t="s">
        <v>723</v>
      </c>
      <c r="G495" s="94" t="s">
        <v>182</v>
      </c>
      <c r="H495" s="91" t="s">
        <v>31</v>
      </c>
      <c r="I495" s="76" t="s">
        <v>32</v>
      </c>
      <c r="J495" s="108">
        <v>2143363198.5896413</v>
      </c>
      <c r="K495" s="76" t="s">
        <v>1080</v>
      </c>
      <c r="L495" s="74">
        <v>0</v>
      </c>
      <c r="M495" s="74"/>
      <c r="N495" s="150" t="s">
        <v>1081</v>
      </c>
      <c r="O495" s="76"/>
      <c r="P495" s="77" t="s">
        <v>1082</v>
      </c>
      <c r="Q495" s="108">
        <v>35390758</v>
      </c>
      <c r="R495" s="108">
        <v>34692155</v>
      </c>
      <c r="S495" s="109">
        <v>0</v>
      </c>
      <c r="T495" s="109">
        <v>0</v>
      </c>
      <c r="U495" s="109">
        <v>0</v>
      </c>
      <c r="V495" s="102">
        <v>614760</v>
      </c>
      <c r="W495" s="102">
        <v>83843</v>
      </c>
      <c r="X495" s="76"/>
      <c r="Y495" s="109"/>
      <c r="Z495" s="76"/>
      <c r="AA495" s="118">
        <f t="shared" si="57"/>
        <v>35306915</v>
      </c>
      <c r="AB495" s="23">
        <f t="shared" si="58"/>
        <v>0.98258811340498031</v>
      </c>
      <c r="AC495" s="23">
        <f t="shared" si="59"/>
        <v>0</v>
      </c>
      <c r="AD495" s="23">
        <f t="shared" si="60"/>
        <v>1.6185849893675441E-2</v>
      </c>
      <c r="AE495" s="23">
        <f t="shared" si="61"/>
        <v>0</v>
      </c>
      <c r="AF495" s="221">
        <f t="shared" si="62"/>
        <v>1.64726701583905E-2</v>
      </c>
      <c r="AH495" s="231"/>
    </row>
    <row r="496" spans="1:34" s="227" customFormat="1" ht="13.5" customHeight="1" x14ac:dyDescent="0.2">
      <c r="A496" s="75" t="s">
        <v>1083</v>
      </c>
      <c r="B496" s="76" t="s">
        <v>1084</v>
      </c>
      <c r="C496" s="69" t="s">
        <v>1075</v>
      </c>
      <c r="D496" s="55" t="s">
        <v>802</v>
      </c>
      <c r="E496" s="35" t="s">
        <v>803</v>
      </c>
      <c r="F496" s="55" t="s">
        <v>723</v>
      </c>
      <c r="G496" s="94" t="s">
        <v>182</v>
      </c>
      <c r="H496" s="91" t="s">
        <v>31</v>
      </c>
      <c r="I496" s="76" t="s">
        <v>32</v>
      </c>
      <c r="J496" s="108">
        <v>1849686492.2908366</v>
      </c>
      <c r="K496" s="76" t="s">
        <v>1080</v>
      </c>
      <c r="L496" s="74">
        <v>0</v>
      </c>
      <c r="M496" s="74"/>
      <c r="N496" s="150" t="s">
        <v>1081</v>
      </c>
      <c r="O496" s="76"/>
      <c r="P496" s="77" t="s">
        <v>1082</v>
      </c>
      <c r="Q496" s="108">
        <v>31209968</v>
      </c>
      <c r="R496" s="108">
        <v>30587365</v>
      </c>
      <c r="S496" s="109">
        <v>0</v>
      </c>
      <c r="T496" s="109">
        <v>0</v>
      </c>
      <c r="U496" s="109">
        <v>0</v>
      </c>
      <c r="V496" s="102">
        <v>538760</v>
      </c>
      <c r="W496" s="102">
        <v>83843</v>
      </c>
      <c r="X496" s="76"/>
      <c r="Y496" s="109"/>
      <c r="Z496" s="76"/>
      <c r="AA496" s="118">
        <f t="shared" si="57"/>
        <v>31126125</v>
      </c>
      <c r="AB496" s="23">
        <f t="shared" si="58"/>
        <v>0.98269106739113843</v>
      </c>
      <c r="AC496" s="23">
        <f t="shared" si="59"/>
        <v>0</v>
      </c>
      <c r="AD496" s="23">
        <f t="shared" si="60"/>
        <v>1.6536513148299823E-2</v>
      </c>
      <c r="AE496" s="23">
        <f t="shared" si="61"/>
        <v>0</v>
      </c>
      <c r="AF496" s="221">
        <f t="shared" si="62"/>
        <v>1.6827784129758279E-2</v>
      </c>
      <c r="AH496" s="231"/>
    </row>
    <row r="497" spans="1:34" s="227" customFormat="1" ht="13.5" customHeight="1" x14ac:dyDescent="0.2">
      <c r="A497" s="75" t="s">
        <v>1085</v>
      </c>
      <c r="B497" s="76" t="s">
        <v>1086</v>
      </c>
      <c r="C497" s="69" t="s">
        <v>1075</v>
      </c>
      <c r="D497" s="55" t="s">
        <v>802</v>
      </c>
      <c r="E497" s="35" t="s">
        <v>803</v>
      </c>
      <c r="F497" s="55" t="s">
        <v>723</v>
      </c>
      <c r="G497" s="94" t="s">
        <v>182</v>
      </c>
      <c r="H497" s="91" t="s">
        <v>31</v>
      </c>
      <c r="I497" s="76" t="s">
        <v>32</v>
      </c>
      <c r="J497" s="108">
        <v>1244652206.6733067</v>
      </c>
      <c r="K497" s="76" t="s">
        <v>1080</v>
      </c>
      <c r="L497" s="74">
        <v>0</v>
      </c>
      <c r="M497" s="74"/>
      <c r="N497" s="150" t="s">
        <v>1081</v>
      </c>
      <c r="O497" s="76"/>
      <c r="P497" s="77" t="s">
        <v>1082</v>
      </c>
      <c r="Q497" s="108">
        <v>20808848</v>
      </c>
      <c r="R497" s="108">
        <v>20335245</v>
      </c>
      <c r="S497" s="109">
        <v>0</v>
      </c>
      <c r="T497" s="109">
        <v>0</v>
      </c>
      <c r="U497" s="109">
        <v>0</v>
      </c>
      <c r="V497" s="102">
        <v>389760</v>
      </c>
      <c r="W497" s="102">
        <v>83843</v>
      </c>
      <c r="X497" s="76"/>
      <c r="Y497" s="109"/>
      <c r="Z497" s="76"/>
      <c r="AA497" s="118">
        <f t="shared" si="57"/>
        <v>20725005</v>
      </c>
      <c r="AB497" s="23">
        <f t="shared" si="58"/>
        <v>0.98119373191948567</v>
      </c>
      <c r="AC497" s="23">
        <f t="shared" si="59"/>
        <v>0</v>
      </c>
      <c r="AD497" s="23">
        <f t="shared" si="60"/>
        <v>1.6338094200910813E-2</v>
      </c>
      <c r="AE497" s="23">
        <f t="shared" si="61"/>
        <v>0</v>
      </c>
      <c r="AF497" s="221">
        <f t="shared" si="62"/>
        <v>1.6651241920338192E-2</v>
      </c>
      <c r="AH497" s="231"/>
    </row>
    <row r="498" spans="1:34" s="228" customFormat="1" ht="13.5" customHeight="1" x14ac:dyDescent="0.2">
      <c r="A498" s="75" t="s">
        <v>1087</v>
      </c>
      <c r="B498" s="76" t="s">
        <v>1088</v>
      </c>
      <c r="C498" s="69" t="s">
        <v>1075</v>
      </c>
      <c r="D498" s="55" t="s">
        <v>802</v>
      </c>
      <c r="E498" s="35" t="s">
        <v>803</v>
      </c>
      <c r="F498" s="55" t="s">
        <v>723</v>
      </c>
      <c r="G498" s="94" t="s">
        <v>182</v>
      </c>
      <c r="H498" s="91" t="s">
        <v>31</v>
      </c>
      <c r="I498" s="76" t="s">
        <v>32</v>
      </c>
      <c r="J498" s="108">
        <v>2536565780.7649403</v>
      </c>
      <c r="K498" s="76" t="s">
        <v>1089</v>
      </c>
      <c r="L498" s="74">
        <v>0</v>
      </c>
      <c r="M498" s="74"/>
      <c r="N498" s="150" t="s">
        <v>1081</v>
      </c>
      <c r="O498" s="76"/>
      <c r="P498" s="77" t="s">
        <v>1082</v>
      </c>
      <c r="Q498" s="108">
        <v>41791673</v>
      </c>
      <c r="R498" s="108">
        <v>40996070</v>
      </c>
      <c r="S498" s="109">
        <v>0</v>
      </c>
      <c r="T498" s="109">
        <v>0</v>
      </c>
      <c r="U498" s="109">
        <v>0</v>
      </c>
      <c r="V498" s="102">
        <v>711760</v>
      </c>
      <c r="W498" s="102">
        <v>83843</v>
      </c>
      <c r="X498" s="76"/>
      <c r="Y498" s="109"/>
      <c r="Z498" s="76"/>
      <c r="AA498" s="118">
        <f t="shared" ref="AA498:AA546" si="63">+R498+T498+U498+V498</f>
        <v>41707830</v>
      </c>
      <c r="AB498" s="23">
        <f t="shared" ref="AB498:AB546" si="64">+R498/AA498</f>
        <v>0.98293461923096936</v>
      </c>
      <c r="AC498" s="23">
        <f t="shared" ref="AC498:AC546" si="65">+U498/AA498</f>
        <v>0</v>
      </c>
      <c r="AD498" s="23">
        <f t="shared" ref="AD498:AD546" si="66">+R498/J498</f>
        <v>1.6162036999346811E-2</v>
      </c>
      <c r="AE498" s="23">
        <f t="shared" ref="AE498:AE546" si="67">+U498/J498</f>
        <v>0</v>
      </c>
      <c r="AF498" s="221">
        <f t="shared" ref="AF498:AF546" si="68">+AA498/J498+Z498</f>
        <v>1.6442636858178528E-2</v>
      </c>
      <c r="AH498" s="231"/>
    </row>
    <row r="499" spans="1:34" s="228" customFormat="1" ht="13.5" customHeight="1" x14ac:dyDescent="0.2">
      <c r="A499" s="75" t="s">
        <v>1090</v>
      </c>
      <c r="B499" s="76" t="s">
        <v>1091</v>
      </c>
      <c r="C499" s="69" t="s">
        <v>1075</v>
      </c>
      <c r="D499" s="55" t="s">
        <v>802</v>
      </c>
      <c r="E499" s="35" t="s">
        <v>803</v>
      </c>
      <c r="F499" s="55" t="s">
        <v>723</v>
      </c>
      <c r="G499" s="94" t="s">
        <v>182</v>
      </c>
      <c r="H499" s="91" t="s">
        <v>31</v>
      </c>
      <c r="I499" s="76" t="s">
        <v>32</v>
      </c>
      <c r="J499" s="108">
        <v>2477470221.8446217</v>
      </c>
      <c r="K499" s="76" t="s">
        <v>1089</v>
      </c>
      <c r="L499" s="74">
        <v>0</v>
      </c>
      <c r="M499" s="74"/>
      <c r="N499" s="150" t="s">
        <v>1081</v>
      </c>
      <c r="O499" s="76"/>
      <c r="P499" s="77" t="s">
        <v>1082</v>
      </c>
      <c r="Q499" s="108">
        <v>41161939</v>
      </c>
      <c r="R499" s="108">
        <v>40420465</v>
      </c>
      <c r="S499" s="109">
        <v>0</v>
      </c>
      <c r="T499" s="109">
        <v>0</v>
      </c>
      <c r="U499" s="109">
        <v>0</v>
      </c>
      <c r="V499" s="102">
        <v>657564</v>
      </c>
      <c r="W499" s="102">
        <v>83910</v>
      </c>
      <c r="X499" s="76"/>
      <c r="Y499" s="109"/>
      <c r="Z499" s="76"/>
      <c r="AA499" s="118">
        <f t="shared" si="63"/>
        <v>41078029</v>
      </c>
      <c r="AB499" s="23">
        <f t="shared" si="64"/>
        <v>0.98399231861879255</v>
      </c>
      <c r="AC499" s="23">
        <f t="shared" si="65"/>
        <v>0</v>
      </c>
      <c r="AD499" s="23">
        <f t="shared" si="66"/>
        <v>1.63152172904442E-2</v>
      </c>
      <c r="AE499" s="23">
        <f t="shared" si="67"/>
        <v>0</v>
      </c>
      <c r="AF499" s="221">
        <f t="shared" si="68"/>
        <v>1.6580634809574019E-2</v>
      </c>
      <c r="AH499" s="231"/>
    </row>
    <row r="500" spans="1:34" s="228" customFormat="1" ht="13.5" customHeight="1" x14ac:dyDescent="0.2">
      <c r="A500" s="75" t="s">
        <v>1092</v>
      </c>
      <c r="B500" s="76" t="s">
        <v>1093</v>
      </c>
      <c r="C500" s="69" t="s">
        <v>1075</v>
      </c>
      <c r="D500" s="55" t="s">
        <v>802</v>
      </c>
      <c r="E500" s="35" t="s">
        <v>803</v>
      </c>
      <c r="F500" s="55" t="s">
        <v>723</v>
      </c>
      <c r="G500" s="94" t="s">
        <v>182</v>
      </c>
      <c r="H500" s="91" t="s">
        <v>31</v>
      </c>
      <c r="I500" s="76" t="s">
        <v>32</v>
      </c>
      <c r="J500" s="108">
        <v>1504846562.1752987</v>
      </c>
      <c r="K500" s="76" t="s">
        <v>1089</v>
      </c>
      <c r="L500" s="74">
        <v>0</v>
      </c>
      <c r="M500" s="74"/>
      <c r="N500" s="150" t="s">
        <v>1081</v>
      </c>
      <c r="O500" s="76"/>
      <c r="P500" s="77"/>
      <c r="Q500" s="108">
        <v>26023465</v>
      </c>
      <c r="R500" s="108">
        <v>25522625</v>
      </c>
      <c r="S500" s="109">
        <v>0</v>
      </c>
      <c r="T500" s="109">
        <v>0</v>
      </c>
      <c r="U500" s="109">
        <v>0</v>
      </c>
      <c r="V500" s="102">
        <v>416930</v>
      </c>
      <c r="W500" s="102">
        <v>83910</v>
      </c>
      <c r="X500" s="76"/>
      <c r="Y500" s="109"/>
      <c r="Z500" s="76"/>
      <c r="AA500" s="118">
        <f t="shared" si="63"/>
        <v>25939555</v>
      </c>
      <c r="AB500" s="23">
        <f t="shared" si="64"/>
        <v>0.98392686381859673</v>
      </c>
      <c r="AC500" s="23">
        <f t="shared" si="65"/>
        <v>0</v>
      </c>
      <c r="AD500" s="23">
        <f t="shared" si="66"/>
        <v>1.6960283952874449E-2</v>
      </c>
      <c r="AE500" s="23">
        <f t="shared" si="67"/>
        <v>0</v>
      </c>
      <c r="AF500" s="221">
        <f t="shared" si="68"/>
        <v>1.7237342099850787E-2</v>
      </c>
      <c r="AH500" s="231"/>
    </row>
    <row r="501" spans="1:34" s="228" customFormat="1" ht="13.5" customHeight="1" x14ac:dyDescent="0.2">
      <c r="A501" s="75" t="s">
        <v>1094</v>
      </c>
      <c r="B501" s="76" t="s">
        <v>1095</v>
      </c>
      <c r="C501" s="69" t="s">
        <v>1075</v>
      </c>
      <c r="D501" s="55" t="s">
        <v>802</v>
      </c>
      <c r="E501" s="35" t="s">
        <v>803</v>
      </c>
      <c r="F501" s="55" t="s">
        <v>723</v>
      </c>
      <c r="G501" s="94" t="s">
        <v>182</v>
      </c>
      <c r="H501" s="91" t="s">
        <v>31</v>
      </c>
      <c r="I501" s="76" t="s">
        <v>32</v>
      </c>
      <c r="J501" s="108">
        <v>1674804425.7768924</v>
      </c>
      <c r="K501" s="76" t="s">
        <v>1089</v>
      </c>
      <c r="L501" s="74">
        <v>0</v>
      </c>
      <c r="M501" s="74"/>
      <c r="N501" s="150" t="s">
        <v>1081</v>
      </c>
      <c r="O501" s="76"/>
      <c r="P501" s="77"/>
      <c r="Q501" s="108">
        <v>29135965</v>
      </c>
      <c r="R501" s="108">
        <v>28513070</v>
      </c>
      <c r="S501" s="109">
        <v>0</v>
      </c>
      <c r="T501" s="109">
        <v>0</v>
      </c>
      <c r="U501" s="109">
        <v>0</v>
      </c>
      <c r="V501" s="102">
        <v>457947</v>
      </c>
      <c r="W501" s="102">
        <v>164948</v>
      </c>
      <c r="X501" s="76"/>
      <c r="Y501" s="109"/>
      <c r="Z501" s="76"/>
      <c r="AA501" s="118">
        <f t="shared" si="63"/>
        <v>28971017</v>
      </c>
      <c r="AB501" s="23">
        <f t="shared" si="64"/>
        <v>0.98419292633047706</v>
      </c>
      <c r="AC501" s="23">
        <f t="shared" si="65"/>
        <v>0</v>
      </c>
      <c r="AD501" s="23">
        <f t="shared" si="66"/>
        <v>1.7024716176501399E-2</v>
      </c>
      <c r="AE501" s="23">
        <f t="shared" si="67"/>
        <v>0</v>
      </c>
      <c r="AF501" s="221">
        <f t="shared" si="68"/>
        <v>1.7298149296782039E-2</v>
      </c>
      <c r="AH501" s="231"/>
    </row>
    <row r="502" spans="1:34" s="228" customFormat="1" ht="13.5" customHeight="1" x14ac:dyDescent="0.2">
      <c r="A502" s="75" t="s">
        <v>1096</v>
      </c>
      <c r="B502" s="76" t="s">
        <v>1097</v>
      </c>
      <c r="C502" s="69" t="s">
        <v>1075</v>
      </c>
      <c r="D502" s="55" t="s">
        <v>802</v>
      </c>
      <c r="E502" s="35" t="s">
        <v>803</v>
      </c>
      <c r="F502" s="55" t="s">
        <v>723</v>
      </c>
      <c r="G502" s="94" t="s">
        <v>182</v>
      </c>
      <c r="H502" s="91" t="s">
        <v>31</v>
      </c>
      <c r="I502" s="76" t="s">
        <v>32</v>
      </c>
      <c r="J502" s="108">
        <v>1828460870.2111554</v>
      </c>
      <c r="K502" s="76" t="s">
        <v>1089</v>
      </c>
      <c r="L502" s="74">
        <v>0</v>
      </c>
      <c r="M502" s="74"/>
      <c r="N502" s="150" t="s">
        <v>1081</v>
      </c>
      <c r="O502" s="76"/>
      <c r="P502" s="77"/>
      <c r="Q502" s="108">
        <v>30608093</v>
      </c>
      <c r="R502" s="108">
        <v>29986575</v>
      </c>
      <c r="S502" s="109">
        <v>0</v>
      </c>
      <c r="T502" s="109">
        <v>0</v>
      </c>
      <c r="U502" s="109">
        <v>0</v>
      </c>
      <c r="V502" s="102">
        <v>537541</v>
      </c>
      <c r="W502" s="102">
        <v>83977</v>
      </c>
      <c r="X502" s="76"/>
      <c r="Y502" s="109"/>
      <c r="Z502" s="76"/>
      <c r="AA502" s="118">
        <f t="shared" si="63"/>
        <v>30524116</v>
      </c>
      <c r="AB502" s="23">
        <f t="shared" si="64"/>
        <v>0.98238962923610962</v>
      </c>
      <c r="AC502" s="23">
        <f t="shared" si="65"/>
        <v>0</v>
      </c>
      <c r="AD502" s="23">
        <f t="shared" si="66"/>
        <v>1.6399899767358474E-2</v>
      </c>
      <c r="AE502" s="23">
        <f t="shared" si="67"/>
        <v>0</v>
      </c>
      <c r="AF502" s="221">
        <f t="shared" si="68"/>
        <v>1.6693885276568701E-2</v>
      </c>
      <c r="AH502" s="231"/>
    </row>
    <row r="503" spans="1:34" s="228" customFormat="1" ht="13.5" customHeight="1" x14ac:dyDescent="0.2">
      <c r="A503" s="75" t="s">
        <v>1098</v>
      </c>
      <c r="B503" s="76" t="s">
        <v>1099</v>
      </c>
      <c r="C503" s="69" t="s">
        <v>1075</v>
      </c>
      <c r="D503" s="55" t="s">
        <v>802</v>
      </c>
      <c r="E503" s="35" t="s">
        <v>803</v>
      </c>
      <c r="F503" s="55" t="s">
        <v>723</v>
      </c>
      <c r="G503" s="94" t="s">
        <v>182</v>
      </c>
      <c r="H503" s="91" t="s">
        <v>31</v>
      </c>
      <c r="I503" s="76" t="s">
        <v>32</v>
      </c>
      <c r="J503" s="108">
        <v>1371871107.1035857</v>
      </c>
      <c r="K503" s="76" t="s">
        <v>1089</v>
      </c>
      <c r="L503" s="74">
        <v>0</v>
      </c>
      <c r="M503" s="74"/>
      <c r="N503" s="150" t="s">
        <v>1081</v>
      </c>
      <c r="O503" s="76"/>
      <c r="P503" s="77"/>
      <c r="Q503" s="108">
        <v>23970017</v>
      </c>
      <c r="R503" s="108">
        <v>23465120</v>
      </c>
      <c r="S503" s="109">
        <v>0</v>
      </c>
      <c r="T503" s="109">
        <v>0</v>
      </c>
      <c r="U503" s="109">
        <v>0</v>
      </c>
      <c r="V503" s="102">
        <v>420987</v>
      </c>
      <c r="W503" s="102">
        <v>83910</v>
      </c>
      <c r="X503" s="76"/>
      <c r="Y503" s="109"/>
      <c r="Z503" s="76"/>
      <c r="AA503" s="118">
        <f t="shared" si="63"/>
        <v>23886107</v>
      </c>
      <c r="AB503" s="23">
        <f t="shared" si="64"/>
        <v>0.98237523594782528</v>
      </c>
      <c r="AC503" s="23">
        <f t="shared" si="65"/>
        <v>0</v>
      </c>
      <c r="AD503" s="23">
        <f t="shared" si="66"/>
        <v>1.7104464026173431E-2</v>
      </c>
      <c r="AE503" s="23">
        <f t="shared" si="67"/>
        <v>0</v>
      </c>
      <c r="AF503" s="221">
        <f t="shared" si="68"/>
        <v>1.7411334691952541E-2</v>
      </c>
      <c r="AH503" s="231"/>
    </row>
    <row r="504" spans="1:34" ht="13.5" customHeight="1" x14ac:dyDescent="0.2">
      <c r="A504" s="124" t="s">
        <v>1100</v>
      </c>
      <c r="B504" s="80" t="s">
        <v>1101</v>
      </c>
      <c r="C504" s="80" t="s">
        <v>1102</v>
      </c>
      <c r="D504" s="2" t="s">
        <v>27</v>
      </c>
      <c r="E504" s="2" t="s">
        <v>28</v>
      </c>
      <c r="F504" s="2" t="s">
        <v>43</v>
      </c>
      <c r="G504" s="55" t="s">
        <v>46</v>
      </c>
      <c r="H504" s="2" t="s">
        <v>50</v>
      </c>
      <c r="I504" s="80" t="s">
        <v>32</v>
      </c>
      <c r="J504" s="87">
        <v>1955827417.5863013</v>
      </c>
      <c r="K504" s="79" t="s">
        <v>325</v>
      </c>
      <c r="L504" s="6" t="s">
        <v>70</v>
      </c>
      <c r="M504" s="6" t="s">
        <v>70</v>
      </c>
      <c r="N504" s="79" t="s">
        <v>457</v>
      </c>
      <c r="O504" s="78">
        <v>5.2500000000000003E-3</v>
      </c>
      <c r="P504" s="6"/>
      <c r="Q504" s="87">
        <v>44567303.119999997</v>
      </c>
      <c r="R504" s="87">
        <v>39097240</v>
      </c>
      <c r="S504" s="4">
        <v>0</v>
      </c>
      <c r="T504" s="87">
        <v>977432</v>
      </c>
      <c r="U504" s="87">
        <v>1954863</v>
      </c>
      <c r="V504" s="102">
        <v>2278776.5</v>
      </c>
      <c r="W504" s="102">
        <v>258991.12</v>
      </c>
      <c r="X504" s="53"/>
      <c r="Y504" s="4"/>
      <c r="Z504" s="79">
        <v>6.4586799999999996E-3</v>
      </c>
      <c r="AA504" s="118">
        <f t="shared" si="63"/>
        <v>44308311.5</v>
      </c>
      <c r="AB504" s="23">
        <f t="shared" si="64"/>
        <v>0.88239065485490231</v>
      </c>
      <c r="AC504" s="23">
        <f t="shared" si="65"/>
        <v>4.4119555311874163E-2</v>
      </c>
      <c r="AD504" s="23">
        <f t="shared" si="66"/>
        <v>1.999012778348825E-2</v>
      </c>
      <c r="AE504" s="23">
        <f t="shared" si="67"/>
        <v>9.9950690046696883E-4</v>
      </c>
      <c r="AF504" s="221">
        <f t="shared" si="68"/>
        <v>2.9113189851733827E-2</v>
      </c>
      <c r="AH504" s="231"/>
    </row>
    <row r="505" spans="1:34" ht="13.5" customHeight="1" x14ac:dyDescent="0.2">
      <c r="A505" s="124" t="s">
        <v>1103</v>
      </c>
      <c r="B505" s="2" t="s">
        <v>1104</v>
      </c>
      <c r="C505" s="80" t="s">
        <v>1102</v>
      </c>
      <c r="D505" s="2" t="s">
        <v>27</v>
      </c>
      <c r="E505" s="2" t="s">
        <v>28</v>
      </c>
      <c r="F505" s="2" t="s">
        <v>29</v>
      </c>
      <c r="G505" s="2" t="s">
        <v>69</v>
      </c>
      <c r="H505" s="91" t="s">
        <v>31</v>
      </c>
      <c r="I505" s="80" t="s">
        <v>32</v>
      </c>
      <c r="J505" s="87">
        <v>1769995250.1306999</v>
      </c>
      <c r="K505" s="79" t="s">
        <v>1105</v>
      </c>
      <c r="L505" s="6" t="s">
        <v>70</v>
      </c>
      <c r="M505" s="6" t="s">
        <v>70</v>
      </c>
      <c r="N505" s="79" t="s">
        <v>457</v>
      </c>
      <c r="O505" s="78">
        <v>5.2500000000000003E-3</v>
      </c>
      <c r="P505" s="6"/>
      <c r="Q505" s="87">
        <v>27827335.811106198</v>
      </c>
      <c r="R505" s="87">
        <v>22777837.142082896</v>
      </c>
      <c r="S505" s="4">
        <v>0</v>
      </c>
      <c r="T505" s="87">
        <v>884002.17264785641</v>
      </c>
      <c r="U505" s="87">
        <v>1768003.3461274027</v>
      </c>
      <c r="V505" s="102">
        <v>2058732.8481704996</v>
      </c>
      <c r="W505" s="102">
        <v>338760.30207754491</v>
      </c>
      <c r="X505" s="53"/>
      <c r="Y505" s="4"/>
      <c r="Z505" s="80"/>
      <c r="AA505" s="118">
        <f t="shared" si="63"/>
        <v>27488575.509028655</v>
      </c>
      <c r="AB505" s="23">
        <f t="shared" si="64"/>
        <v>0.82862922942665718</v>
      </c>
      <c r="AC505" s="23">
        <f t="shared" si="65"/>
        <v>6.4317750679612332E-2</v>
      </c>
      <c r="AD505" s="23">
        <f t="shared" si="66"/>
        <v>1.2868869077700032E-2</v>
      </c>
      <c r="AE505" s="23">
        <f t="shared" si="67"/>
        <v>9.988746274866274E-4</v>
      </c>
      <c r="AF505" s="221">
        <f t="shared" si="68"/>
        <v>1.5530310325408412E-2</v>
      </c>
      <c r="AH505" s="231"/>
    </row>
    <row r="506" spans="1:34" ht="13.5" customHeight="1" x14ac:dyDescent="0.2">
      <c r="A506" s="124" t="s">
        <v>1106</v>
      </c>
      <c r="B506" s="2" t="s">
        <v>1107</v>
      </c>
      <c r="C506" s="80" t="s">
        <v>1102</v>
      </c>
      <c r="D506" s="2" t="s">
        <v>27</v>
      </c>
      <c r="E506" s="2" t="s">
        <v>28</v>
      </c>
      <c r="F506" s="2" t="s">
        <v>29</v>
      </c>
      <c r="G506" s="2" t="s">
        <v>69</v>
      </c>
      <c r="H506" s="91" t="s">
        <v>31</v>
      </c>
      <c r="I506" s="80" t="s">
        <v>32</v>
      </c>
      <c r="J506" s="87">
        <v>1473311.8973102781</v>
      </c>
      <c r="K506" s="79" t="s">
        <v>1108</v>
      </c>
      <c r="L506" s="6" t="s">
        <v>70</v>
      </c>
      <c r="M506" s="6" t="s">
        <v>70</v>
      </c>
      <c r="N506" s="79" t="s">
        <v>457</v>
      </c>
      <c r="O506" s="78">
        <v>5.2500000000000003E-3</v>
      </c>
      <c r="P506" s="6"/>
      <c r="Q506" s="87">
        <v>23162.968893799985</v>
      </c>
      <c r="R506" s="87">
        <v>18959.857917103804</v>
      </c>
      <c r="S506" s="4">
        <v>0</v>
      </c>
      <c r="T506" s="87">
        <v>735.82735214348679</v>
      </c>
      <c r="U506" s="87">
        <v>1471.6538725974203</v>
      </c>
      <c r="V506" s="102">
        <v>1713.6518295001624</v>
      </c>
      <c r="W506" s="102">
        <v>281.97792245511175</v>
      </c>
      <c r="X506" s="53"/>
      <c r="Y506" s="4"/>
      <c r="Z506" s="80"/>
      <c r="AA506" s="118">
        <f t="shared" si="63"/>
        <v>22880.990971344872</v>
      </c>
      <c r="AB506" s="23">
        <f t="shared" si="64"/>
        <v>0.82862922942665729</v>
      </c>
      <c r="AC506" s="23">
        <f t="shared" si="65"/>
        <v>6.4317750679612332E-2</v>
      </c>
      <c r="AD506" s="23">
        <f t="shared" si="66"/>
        <v>1.2868869077700032E-2</v>
      </c>
      <c r="AE506" s="23">
        <f t="shared" si="67"/>
        <v>9.988746274866274E-4</v>
      </c>
      <c r="AF506" s="221">
        <f t="shared" si="68"/>
        <v>1.5530310325408412E-2</v>
      </c>
      <c r="AH506" s="231"/>
    </row>
    <row r="507" spans="1:34" ht="13.5" customHeight="1" x14ac:dyDescent="0.2">
      <c r="A507" s="124" t="s">
        <v>1109</v>
      </c>
      <c r="B507" s="2" t="s">
        <v>1110</v>
      </c>
      <c r="C507" s="80" t="s">
        <v>1102</v>
      </c>
      <c r="D507" s="2" t="s">
        <v>27</v>
      </c>
      <c r="E507" s="2" t="s">
        <v>28</v>
      </c>
      <c r="F507" s="2" t="s">
        <v>29</v>
      </c>
      <c r="G507" s="2" t="s">
        <v>230</v>
      </c>
      <c r="H507" s="91" t="s">
        <v>31</v>
      </c>
      <c r="I507" s="80" t="s">
        <v>32</v>
      </c>
      <c r="J507" s="87">
        <v>930143514.90958905</v>
      </c>
      <c r="K507" s="79" t="s">
        <v>1111</v>
      </c>
      <c r="L507" s="6" t="s">
        <v>70</v>
      </c>
      <c r="M507" s="6" t="s">
        <v>70</v>
      </c>
      <c r="N507" s="79" t="s">
        <v>457</v>
      </c>
      <c r="O507" s="78">
        <v>5.2500000000000003E-3</v>
      </c>
      <c r="P507" s="6"/>
      <c r="Q507" s="87">
        <v>16184903.779999999</v>
      </c>
      <c r="R507" s="87">
        <v>13001140</v>
      </c>
      <c r="S507" s="4">
        <v>0</v>
      </c>
      <c r="T507" s="87">
        <v>463906</v>
      </c>
      <c r="U507" s="87">
        <v>927812</v>
      </c>
      <c r="V507" s="102">
        <v>1442125.5</v>
      </c>
      <c r="W507" s="102">
        <v>349920.28</v>
      </c>
      <c r="X507" s="53"/>
      <c r="Y507" s="4"/>
      <c r="Z507" s="79">
        <v>1.401488486327786E-3</v>
      </c>
      <c r="AA507" s="118">
        <f t="shared" si="63"/>
        <v>15834983.5</v>
      </c>
      <c r="AB507" s="23">
        <f t="shared" si="64"/>
        <v>0.82103906202365162</v>
      </c>
      <c r="AC507" s="23">
        <f t="shared" si="65"/>
        <v>5.859254605475276E-2</v>
      </c>
      <c r="AD507" s="23">
        <f t="shared" si="66"/>
        <v>1.3977563452951371E-2</v>
      </c>
      <c r="AE507" s="23">
        <f t="shared" si="67"/>
        <v>9.9749338153498211E-4</v>
      </c>
      <c r="AF507" s="221">
        <f t="shared" si="68"/>
        <v>1.8425725333841771E-2</v>
      </c>
      <c r="AH507" s="231"/>
    </row>
    <row r="508" spans="1:34" ht="13.5" customHeight="1" x14ac:dyDescent="0.2">
      <c r="A508" s="124" t="s">
        <v>1112</v>
      </c>
      <c r="B508" s="2" t="s">
        <v>1113</v>
      </c>
      <c r="C508" s="80" t="s">
        <v>1102</v>
      </c>
      <c r="D508" s="2" t="s">
        <v>27</v>
      </c>
      <c r="E508" s="2" t="s">
        <v>28</v>
      </c>
      <c r="F508" s="2" t="s">
        <v>29</v>
      </c>
      <c r="G508" s="2" t="s">
        <v>230</v>
      </c>
      <c r="H508" s="91" t="s">
        <v>31</v>
      </c>
      <c r="I508" s="80" t="s">
        <v>32</v>
      </c>
      <c r="J508" s="87">
        <v>535836401.84109586</v>
      </c>
      <c r="K508" s="79" t="s">
        <v>1114</v>
      </c>
      <c r="L508" s="6" t="s">
        <v>70</v>
      </c>
      <c r="M508" s="6" t="s">
        <v>70</v>
      </c>
      <c r="N508" s="79" t="s">
        <v>457</v>
      </c>
      <c r="O508" s="78">
        <v>5.2500000000000003E-3</v>
      </c>
      <c r="P508" s="6"/>
      <c r="Q508" s="87">
        <v>10475230.42</v>
      </c>
      <c r="R508" s="87">
        <v>8171508</v>
      </c>
      <c r="S508" s="4">
        <v>0</v>
      </c>
      <c r="T508" s="87">
        <v>267356</v>
      </c>
      <c r="U508" s="87">
        <v>534713</v>
      </c>
      <c r="V508" s="102">
        <v>1167431.5</v>
      </c>
      <c r="W508" s="102">
        <v>334221.92</v>
      </c>
      <c r="X508" s="53"/>
      <c r="Y508" s="4"/>
      <c r="Z508" s="79">
        <v>1.6995472175788517E-3</v>
      </c>
      <c r="AA508" s="118">
        <f t="shared" si="63"/>
        <v>10141008.5</v>
      </c>
      <c r="AB508" s="23">
        <f t="shared" si="64"/>
        <v>0.80578849726829438</v>
      </c>
      <c r="AC508" s="23">
        <f t="shared" si="65"/>
        <v>5.2727793295903456E-2</v>
      </c>
      <c r="AD508" s="23">
        <f t="shared" si="66"/>
        <v>1.5250005359701727E-2</v>
      </c>
      <c r="AE508" s="23">
        <f t="shared" si="67"/>
        <v>9.9790346113620503E-4</v>
      </c>
      <c r="AF508" s="221">
        <f t="shared" si="68"/>
        <v>2.0625115665627948E-2</v>
      </c>
      <c r="AH508" s="231"/>
    </row>
    <row r="509" spans="1:34" ht="13.5" customHeight="1" x14ac:dyDescent="0.2">
      <c r="A509" s="124" t="s">
        <v>1115</v>
      </c>
      <c r="B509" s="80" t="s">
        <v>1116</v>
      </c>
      <c r="C509" s="80" t="s">
        <v>1102</v>
      </c>
      <c r="D509" s="2" t="s">
        <v>27</v>
      </c>
      <c r="E509" s="2" t="s">
        <v>28</v>
      </c>
      <c r="F509" s="2" t="s">
        <v>29</v>
      </c>
      <c r="G509" s="80" t="s">
        <v>46</v>
      </c>
      <c r="H509" s="2" t="s">
        <v>50</v>
      </c>
      <c r="I509" s="80" t="s">
        <v>32</v>
      </c>
      <c r="J509" s="87">
        <v>2843854672.9693303</v>
      </c>
      <c r="K509" s="79" t="s">
        <v>325</v>
      </c>
      <c r="L509" s="6" t="s">
        <v>70</v>
      </c>
      <c r="M509" s="6" t="s">
        <v>70</v>
      </c>
      <c r="N509" s="79" t="s">
        <v>1117</v>
      </c>
      <c r="O509" s="78">
        <v>5.2500000000000003E-3</v>
      </c>
      <c r="P509" s="6"/>
      <c r="Q509" s="87">
        <v>65976403.683906056</v>
      </c>
      <c r="R509" s="87">
        <v>56840961</v>
      </c>
      <c r="S509" s="4">
        <v>0</v>
      </c>
      <c r="T509" s="87">
        <v>1421238.1812778665</v>
      </c>
      <c r="U509" s="87">
        <v>4832208.5605412824</v>
      </c>
      <c r="V509" s="102">
        <v>2622531.8045255612</v>
      </c>
      <c r="W509" s="102">
        <v>259464.13756135124</v>
      </c>
      <c r="X509" s="53"/>
      <c r="Y509" s="4"/>
      <c r="Z509" s="80"/>
      <c r="AA509" s="118">
        <f t="shared" si="63"/>
        <v>65716939.546344705</v>
      </c>
      <c r="AB509" s="23">
        <f t="shared" si="64"/>
        <v>0.86493621572128732</v>
      </c>
      <c r="AC509" s="23">
        <f t="shared" si="65"/>
        <v>7.3530639039170814E-2</v>
      </c>
      <c r="AD509" s="23">
        <f t="shared" si="66"/>
        <v>1.998729454787896E-2</v>
      </c>
      <c r="AE509" s="23">
        <f t="shared" si="67"/>
        <v>1.69917563174769E-3</v>
      </c>
      <c r="AF509" s="221">
        <f t="shared" si="68"/>
        <v>2.3108402890970593E-2</v>
      </c>
      <c r="AH509" s="231"/>
    </row>
    <row r="510" spans="1:34" ht="13.5" customHeight="1" x14ac:dyDescent="0.2">
      <c r="A510" s="124" t="s">
        <v>1118</v>
      </c>
      <c r="B510" s="80" t="s">
        <v>1119</v>
      </c>
      <c r="C510" s="80" t="s">
        <v>1102</v>
      </c>
      <c r="D510" s="2" t="s">
        <v>27</v>
      </c>
      <c r="E510" s="2" t="s">
        <v>28</v>
      </c>
      <c r="F510" s="2" t="s">
        <v>29</v>
      </c>
      <c r="G510" s="80" t="s">
        <v>46</v>
      </c>
      <c r="H510" s="2" t="s">
        <v>50</v>
      </c>
      <c r="I510" s="80" t="s">
        <v>32</v>
      </c>
      <c r="J510" s="87">
        <v>3044026963.9099641</v>
      </c>
      <c r="K510" s="79" t="s">
        <v>1120</v>
      </c>
      <c r="L510" s="6" t="s">
        <v>70</v>
      </c>
      <c r="M510" s="6" t="s">
        <v>70</v>
      </c>
      <c r="N510" s="79" t="s">
        <v>1117</v>
      </c>
      <c r="O510" s="78">
        <v>5.2500000000000003E-3</v>
      </c>
      <c r="P510" s="6"/>
      <c r="Q510" s="87">
        <v>31071785.166093938</v>
      </c>
      <c r="R510" s="87">
        <v>21293320</v>
      </c>
      <c r="S510" s="4">
        <v>0</v>
      </c>
      <c r="T510" s="87">
        <v>1521275.8187221333</v>
      </c>
      <c r="U510" s="87">
        <v>5172336.4394587167</v>
      </c>
      <c r="V510" s="102">
        <v>2807125.6954744388</v>
      </c>
      <c r="W510" s="102">
        <v>277727.2124386488</v>
      </c>
      <c r="X510" s="53"/>
      <c r="Y510" s="4"/>
      <c r="Z510" s="80"/>
      <c r="AA510" s="118">
        <f t="shared" si="63"/>
        <v>30794057.953655288</v>
      </c>
      <c r="AB510" s="23">
        <f t="shared" si="64"/>
        <v>0.69147496026818578</v>
      </c>
      <c r="AC510" s="23">
        <f t="shared" si="65"/>
        <v>0.16796540576896443</v>
      </c>
      <c r="AD510" s="23">
        <f t="shared" si="66"/>
        <v>6.9951154350647903E-3</v>
      </c>
      <c r="AE510" s="23">
        <f t="shared" si="67"/>
        <v>1.6991756317476902E-3</v>
      </c>
      <c r="AF510" s="221">
        <f t="shared" si="68"/>
        <v>1.0116223778156425E-2</v>
      </c>
      <c r="AH510" s="231"/>
    </row>
    <row r="511" spans="1:34" ht="13.5" customHeight="1" x14ac:dyDescent="0.2">
      <c r="A511" s="124" t="s">
        <v>1121</v>
      </c>
      <c r="B511" s="80" t="s">
        <v>1122</v>
      </c>
      <c r="C511" s="80" t="s">
        <v>1102</v>
      </c>
      <c r="D511" s="2" t="s">
        <v>27</v>
      </c>
      <c r="E511" s="2" t="s">
        <v>28</v>
      </c>
      <c r="F511" s="55" t="s">
        <v>45</v>
      </c>
      <c r="G511" s="80" t="s">
        <v>46</v>
      </c>
      <c r="H511" s="91" t="s">
        <v>31</v>
      </c>
      <c r="I511" s="80" t="s">
        <v>32</v>
      </c>
      <c r="J511" s="87">
        <v>1379346232.0948944</v>
      </c>
      <c r="K511" s="79" t="s">
        <v>325</v>
      </c>
      <c r="L511" s="6" t="s">
        <v>70</v>
      </c>
      <c r="M511" s="6" t="s">
        <v>70</v>
      </c>
      <c r="N511" s="79" t="s">
        <v>457</v>
      </c>
      <c r="O511" s="78">
        <v>5.2500000000000003E-3</v>
      </c>
      <c r="P511" s="6"/>
      <c r="Q511" s="87">
        <v>31728923.673847772</v>
      </c>
      <c r="R511" s="87">
        <v>27679239</v>
      </c>
      <c r="S511" s="4">
        <v>0</v>
      </c>
      <c r="T511" s="87">
        <v>688714.57786480198</v>
      </c>
      <c r="U511" s="87">
        <v>1377429.155729604</v>
      </c>
      <c r="V511" s="102">
        <v>1791799.7061158412</v>
      </c>
      <c r="W511" s="102">
        <v>191741.23413752415</v>
      </c>
      <c r="X511" s="53"/>
      <c r="Y511" s="4"/>
      <c r="Z511" s="80"/>
      <c r="AA511" s="118">
        <f t="shared" si="63"/>
        <v>31537182.439710248</v>
      </c>
      <c r="AB511" s="23">
        <f t="shared" si="64"/>
        <v>0.87767000279478058</v>
      </c>
      <c r="AC511" s="23">
        <f t="shared" si="65"/>
        <v>4.3676354359265937E-2</v>
      </c>
      <c r="AD511" s="23">
        <f t="shared" si="66"/>
        <v>2.0066926168320995E-2</v>
      </c>
      <c r="AE511" s="23">
        <f t="shared" si="67"/>
        <v>9.9861015579650442E-4</v>
      </c>
      <c r="AF511" s="221">
        <f t="shared" si="68"/>
        <v>2.2863862390672479E-2</v>
      </c>
      <c r="AH511" s="231"/>
    </row>
    <row r="512" spans="1:34" ht="13.5" customHeight="1" x14ac:dyDescent="0.2">
      <c r="A512" s="124" t="s">
        <v>1123</v>
      </c>
      <c r="B512" s="80" t="s">
        <v>1124</v>
      </c>
      <c r="C512" s="80" t="s">
        <v>1102</v>
      </c>
      <c r="D512" s="2" t="s">
        <v>27</v>
      </c>
      <c r="E512" s="2" t="s">
        <v>28</v>
      </c>
      <c r="F512" s="2" t="s">
        <v>29</v>
      </c>
      <c r="G512" s="55" t="s">
        <v>38</v>
      </c>
      <c r="H512" s="91" t="s">
        <v>31</v>
      </c>
      <c r="I512" s="80" t="s">
        <v>32</v>
      </c>
      <c r="J512" s="87">
        <v>7170785986.8848696</v>
      </c>
      <c r="K512" s="79" t="s">
        <v>1125</v>
      </c>
      <c r="L512" s="6" t="s">
        <v>70</v>
      </c>
      <c r="M512" s="6" t="s">
        <v>70</v>
      </c>
      <c r="N512" s="79" t="s">
        <v>457</v>
      </c>
      <c r="O512" s="78">
        <v>1.25E-3</v>
      </c>
      <c r="P512" s="6"/>
      <c r="Q512" s="87">
        <v>102748759.1084936</v>
      </c>
      <c r="R512" s="87">
        <v>86064476</v>
      </c>
      <c r="S512" s="4">
        <v>0</v>
      </c>
      <c r="T512" s="87">
        <v>3582062.7877799617</v>
      </c>
      <c r="U512" s="87">
        <v>7164125.142181674</v>
      </c>
      <c r="V512" s="102">
        <v>5738850.0395729225</v>
      </c>
      <c r="W512" s="102">
        <v>199245.13895902334</v>
      </c>
      <c r="X512" s="53"/>
      <c r="Y512" s="4"/>
      <c r="Z512" s="80"/>
      <c r="AA512" s="118">
        <f t="shared" si="63"/>
        <v>102549513.96953456</v>
      </c>
      <c r="AB512" s="23">
        <f t="shared" si="64"/>
        <v>0.83924801462801724</v>
      </c>
      <c r="AC512" s="23">
        <f t="shared" si="65"/>
        <v>6.9860156960958333E-2</v>
      </c>
      <c r="AD512" s="23">
        <f t="shared" si="66"/>
        <v>1.2002097978856026E-2</v>
      </c>
      <c r="AE512" s="23">
        <f t="shared" si="67"/>
        <v>9.9907111372234819E-4</v>
      </c>
      <c r="AF512" s="221">
        <f t="shared" si="68"/>
        <v>1.4301014443478614E-2</v>
      </c>
      <c r="AH512" s="231"/>
    </row>
    <row r="513" spans="1:34" ht="13.5" customHeight="1" x14ac:dyDescent="0.2">
      <c r="A513" s="124" t="s">
        <v>1126</v>
      </c>
      <c r="B513" s="80" t="s">
        <v>1127</v>
      </c>
      <c r="C513" s="80" t="s">
        <v>1102</v>
      </c>
      <c r="D513" s="2" t="s">
        <v>27</v>
      </c>
      <c r="E513" s="2" t="s">
        <v>28</v>
      </c>
      <c r="F513" s="2" t="s">
        <v>29</v>
      </c>
      <c r="G513" s="55" t="s">
        <v>38</v>
      </c>
      <c r="H513" s="91" t="s">
        <v>31</v>
      </c>
      <c r="I513" s="80" t="s">
        <v>32</v>
      </c>
      <c r="J513" s="87">
        <v>9375466600.0897312</v>
      </c>
      <c r="K513" s="79" t="s">
        <v>1128</v>
      </c>
      <c r="L513" s="6" t="s">
        <v>70</v>
      </c>
      <c r="M513" s="6" t="s">
        <v>70</v>
      </c>
      <c r="N513" s="79" t="s">
        <v>457</v>
      </c>
      <c r="O513" s="78">
        <v>1.25E-3</v>
      </c>
      <c r="P513" s="6"/>
      <c r="Q513" s="87">
        <v>78096997.211506426</v>
      </c>
      <c r="R513" s="87">
        <v>56283079</v>
      </c>
      <c r="S513" s="4">
        <v>0</v>
      </c>
      <c r="T513" s="87">
        <v>4683379.2122200374</v>
      </c>
      <c r="U513" s="87">
        <v>9366757.8578183241</v>
      </c>
      <c r="V513" s="102">
        <v>7503277.4604270756</v>
      </c>
      <c r="W513" s="102">
        <v>260503.6810409766</v>
      </c>
      <c r="X513" s="53"/>
      <c r="Y513" s="4"/>
      <c r="Z513" s="80"/>
      <c r="AA513" s="118">
        <f t="shared" si="63"/>
        <v>77836493.530465439</v>
      </c>
      <c r="AB513" s="23">
        <f t="shared" si="64"/>
        <v>0.72309371153738611</v>
      </c>
      <c r="AC513" s="23">
        <f t="shared" si="65"/>
        <v>0.12033889802798152</v>
      </c>
      <c r="AD513" s="23">
        <f t="shared" si="66"/>
        <v>6.0032296418677791E-3</v>
      </c>
      <c r="AE513" s="23">
        <f t="shared" si="67"/>
        <v>9.9907111372234819E-4</v>
      </c>
      <c r="AF513" s="221">
        <f t="shared" si="68"/>
        <v>8.3021461064903667E-3</v>
      </c>
      <c r="AH513" s="231"/>
    </row>
    <row r="514" spans="1:34" ht="13.5" customHeight="1" x14ac:dyDescent="0.2">
      <c r="A514" s="124" t="s">
        <v>1129</v>
      </c>
      <c r="B514" s="80" t="s">
        <v>1130</v>
      </c>
      <c r="C514" s="80" t="s">
        <v>1102</v>
      </c>
      <c r="D514" s="2" t="s">
        <v>27</v>
      </c>
      <c r="E514" s="2" t="s">
        <v>28</v>
      </c>
      <c r="F514" s="2" t="s">
        <v>29</v>
      </c>
      <c r="G514" s="80" t="s">
        <v>116</v>
      </c>
      <c r="H514" s="91" t="s">
        <v>31</v>
      </c>
      <c r="I514" s="80" t="s">
        <v>32</v>
      </c>
      <c r="J514" s="87">
        <v>59279654965.35804</v>
      </c>
      <c r="K514" s="79" t="s">
        <v>1131</v>
      </c>
      <c r="L514" s="6" t="s">
        <v>70</v>
      </c>
      <c r="M514" s="6" t="s">
        <v>70</v>
      </c>
      <c r="N514" s="79" t="s">
        <v>457</v>
      </c>
      <c r="O514" s="78">
        <v>1.25E-3</v>
      </c>
      <c r="P514" s="6"/>
      <c r="Q514" s="87">
        <v>609788033.21161056</v>
      </c>
      <c r="R514" s="87">
        <v>501784362</v>
      </c>
      <c r="S514" s="4">
        <v>0</v>
      </c>
      <c r="T514" s="87">
        <v>24064151.381485462</v>
      </c>
      <c r="U514" s="87">
        <v>38578633.444523737</v>
      </c>
      <c r="V514" s="102">
        <v>45261748.713120043</v>
      </c>
      <c r="W514" s="102">
        <v>99137.672481371046</v>
      </c>
      <c r="X514" s="53"/>
      <c r="Y514" s="4"/>
      <c r="Z514" s="80"/>
      <c r="AA514" s="118">
        <f t="shared" si="63"/>
        <v>609688895.53912926</v>
      </c>
      <c r="AB514" s="23">
        <f t="shared" si="64"/>
        <v>0.82301705947307346</v>
      </c>
      <c r="AC514" s="23">
        <f t="shared" si="65"/>
        <v>6.3275932572808016E-2</v>
      </c>
      <c r="AD514" s="23">
        <f t="shared" si="66"/>
        <v>8.4646977498980674E-3</v>
      </c>
      <c r="AE514" s="23">
        <f t="shared" si="67"/>
        <v>6.5079045191926963E-4</v>
      </c>
      <c r="AF514" s="221">
        <f t="shared" si="68"/>
        <v>1.028496025989727E-2</v>
      </c>
      <c r="AH514" s="231"/>
    </row>
    <row r="515" spans="1:34" ht="13.5" customHeight="1" x14ac:dyDescent="0.2">
      <c r="A515" s="124" t="s">
        <v>1132</v>
      </c>
      <c r="B515" s="80" t="s">
        <v>1133</v>
      </c>
      <c r="C515" s="80" t="s">
        <v>1102</v>
      </c>
      <c r="D515" s="2" t="s">
        <v>27</v>
      </c>
      <c r="E515" s="2" t="s">
        <v>28</v>
      </c>
      <c r="F515" s="2" t="s">
        <v>29</v>
      </c>
      <c r="G515" s="80" t="s">
        <v>116</v>
      </c>
      <c r="H515" s="91" t="s">
        <v>31</v>
      </c>
      <c r="I515" s="80" t="s">
        <v>32</v>
      </c>
      <c r="J515" s="87">
        <v>393374653.98982793</v>
      </c>
      <c r="K515" s="79" t="s">
        <v>1134</v>
      </c>
      <c r="L515" s="6" t="s">
        <v>70</v>
      </c>
      <c r="M515" s="6" t="s">
        <v>70</v>
      </c>
      <c r="N515" s="79" t="s">
        <v>457</v>
      </c>
      <c r="O515" s="78">
        <v>1.25E-3</v>
      </c>
      <c r="P515" s="6"/>
      <c r="Q515" s="87">
        <v>3385444.0040462697</v>
      </c>
      <c r="R515" s="87">
        <v>2668741</v>
      </c>
      <c r="S515" s="4">
        <v>0</v>
      </c>
      <c r="T515" s="87">
        <v>159687.62349886441</v>
      </c>
      <c r="U515" s="87">
        <v>256004.46884362644</v>
      </c>
      <c r="V515" s="102">
        <v>300353.04269910068</v>
      </c>
      <c r="W515" s="102">
        <v>657.86900467801456</v>
      </c>
      <c r="X515" s="53"/>
      <c r="Y515" s="4"/>
      <c r="Z515" s="80"/>
      <c r="AA515" s="118">
        <f t="shared" si="63"/>
        <v>3384786.1350415917</v>
      </c>
      <c r="AB515" s="23">
        <f t="shared" si="64"/>
        <v>0.78845188249011988</v>
      </c>
      <c r="AC515" s="23">
        <f t="shared" si="65"/>
        <v>7.5633868324292433E-2</v>
      </c>
      <c r="AD515" s="23">
        <f t="shared" si="66"/>
        <v>6.7842220461641883E-3</v>
      </c>
      <c r="AE515" s="23">
        <f t="shared" si="67"/>
        <v>6.5079045191926963E-4</v>
      </c>
      <c r="AF515" s="221">
        <f t="shared" si="68"/>
        <v>8.6044845561633904E-3</v>
      </c>
      <c r="AH515" s="231"/>
    </row>
    <row r="516" spans="1:34" ht="13.5" customHeight="1" x14ac:dyDescent="0.2">
      <c r="A516" s="124" t="s">
        <v>1135</v>
      </c>
      <c r="B516" s="80" t="s">
        <v>1136</v>
      </c>
      <c r="C516" s="80" t="s">
        <v>1102</v>
      </c>
      <c r="D516" s="2" t="s">
        <v>27</v>
      </c>
      <c r="E516" s="2" t="s">
        <v>28</v>
      </c>
      <c r="F516" s="2" t="s">
        <v>29</v>
      </c>
      <c r="G516" s="80" t="s">
        <v>116</v>
      </c>
      <c r="H516" s="91" t="s">
        <v>31</v>
      </c>
      <c r="I516" s="80" t="s">
        <v>32</v>
      </c>
      <c r="J516" s="87">
        <v>3799869957.1262341</v>
      </c>
      <c r="K516" s="79" t="s">
        <v>1137</v>
      </c>
      <c r="L516" s="6" t="s">
        <v>70</v>
      </c>
      <c r="M516" s="6" t="s">
        <v>70</v>
      </c>
      <c r="N516" s="79" t="s">
        <v>457</v>
      </c>
      <c r="O516" s="78">
        <v>1.25E-3</v>
      </c>
      <c r="P516" s="6"/>
      <c r="Q516" s="87">
        <v>22552092.624343108</v>
      </c>
      <c r="R516" s="87">
        <v>15628977</v>
      </c>
      <c r="S516" s="4">
        <v>0</v>
      </c>
      <c r="T516" s="87">
        <v>1542529.9950156698</v>
      </c>
      <c r="U516" s="87">
        <v>2472919.0866326378</v>
      </c>
      <c r="V516" s="102">
        <v>2901311.7441808488</v>
      </c>
      <c r="W516" s="102">
        <v>6354.7985139509447</v>
      </c>
      <c r="X516" s="53"/>
      <c r="Y516" s="4"/>
      <c r="Z516" s="80"/>
      <c r="AA516" s="118">
        <f t="shared" si="63"/>
        <v>22545737.825829156</v>
      </c>
      <c r="AB516" s="23">
        <f t="shared" si="64"/>
        <v>0.69321204392321634</v>
      </c>
      <c r="AC516" s="23">
        <f t="shared" si="65"/>
        <v>0.10968454905918308</v>
      </c>
      <c r="AD516" s="23">
        <f t="shared" si="66"/>
        <v>4.113029439517947E-3</v>
      </c>
      <c r="AE516" s="23">
        <f t="shared" si="67"/>
        <v>6.5079045191926963E-4</v>
      </c>
      <c r="AF516" s="221">
        <f t="shared" si="68"/>
        <v>5.9332919495171483E-3</v>
      </c>
      <c r="AH516" s="231"/>
    </row>
    <row r="517" spans="1:34" ht="13.5" customHeight="1" x14ac:dyDescent="0.2">
      <c r="A517" s="124" t="s">
        <v>1138</v>
      </c>
      <c r="B517" s="80" t="s">
        <v>1139</v>
      </c>
      <c r="C517" s="80" t="s">
        <v>1102</v>
      </c>
      <c r="D517" s="2" t="s">
        <v>27</v>
      </c>
      <c r="E517" s="2" t="s">
        <v>28</v>
      </c>
      <c r="F517" s="2" t="s">
        <v>43</v>
      </c>
      <c r="G517" s="80" t="s">
        <v>1140</v>
      </c>
      <c r="H517" s="2" t="s">
        <v>50</v>
      </c>
      <c r="I517" s="80" t="s">
        <v>32</v>
      </c>
      <c r="J517" s="87">
        <v>1568375386.45155</v>
      </c>
      <c r="K517" s="79" t="s">
        <v>1131</v>
      </c>
      <c r="L517" s="6" t="s">
        <v>70</v>
      </c>
      <c r="M517" s="6" t="s">
        <v>70</v>
      </c>
      <c r="N517" s="79" t="s">
        <v>450</v>
      </c>
      <c r="O517" s="78">
        <v>5.2500000000000003E-3</v>
      </c>
      <c r="P517" s="6"/>
      <c r="Q517" s="87">
        <v>19567201.11055417</v>
      </c>
      <c r="R517" s="87">
        <v>15680319</v>
      </c>
      <c r="S517" s="4">
        <v>0</v>
      </c>
      <c r="T517" s="87">
        <v>783105.4288170177</v>
      </c>
      <c r="U517" s="87">
        <v>2349316.3748016623</v>
      </c>
      <c r="V517" s="102">
        <v>732765.32811061735</v>
      </c>
      <c r="W517" s="102">
        <v>21694.978824875267</v>
      </c>
      <c r="X517" s="53"/>
      <c r="Y517" s="4"/>
      <c r="Z517" s="79">
        <v>7.31034199058311E-3</v>
      </c>
      <c r="AA517" s="118">
        <f t="shared" si="63"/>
        <v>19545506.131729297</v>
      </c>
      <c r="AB517" s="23">
        <f t="shared" si="64"/>
        <v>0.80224676170167186</v>
      </c>
      <c r="AC517" s="23">
        <f t="shared" si="65"/>
        <v>0.12019726473022295</v>
      </c>
      <c r="AD517" s="23">
        <f t="shared" si="66"/>
        <v>9.9978099219452353E-3</v>
      </c>
      <c r="AE517" s="23">
        <f t="shared" si="67"/>
        <v>1.4979298929939163E-3</v>
      </c>
      <c r="AF517" s="221">
        <f t="shared" si="68"/>
        <v>1.9772604724730587E-2</v>
      </c>
      <c r="AH517" s="231"/>
    </row>
    <row r="518" spans="1:34" ht="13.5" customHeight="1" x14ac:dyDescent="0.2">
      <c r="A518" s="124" t="s">
        <v>1141</v>
      </c>
      <c r="B518" s="80" t="s">
        <v>1142</v>
      </c>
      <c r="C518" s="80" t="s">
        <v>1102</v>
      </c>
      <c r="D518" s="2" t="s">
        <v>27</v>
      </c>
      <c r="E518" s="2" t="s">
        <v>28</v>
      </c>
      <c r="F518" s="2" t="s">
        <v>43</v>
      </c>
      <c r="G518" s="80" t="s">
        <v>1140</v>
      </c>
      <c r="H518" s="2" t="s">
        <v>50</v>
      </c>
      <c r="I518" s="80" t="s">
        <v>32</v>
      </c>
      <c r="J518" s="87">
        <v>16067694178.802614</v>
      </c>
      <c r="K518" s="79" t="s">
        <v>1143</v>
      </c>
      <c r="L518" s="6" t="s">
        <v>70</v>
      </c>
      <c r="M518" s="6" t="s">
        <v>70</v>
      </c>
      <c r="N518" s="79" t="s">
        <v>450</v>
      </c>
      <c r="O518" s="78">
        <v>5.2500000000000003E-3</v>
      </c>
      <c r="P518" s="6"/>
      <c r="Q518" s="87">
        <v>232746373.85155851</v>
      </c>
      <c r="R518" s="87">
        <v>192926039</v>
      </c>
      <c r="S518" s="4">
        <v>0</v>
      </c>
      <c r="T518" s="87">
        <v>8022759.5055927783</v>
      </c>
      <c r="U518" s="87">
        <v>24068279.421912767</v>
      </c>
      <c r="V518" s="102">
        <v>7507035.1770501137</v>
      </c>
      <c r="W518" s="102">
        <v>222260.74700290689</v>
      </c>
      <c r="X518" s="53"/>
      <c r="Y518" s="4"/>
      <c r="Z518" s="79">
        <v>7.31034199058311E-3</v>
      </c>
      <c r="AA518" s="118">
        <f t="shared" si="63"/>
        <v>232524113.10455564</v>
      </c>
      <c r="AB518" s="23">
        <f t="shared" si="64"/>
        <v>0.82970336462803684</v>
      </c>
      <c r="AC518" s="23">
        <f t="shared" si="65"/>
        <v>0.10350874625673916</v>
      </c>
      <c r="AD518" s="23">
        <f t="shared" si="66"/>
        <v>1.2007076862000438E-2</v>
      </c>
      <c r="AE518" s="23">
        <f t="shared" si="67"/>
        <v>1.4979298929939161E-3</v>
      </c>
      <c r="AF518" s="221">
        <f t="shared" si="68"/>
        <v>2.1781871664785787E-2</v>
      </c>
      <c r="AH518" s="231"/>
    </row>
    <row r="519" spans="1:34" ht="13.5" customHeight="1" x14ac:dyDescent="0.2">
      <c r="A519" s="124" t="s">
        <v>1144</v>
      </c>
      <c r="B519" s="80" t="s">
        <v>1145</v>
      </c>
      <c r="C519" s="80" t="s">
        <v>1102</v>
      </c>
      <c r="D519" s="2" t="s">
        <v>27</v>
      </c>
      <c r="E519" s="2" t="s">
        <v>28</v>
      </c>
      <c r="F519" s="2" t="s">
        <v>43</v>
      </c>
      <c r="G519" s="80" t="s">
        <v>1140</v>
      </c>
      <c r="H519" s="2" t="s">
        <v>50</v>
      </c>
      <c r="I519" s="80" t="s">
        <v>32</v>
      </c>
      <c r="J519" s="87">
        <v>115651743.1795909</v>
      </c>
      <c r="K519" s="79" t="s">
        <v>1120</v>
      </c>
      <c r="L519" s="6"/>
      <c r="M519" s="6"/>
      <c r="N519" s="79" t="s">
        <v>450</v>
      </c>
      <c r="O519" s="78">
        <v>5.2500000000000003E-3</v>
      </c>
      <c r="P519" s="6"/>
      <c r="Q519" s="87">
        <v>1096167.0478872517</v>
      </c>
      <c r="R519" s="87">
        <v>809549</v>
      </c>
      <c r="S519" s="4"/>
      <c r="T519" s="87">
        <v>57746.065590201688</v>
      </c>
      <c r="U519" s="87">
        <v>173238.20328556446</v>
      </c>
      <c r="V519" s="102">
        <v>54033.994839267849</v>
      </c>
      <c r="W519" s="102">
        <v>1599.784172217782</v>
      </c>
      <c r="X519" s="53"/>
      <c r="Y519" s="4"/>
      <c r="Z519" s="79">
        <v>7.31034199058311E-3</v>
      </c>
      <c r="AA519" s="118">
        <f t="shared" si="63"/>
        <v>1094567.2637150339</v>
      </c>
      <c r="AB519" s="23">
        <f t="shared" si="64"/>
        <v>0.73960644250618002</v>
      </c>
      <c r="AC519" s="23">
        <f t="shared" si="65"/>
        <v>0.15827095239225639</v>
      </c>
      <c r="AD519" s="23">
        <f t="shared" si="66"/>
        <v>6.9998858447199042E-3</v>
      </c>
      <c r="AE519" s="23">
        <f t="shared" si="67"/>
        <v>1.4979298929939161E-3</v>
      </c>
      <c r="AF519" s="221">
        <f t="shared" si="68"/>
        <v>1.6774680647505251E-2</v>
      </c>
      <c r="AH519" s="231"/>
    </row>
    <row r="520" spans="1:34" ht="13.5" customHeight="1" x14ac:dyDescent="0.2">
      <c r="A520" s="124" t="s">
        <v>1146</v>
      </c>
      <c r="B520" s="80" t="s">
        <v>1147</v>
      </c>
      <c r="C520" s="80" t="s">
        <v>1102</v>
      </c>
      <c r="D520" s="2" t="s">
        <v>27</v>
      </c>
      <c r="E520" s="2" t="s">
        <v>28</v>
      </c>
      <c r="F520" s="2" t="s">
        <v>43</v>
      </c>
      <c r="G520" s="80" t="s">
        <v>46</v>
      </c>
      <c r="H520" s="2" t="s">
        <v>50</v>
      </c>
      <c r="I520" s="80" t="s">
        <v>32</v>
      </c>
      <c r="J520" s="87">
        <v>8287089833.5216398</v>
      </c>
      <c r="K520" s="79" t="s">
        <v>527</v>
      </c>
      <c r="L520" s="6" t="s">
        <v>70</v>
      </c>
      <c r="M520" s="6" t="s">
        <v>70</v>
      </c>
      <c r="N520" s="79" t="s">
        <v>457</v>
      </c>
      <c r="O520" s="78">
        <v>5.2500000000000003E-3</v>
      </c>
      <c r="P520" s="6"/>
      <c r="Q520" s="87">
        <v>143995607.8417123</v>
      </c>
      <c r="R520" s="87">
        <v>124305723</v>
      </c>
      <c r="S520" s="4">
        <v>0</v>
      </c>
      <c r="T520" s="87">
        <v>4138970.2316558231</v>
      </c>
      <c r="U520" s="87">
        <v>8277938.5565851787</v>
      </c>
      <c r="V520" s="102">
        <v>6981997.1149525009</v>
      </c>
      <c r="W520" s="102">
        <v>290978.93851872906</v>
      </c>
      <c r="X520" s="53"/>
      <c r="Y520" s="4"/>
      <c r="Z520" s="79">
        <v>6.4112700000000002E-3</v>
      </c>
      <c r="AA520" s="118">
        <f t="shared" si="63"/>
        <v>143704628.9031935</v>
      </c>
      <c r="AB520" s="23">
        <f t="shared" si="64"/>
        <v>0.86500848266856067</v>
      </c>
      <c r="AC520" s="23">
        <f t="shared" si="65"/>
        <v>5.7603840737528396E-2</v>
      </c>
      <c r="AD520" s="23">
        <f t="shared" si="66"/>
        <v>1.4999924641480044E-2</v>
      </c>
      <c r="AE520" s="23">
        <f t="shared" si="67"/>
        <v>9.988957188687103E-4</v>
      </c>
      <c r="AF520" s="221">
        <f t="shared" si="68"/>
        <v>2.3752053289436782E-2</v>
      </c>
      <c r="AH520" s="231"/>
    </row>
    <row r="521" spans="1:34" ht="13.5" customHeight="1" x14ac:dyDescent="0.2">
      <c r="A521" s="124" t="s">
        <v>1148</v>
      </c>
      <c r="B521" s="80" t="s">
        <v>1149</v>
      </c>
      <c r="C521" s="80" t="s">
        <v>1102</v>
      </c>
      <c r="D521" s="2" t="s">
        <v>27</v>
      </c>
      <c r="E521" s="2" t="s">
        <v>28</v>
      </c>
      <c r="F521" s="2" t="s">
        <v>43</v>
      </c>
      <c r="G521" s="80" t="s">
        <v>46</v>
      </c>
      <c r="H521" s="2" t="s">
        <v>50</v>
      </c>
      <c r="I521" s="80" t="s">
        <v>32</v>
      </c>
      <c r="J521" s="87">
        <v>405389106.95646387</v>
      </c>
      <c r="K521" s="79" t="s">
        <v>1120</v>
      </c>
      <c r="L521" s="6" t="s">
        <v>70</v>
      </c>
      <c r="M521" s="6" t="s">
        <v>70</v>
      </c>
      <c r="N521" s="79" t="s">
        <v>457</v>
      </c>
      <c r="O521" s="78">
        <v>5.2500000000000003E-3</v>
      </c>
      <c r="P521" s="6"/>
      <c r="Q521" s="87">
        <v>3798672.7482877686</v>
      </c>
      <c r="R521" s="87">
        <v>2835480</v>
      </c>
      <c r="S521" s="4">
        <v>0</v>
      </c>
      <c r="T521" s="87">
        <v>202470.76834417679</v>
      </c>
      <c r="U521" s="87">
        <v>404941.44341482146</v>
      </c>
      <c r="V521" s="102">
        <v>341546.38504749961</v>
      </c>
      <c r="W521" s="102">
        <v>14234.151481270937</v>
      </c>
      <c r="X521" s="53"/>
      <c r="Y521" s="4"/>
      <c r="Z521" s="79">
        <v>6.4112700000000002E-3</v>
      </c>
      <c r="AA521" s="118">
        <f t="shared" si="63"/>
        <v>3784438.5968064978</v>
      </c>
      <c r="AB521" s="23">
        <f t="shared" si="64"/>
        <v>0.74924719412615715</v>
      </c>
      <c r="AC521" s="23">
        <f t="shared" si="65"/>
        <v>0.10700172114208213</v>
      </c>
      <c r="AD521" s="23">
        <f t="shared" si="66"/>
        <v>6.9944651973702686E-3</v>
      </c>
      <c r="AE521" s="23">
        <f t="shared" si="67"/>
        <v>9.988957188687103E-4</v>
      </c>
      <c r="AF521" s="221">
        <f t="shared" si="68"/>
        <v>1.5746593845327006E-2</v>
      </c>
      <c r="AH521" s="231"/>
    </row>
    <row r="522" spans="1:34" ht="13.5" customHeight="1" x14ac:dyDescent="0.2">
      <c r="A522" s="124" t="s">
        <v>1150</v>
      </c>
      <c r="B522" s="80" t="s">
        <v>1151</v>
      </c>
      <c r="C522" s="80" t="s">
        <v>1102</v>
      </c>
      <c r="D522" s="2" t="s">
        <v>27</v>
      </c>
      <c r="E522" s="2" t="s">
        <v>28</v>
      </c>
      <c r="F522" s="2" t="s">
        <v>43</v>
      </c>
      <c r="G522" s="80" t="s">
        <v>46</v>
      </c>
      <c r="H522" s="2" t="s">
        <v>50</v>
      </c>
      <c r="I522" s="80" t="s">
        <v>32</v>
      </c>
      <c r="J522" s="87">
        <v>9113961449.098259</v>
      </c>
      <c r="K522" s="79" t="s">
        <v>527</v>
      </c>
      <c r="L522" s="6" t="s">
        <v>70</v>
      </c>
      <c r="M522" s="6" t="s">
        <v>70</v>
      </c>
      <c r="N522" s="79" t="s">
        <v>457</v>
      </c>
      <c r="O522" s="78">
        <v>5.2500000000000003E-3</v>
      </c>
      <c r="P522" s="6"/>
      <c r="Q522" s="87">
        <v>158275375.59614924</v>
      </c>
      <c r="R522" s="87">
        <v>136779188</v>
      </c>
      <c r="S522" s="4">
        <v>0</v>
      </c>
      <c r="T522" s="87">
        <v>4553803.3880516822</v>
      </c>
      <c r="U522" s="87">
        <v>9107605.8434667625</v>
      </c>
      <c r="V522" s="102">
        <v>7592269.5509158839</v>
      </c>
      <c r="W522" s="102">
        <v>242508.81371491111</v>
      </c>
      <c r="X522" s="53"/>
      <c r="Y522" s="4"/>
      <c r="Z522" s="79">
        <v>6.8993400000000003E-3</v>
      </c>
      <c r="AA522" s="118">
        <f t="shared" si="63"/>
        <v>158032866.78243434</v>
      </c>
      <c r="AB522" s="23">
        <f t="shared" si="64"/>
        <v>0.86551102175666705</v>
      </c>
      <c r="AC522" s="23">
        <f t="shared" si="65"/>
        <v>5.7631086677718171E-2</v>
      </c>
      <c r="AD522" s="23">
        <f t="shared" si="66"/>
        <v>1.5007654878058873E-2</v>
      </c>
      <c r="AE522" s="23">
        <f t="shared" si="67"/>
        <v>9.9930265168807295E-4</v>
      </c>
      <c r="AF522" s="221">
        <f t="shared" si="68"/>
        <v>2.4238986175272138E-2</v>
      </c>
      <c r="AH522" s="231"/>
    </row>
    <row r="523" spans="1:34" ht="13.5" customHeight="1" x14ac:dyDescent="0.2">
      <c r="A523" s="124" t="s">
        <v>1152</v>
      </c>
      <c r="B523" s="80" t="s">
        <v>1153</v>
      </c>
      <c r="C523" s="80" t="s">
        <v>1102</v>
      </c>
      <c r="D523" s="2" t="s">
        <v>27</v>
      </c>
      <c r="E523" s="2" t="s">
        <v>28</v>
      </c>
      <c r="F523" s="2" t="s">
        <v>43</v>
      </c>
      <c r="G523" s="80" t="s">
        <v>46</v>
      </c>
      <c r="H523" s="2" t="s">
        <v>50</v>
      </c>
      <c r="I523" s="80" t="s">
        <v>32</v>
      </c>
      <c r="J523" s="87">
        <v>658292215.49847114</v>
      </c>
      <c r="K523" s="79" t="s">
        <v>1120</v>
      </c>
      <c r="L523" s="6" t="s">
        <v>70</v>
      </c>
      <c r="M523" s="6" t="s">
        <v>70</v>
      </c>
      <c r="N523" s="79" t="s">
        <v>457</v>
      </c>
      <c r="O523" s="78">
        <v>5.2500000000000003E-3</v>
      </c>
      <c r="P523" s="6"/>
      <c r="Q523" s="87">
        <v>6162691.8838507636</v>
      </c>
      <c r="R523" s="87">
        <v>4610044</v>
      </c>
      <c r="S523" s="4">
        <v>0</v>
      </c>
      <c r="T523" s="87">
        <v>328916.61194831837</v>
      </c>
      <c r="U523" s="87">
        <v>657833.15653323859</v>
      </c>
      <c r="V523" s="102">
        <v>548381.94908411626</v>
      </c>
      <c r="W523" s="102">
        <v>17516.166285088897</v>
      </c>
      <c r="X523" s="53"/>
      <c r="Y523" s="4"/>
      <c r="Z523" s="79">
        <v>6.8993400000000003E-3</v>
      </c>
      <c r="AA523" s="118">
        <f t="shared" si="63"/>
        <v>6145175.7175656734</v>
      </c>
      <c r="AB523" s="23">
        <f t="shared" si="64"/>
        <v>0.75018912588982978</v>
      </c>
      <c r="AC523" s="23">
        <f t="shared" si="65"/>
        <v>0.10704871378256213</v>
      </c>
      <c r="AD523" s="23">
        <f t="shared" si="66"/>
        <v>7.0030358729203396E-3</v>
      </c>
      <c r="AE523" s="23">
        <f t="shared" si="67"/>
        <v>9.9930265168807295E-4</v>
      </c>
      <c r="AF523" s="221">
        <f t="shared" si="68"/>
        <v>1.6234367170133605E-2</v>
      </c>
      <c r="AH523" s="231"/>
    </row>
    <row r="524" spans="1:34" ht="13.5" customHeight="1" x14ac:dyDescent="0.2">
      <c r="A524" s="124" t="s">
        <v>1154</v>
      </c>
      <c r="B524" s="80" t="s">
        <v>1155</v>
      </c>
      <c r="C524" s="80" t="s">
        <v>1102</v>
      </c>
      <c r="D524" s="2" t="s">
        <v>27</v>
      </c>
      <c r="E524" s="35" t="s">
        <v>803</v>
      </c>
      <c r="F524" s="2" t="s">
        <v>29</v>
      </c>
      <c r="G524" s="80" t="s">
        <v>182</v>
      </c>
      <c r="H524" s="2" t="s">
        <v>50</v>
      </c>
      <c r="I524" s="80" t="s">
        <v>32</v>
      </c>
      <c r="J524" s="87">
        <v>4371489041.4712324</v>
      </c>
      <c r="K524" s="79" t="s">
        <v>1156</v>
      </c>
      <c r="L524" s="6" t="s">
        <v>70</v>
      </c>
      <c r="M524" s="6" t="s">
        <v>70</v>
      </c>
      <c r="N524" s="79" t="s">
        <v>457</v>
      </c>
      <c r="O524" s="78">
        <v>5.2500000000000003E-3</v>
      </c>
      <c r="P524" s="6"/>
      <c r="Q524" s="87">
        <v>70738973.270000011</v>
      </c>
      <c r="R524" s="87">
        <v>59584306</v>
      </c>
      <c r="S524" s="4">
        <v>0</v>
      </c>
      <c r="T524" s="87">
        <v>2189896</v>
      </c>
      <c r="U524" s="87">
        <v>4379792</v>
      </c>
      <c r="V524" s="102">
        <v>4097819.5</v>
      </c>
      <c r="W524" s="102">
        <v>487159.77</v>
      </c>
      <c r="X524" s="53"/>
      <c r="Y524" s="4"/>
      <c r="Z524" s="80"/>
      <c r="AA524" s="118">
        <f t="shared" si="63"/>
        <v>70251813.5</v>
      </c>
      <c r="AB524" s="23">
        <f t="shared" si="64"/>
        <v>0.84815327934559293</v>
      </c>
      <c r="AC524" s="23">
        <f t="shared" si="65"/>
        <v>6.2344184182519358E-2</v>
      </c>
      <c r="AD524" s="23">
        <f t="shared" si="66"/>
        <v>1.3630208250492788E-2</v>
      </c>
      <c r="AE524" s="23">
        <f t="shared" si="67"/>
        <v>1.0018993433244369E-3</v>
      </c>
      <c r="AF524" s="221">
        <f t="shared" si="68"/>
        <v>1.607045398799779E-2</v>
      </c>
      <c r="AH524" s="231"/>
    </row>
    <row r="525" spans="1:34" ht="13.5" customHeight="1" x14ac:dyDescent="0.2">
      <c r="A525" s="124" t="s">
        <v>1157</v>
      </c>
      <c r="B525" s="2" t="s">
        <v>1158</v>
      </c>
      <c r="C525" s="80" t="s">
        <v>1102</v>
      </c>
      <c r="D525" s="2" t="s">
        <v>27</v>
      </c>
      <c r="E525" s="35" t="s">
        <v>803</v>
      </c>
      <c r="F525" s="2" t="s">
        <v>29</v>
      </c>
      <c r="G525" s="80" t="s">
        <v>182</v>
      </c>
      <c r="H525" s="2" t="s">
        <v>50</v>
      </c>
      <c r="I525" s="80" t="s">
        <v>32</v>
      </c>
      <c r="J525" s="87">
        <v>2070322801.07529</v>
      </c>
      <c r="K525" s="79" t="s">
        <v>325</v>
      </c>
      <c r="L525" s="6" t="s">
        <v>70</v>
      </c>
      <c r="M525" s="6" t="s">
        <v>70</v>
      </c>
      <c r="N525" s="79" t="s">
        <v>457</v>
      </c>
      <c r="O525" s="78">
        <v>5.2500000000000003E-3</v>
      </c>
      <c r="P525" s="6"/>
      <c r="Q525" s="87">
        <v>41558709.564217471</v>
      </c>
      <c r="R525" s="87">
        <v>35616902.459405929</v>
      </c>
      <c r="S525" s="4">
        <v>0</v>
      </c>
      <c r="T525" s="87">
        <v>1035375.3852231302</v>
      </c>
      <c r="U525" s="87">
        <v>2070749.771162024</v>
      </c>
      <c r="V525" s="102">
        <v>2389718.3015857767</v>
      </c>
      <c r="W525" s="102">
        <v>445963.6468406223</v>
      </c>
      <c r="X525" s="53"/>
      <c r="Y525" s="4"/>
      <c r="Z525" s="80"/>
      <c r="AA525" s="118">
        <f t="shared" si="63"/>
        <v>41112745.917376861</v>
      </c>
      <c r="AB525" s="23">
        <f t="shared" si="64"/>
        <v>0.86632263704750412</v>
      </c>
      <c r="AC525" s="23">
        <f t="shared" si="65"/>
        <v>5.0367586133107045E-2</v>
      </c>
      <c r="AD525" s="23">
        <f t="shared" si="66"/>
        <v>1.7203550306699577E-2</v>
      </c>
      <c r="AE525" s="23">
        <f t="shared" si="67"/>
        <v>1.0002062335817932E-3</v>
      </c>
      <c r="AF525" s="221">
        <f t="shared" si="68"/>
        <v>1.9858133183880123E-2</v>
      </c>
      <c r="AH525" s="231"/>
    </row>
    <row r="526" spans="1:34" ht="13.5" customHeight="1" x14ac:dyDescent="0.2">
      <c r="A526" s="124" t="s">
        <v>1159</v>
      </c>
      <c r="B526" s="2" t="s">
        <v>1160</v>
      </c>
      <c r="C526" s="80" t="s">
        <v>1102</v>
      </c>
      <c r="D526" s="2" t="s">
        <v>27</v>
      </c>
      <c r="E526" s="35" t="s">
        <v>803</v>
      </c>
      <c r="F526" s="2" t="s">
        <v>29</v>
      </c>
      <c r="G526" s="80" t="s">
        <v>182</v>
      </c>
      <c r="H526" s="2" t="s">
        <v>50</v>
      </c>
      <c r="I526" s="80" t="s">
        <v>32</v>
      </c>
      <c r="J526" s="87">
        <v>1482923.0094520545</v>
      </c>
      <c r="K526" s="79" t="s">
        <v>325</v>
      </c>
      <c r="L526" s="6" t="s">
        <v>70</v>
      </c>
      <c r="M526" s="6" t="s">
        <v>70</v>
      </c>
      <c r="N526" s="79" t="s">
        <v>457</v>
      </c>
      <c r="O526" s="78">
        <v>5.2500000000000003E-3</v>
      </c>
      <c r="P526" s="6"/>
      <c r="Q526" s="87">
        <v>29767.515782516897</v>
      </c>
      <c r="R526" s="87">
        <v>25511.540594070753</v>
      </c>
      <c r="S526" s="4">
        <v>0</v>
      </c>
      <c r="T526" s="87">
        <v>741.61477686968124</v>
      </c>
      <c r="U526" s="87">
        <v>1483.2288379758174</v>
      </c>
      <c r="V526" s="102">
        <v>1711.6984142229708</v>
      </c>
      <c r="W526" s="102">
        <v>319.43315937767073</v>
      </c>
      <c r="X526" s="53"/>
      <c r="Y526" s="4"/>
      <c r="Z526" s="80"/>
      <c r="AA526" s="118">
        <f t="shared" si="63"/>
        <v>29448.082623139224</v>
      </c>
      <c r="AB526" s="23">
        <f t="shared" si="64"/>
        <v>0.86632263704750412</v>
      </c>
      <c r="AC526" s="23">
        <f t="shared" si="65"/>
        <v>5.0367586133107038E-2</v>
      </c>
      <c r="AD526" s="23">
        <f t="shared" si="66"/>
        <v>1.7203550306699577E-2</v>
      </c>
      <c r="AE526" s="23">
        <f t="shared" si="67"/>
        <v>1.0002062335817932E-3</v>
      </c>
      <c r="AF526" s="221">
        <f t="shared" si="68"/>
        <v>1.9858133183880126E-2</v>
      </c>
      <c r="AH526" s="231"/>
    </row>
    <row r="527" spans="1:34" ht="13.5" customHeight="1" x14ac:dyDescent="0.2">
      <c r="A527" s="124" t="s">
        <v>1161</v>
      </c>
      <c r="B527" s="2" t="s">
        <v>1162</v>
      </c>
      <c r="C527" s="80" t="s">
        <v>1102</v>
      </c>
      <c r="D527" s="2" t="s">
        <v>27</v>
      </c>
      <c r="E527" s="35" t="s">
        <v>803</v>
      </c>
      <c r="F527" s="2" t="s">
        <v>29</v>
      </c>
      <c r="G527" s="80" t="s">
        <v>182</v>
      </c>
      <c r="H527" s="2" t="s">
        <v>50</v>
      </c>
      <c r="I527" s="80" t="s">
        <v>32</v>
      </c>
      <c r="J527" s="87">
        <v>4640008399.3267174</v>
      </c>
      <c r="K527" s="79" t="s">
        <v>325</v>
      </c>
      <c r="L527" s="6" t="s">
        <v>70</v>
      </c>
      <c r="M527" s="6" t="s">
        <v>70</v>
      </c>
      <c r="N527" s="79" t="s">
        <v>457</v>
      </c>
      <c r="O527" s="78">
        <v>5.2500000000000003E-3</v>
      </c>
      <c r="P527" s="6"/>
      <c r="Q527" s="87">
        <v>104544442.7308763</v>
      </c>
      <c r="R527" s="87">
        <v>92814891.657237589</v>
      </c>
      <c r="S527" s="4">
        <v>0</v>
      </c>
      <c r="T527" s="87">
        <v>2320371.8169005234</v>
      </c>
      <c r="U527" s="87">
        <v>4640744.6328124497</v>
      </c>
      <c r="V527" s="102">
        <v>4318921.1014941689</v>
      </c>
      <c r="W527" s="102">
        <v>449513.52243155782</v>
      </c>
      <c r="X527" s="53"/>
      <c r="Y527" s="4"/>
      <c r="Z527" s="80"/>
      <c r="AA527" s="118">
        <f t="shared" si="63"/>
        <v>104094929.20844473</v>
      </c>
      <c r="AB527" s="23">
        <f t="shared" si="64"/>
        <v>0.89163701212938584</v>
      </c>
      <c r="AC527" s="23">
        <f t="shared" si="65"/>
        <v>4.458185108632523E-2</v>
      </c>
      <c r="AD527" s="23">
        <f t="shared" si="66"/>
        <v>2.0003173199148815E-2</v>
      </c>
      <c r="AE527" s="23">
        <f t="shared" si="67"/>
        <v>1.0001586707226303E-3</v>
      </c>
      <c r="AF527" s="221">
        <f t="shared" si="68"/>
        <v>2.2434211374175377E-2</v>
      </c>
      <c r="AH527" s="231"/>
    </row>
    <row r="528" spans="1:34" ht="13.5" customHeight="1" x14ac:dyDescent="0.2">
      <c r="A528" s="124" t="s">
        <v>1163</v>
      </c>
      <c r="B528" s="2" t="s">
        <v>1164</v>
      </c>
      <c r="C528" s="80" t="s">
        <v>1102</v>
      </c>
      <c r="D528" s="2" t="s">
        <v>27</v>
      </c>
      <c r="E528" s="35" t="s">
        <v>803</v>
      </c>
      <c r="F528" s="2" t="s">
        <v>29</v>
      </c>
      <c r="G528" s="80" t="s">
        <v>182</v>
      </c>
      <c r="H528" s="2" t="s">
        <v>50</v>
      </c>
      <c r="I528" s="80" t="s">
        <v>32</v>
      </c>
      <c r="J528" s="87">
        <v>4591638.6289315075</v>
      </c>
      <c r="K528" s="79" t="s">
        <v>325</v>
      </c>
      <c r="L528" s="6" t="s">
        <v>70</v>
      </c>
      <c r="M528" s="6" t="s">
        <v>70</v>
      </c>
      <c r="N528" s="79" t="s">
        <v>457</v>
      </c>
      <c r="O528" s="78">
        <v>5.2500000000000003E-3</v>
      </c>
      <c r="P528" s="6"/>
      <c r="Q528" s="87">
        <v>103454.61912372045</v>
      </c>
      <c r="R528" s="87">
        <v>91847.342762419139</v>
      </c>
      <c r="S528" s="4">
        <v>0</v>
      </c>
      <c r="T528" s="87">
        <v>2296.1830994768047</v>
      </c>
      <c r="U528" s="87">
        <v>4592.3671875508171</v>
      </c>
      <c r="V528" s="102">
        <v>4273.8985058314938</v>
      </c>
      <c r="W528" s="102">
        <v>444.82756844218329</v>
      </c>
      <c r="X528" s="53"/>
      <c r="Y528" s="4"/>
      <c r="Z528" s="80"/>
      <c r="AA528" s="118">
        <f t="shared" si="63"/>
        <v>103009.79155527827</v>
      </c>
      <c r="AB528" s="23">
        <f t="shared" si="64"/>
        <v>0.89163701212938573</v>
      </c>
      <c r="AC528" s="23">
        <f t="shared" si="65"/>
        <v>4.4581851086325223E-2</v>
      </c>
      <c r="AD528" s="23">
        <f t="shared" si="66"/>
        <v>2.0003173199148815E-2</v>
      </c>
      <c r="AE528" s="23">
        <f t="shared" si="67"/>
        <v>1.0001586707226303E-3</v>
      </c>
      <c r="AF528" s="221">
        <f t="shared" si="68"/>
        <v>2.2434211374175377E-2</v>
      </c>
      <c r="AH528" s="231"/>
    </row>
    <row r="529" spans="1:34" ht="13.5" customHeight="1" x14ac:dyDescent="0.2">
      <c r="A529" s="124" t="s">
        <v>1165</v>
      </c>
      <c r="B529" s="2" t="s">
        <v>1166</v>
      </c>
      <c r="C529" s="80" t="s">
        <v>1102</v>
      </c>
      <c r="D529" s="2" t="s">
        <v>27</v>
      </c>
      <c r="E529" s="2" t="s">
        <v>28</v>
      </c>
      <c r="F529" s="2" t="s">
        <v>29</v>
      </c>
      <c r="G529" s="55" t="s">
        <v>80</v>
      </c>
      <c r="H529" s="2" t="s">
        <v>50</v>
      </c>
      <c r="I529" s="80" t="s">
        <v>32</v>
      </c>
      <c r="J529" s="87">
        <v>3851306901.5697956</v>
      </c>
      <c r="K529" s="79" t="s">
        <v>1167</v>
      </c>
      <c r="L529" s="82" t="s">
        <v>1168</v>
      </c>
      <c r="M529" s="79" t="s">
        <v>73</v>
      </c>
      <c r="N529" s="79" t="s">
        <v>457</v>
      </c>
      <c r="O529" s="78">
        <v>1.25E-3</v>
      </c>
      <c r="P529" s="6"/>
      <c r="Q529" s="87">
        <v>60005397.870168775</v>
      </c>
      <c r="R529" s="87">
        <v>50022729</v>
      </c>
      <c r="S529" s="87">
        <v>0</v>
      </c>
      <c r="T529" s="87">
        <v>1929470.862712455</v>
      </c>
      <c r="U529" s="87">
        <v>3858941.72542491</v>
      </c>
      <c r="V529" s="102">
        <v>3693414.5588465817</v>
      </c>
      <c r="W529" s="102">
        <v>500841.72318482777</v>
      </c>
      <c r="X529" s="53"/>
      <c r="Y529" s="4"/>
      <c r="Z529" s="80"/>
      <c r="AA529" s="118">
        <f t="shared" si="63"/>
        <v>59504556.146983951</v>
      </c>
      <c r="AB529" s="23">
        <f t="shared" si="64"/>
        <v>0.84065376231758437</v>
      </c>
      <c r="AC529" s="23">
        <f t="shared" si="65"/>
        <v>6.4851197543475916E-2</v>
      </c>
      <c r="AD529" s="23">
        <f t="shared" si="66"/>
        <v>1.298850761013377E-2</v>
      </c>
      <c r="AE529" s="23">
        <f t="shared" si="67"/>
        <v>1.0019823981963116E-3</v>
      </c>
      <c r="AF529" s="221">
        <f t="shared" si="68"/>
        <v>1.5450484125980676E-2</v>
      </c>
      <c r="AH529" s="231"/>
    </row>
    <row r="530" spans="1:34" ht="13.5" customHeight="1" x14ac:dyDescent="0.2">
      <c r="A530" s="124" t="s">
        <v>1169</v>
      </c>
      <c r="B530" s="2" t="s">
        <v>1170</v>
      </c>
      <c r="C530" s="80" t="s">
        <v>1102</v>
      </c>
      <c r="D530" s="2" t="s">
        <v>27</v>
      </c>
      <c r="E530" s="2" t="s">
        <v>28</v>
      </c>
      <c r="F530" s="2" t="s">
        <v>29</v>
      </c>
      <c r="G530" s="55" t="s">
        <v>80</v>
      </c>
      <c r="H530" s="2" t="s">
        <v>50</v>
      </c>
      <c r="I530" s="80" t="s">
        <v>32</v>
      </c>
      <c r="J530" s="87">
        <v>200091613.3217434</v>
      </c>
      <c r="K530" s="79" t="s">
        <v>1171</v>
      </c>
      <c r="L530" s="82" t="s">
        <v>1168</v>
      </c>
      <c r="M530" s="79" t="s">
        <v>73</v>
      </c>
      <c r="N530" s="79" t="s">
        <v>457</v>
      </c>
      <c r="O530" s="78">
        <v>1.25E-3</v>
      </c>
      <c r="P530" s="6"/>
      <c r="Q530" s="87">
        <v>1517914.6898312243</v>
      </c>
      <c r="R530" s="87">
        <v>999273</v>
      </c>
      <c r="S530" s="87">
        <v>0</v>
      </c>
      <c r="T530" s="87">
        <v>100244.13728754476</v>
      </c>
      <c r="U530" s="87">
        <v>200488.27457508951</v>
      </c>
      <c r="V530" s="102">
        <v>191888.44115341787</v>
      </c>
      <c r="W530" s="102">
        <v>26020.836815172221</v>
      </c>
      <c r="X530" s="53"/>
      <c r="Y530" s="4"/>
      <c r="Z530" s="80"/>
      <c r="AA530" s="118">
        <f t="shared" si="63"/>
        <v>1491893.8530160522</v>
      </c>
      <c r="AB530" s="23">
        <f t="shared" si="64"/>
        <v>0.66980167387903855</v>
      </c>
      <c r="AC530" s="23">
        <f t="shared" si="65"/>
        <v>0.13438507985657097</v>
      </c>
      <c r="AD530" s="23">
        <f t="shared" si="66"/>
        <v>4.9940773799109139E-3</v>
      </c>
      <c r="AE530" s="23">
        <f t="shared" si="67"/>
        <v>1.0019823981963116E-3</v>
      </c>
      <c r="AF530" s="221">
        <f t="shared" si="68"/>
        <v>7.4560538957578202E-3</v>
      </c>
      <c r="AH530" s="231"/>
    </row>
    <row r="531" spans="1:34" ht="13.5" customHeight="1" x14ac:dyDescent="0.2">
      <c r="A531" s="124" t="s">
        <v>1172</v>
      </c>
      <c r="B531" s="2" t="s">
        <v>1173</v>
      </c>
      <c r="C531" s="80" t="s">
        <v>1102</v>
      </c>
      <c r="D531" s="2" t="s">
        <v>27</v>
      </c>
      <c r="E531" s="2" t="s">
        <v>28</v>
      </c>
      <c r="F531" s="2" t="s">
        <v>29</v>
      </c>
      <c r="G531" s="55" t="s">
        <v>80</v>
      </c>
      <c r="H531" s="2" t="s">
        <v>50</v>
      </c>
      <c r="I531" s="80" t="s">
        <v>32</v>
      </c>
      <c r="J531" s="87">
        <v>1865720362.1825962</v>
      </c>
      <c r="K531" s="79" t="s">
        <v>325</v>
      </c>
      <c r="L531" s="82" t="s">
        <v>1168</v>
      </c>
      <c r="M531" s="79" t="s">
        <v>73</v>
      </c>
      <c r="N531" s="79" t="s">
        <v>450</v>
      </c>
      <c r="O531" s="78">
        <v>5.2500000000000003E-3</v>
      </c>
      <c r="P531" s="6"/>
      <c r="Q531" s="87">
        <v>36620353.422813348</v>
      </c>
      <c r="R531" s="87">
        <v>30739116</v>
      </c>
      <c r="S531" s="87">
        <v>0</v>
      </c>
      <c r="T531" s="87">
        <v>934922.84168283746</v>
      </c>
      <c r="U531" s="87">
        <v>1891306.3264774922</v>
      </c>
      <c r="V531" s="102">
        <v>2141213.4056327175</v>
      </c>
      <c r="W531" s="102">
        <v>913794.849020308</v>
      </c>
      <c r="X531" s="53"/>
      <c r="Y531" s="4"/>
      <c r="Z531" s="80"/>
      <c r="AA531" s="118">
        <f t="shared" si="63"/>
        <v>35706558.573793046</v>
      </c>
      <c r="AB531" s="23">
        <f t="shared" si="64"/>
        <v>0.86088150826613352</v>
      </c>
      <c r="AC531" s="23">
        <f t="shared" si="65"/>
        <v>5.296803730241377E-2</v>
      </c>
      <c r="AD531" s="23">
        <f t="shared" si="66"/>
        <v>1.6475735926492287E-2</v>
      </c>
      <c r="AE531" s="23">
        <f t="shared" si="67"/>
        <v>1.0137137187402321E-3</v>
      </c>
      <c r="AF531" s="221">
        <f t="shared" si="68"/>
        <v>1.9138215617704922E-2</v>
      </c>
      <c r="AH531" s="231"/>
    </row>
    <row r="532" spans="1:34" ht="13.5" customHeight="1" x14ac:dyDescent="0.2">
      <c r="A532" s="124" t="s">
        <v>1174</v>
      </c>
      <c r="B532" s="2" t="s">
        <v>1175</v>
      </c>
      <c r="C532" s="80" t="s">
        <v>1102</v>
      </c>
      <c r="D532" s="2" t="s">
        <v>27</v>
      </c>
      <c r="E532" s="2" t="s">
        <v>28</v>
      </c>
      <c r="F532" s="2" t="s">
        <v>29</v>
      </c>
      <c r="G532" s="55" t="s">
        <v>80</v>
      </c>
      <c r="H532" s="2" t="s">
        <v>50</v>
      </c>
      <c r="I532" s="80" t="s">
        <v>32</v>
      </c>
      <c r="J532" s="87">
        <v>181381261.91189951</v>
      </c>
      <c r="K532" s="79" t="s">
        <v>1176</v>
      </c>
      <c r="L532" s="82" t="s">
        <v>1168</v>
      </c>
      <c r="M532" s="79" t="s">
        <v>73</v>
      </c>
      <c r="N532" s="79" t="s">
        <v>450</v>
      </c>
      <c r="O532" s="78">
        <v>5.2500000000000003E-3</v>
      </c>
      <c r="P532" s="6"/>
      <c r="Q532" s="87">
        <v>1748417.0671866445</v>
      </c>
      <c r="R532" s="87">
        <v>1176656</v>
      </c>
      <c r="S532" s="87">
        <v>0</v>
      </c>
      <c r="T532" s="87">
        <v>90891.158317162495</v>
      </c>
      <c r="U532" s="87">
        <v>183868.67352250768</v>
      </c>
      <c r="V532" s="102">
        <v>208164.09436728241</v>
      </c>
      <c r="W532" s="102">
        <v>88837.140979691918</v>
      </c>
      <c r="X532" s="53"/>
      <c r="Y532" s="4"/>
      <c r="Z532" s="80"/>
      <c r="AA532" s="118">
        <f t="shared" si="63"/>
        <v>1659579.9262069527</v>
      </c>
      <c r="AB532" s="23">
        <f t="shared" si="64"/>
        <v>0.7090083348316355</v>
      </c>
      <c r="AC532" s="23">
        <f t="shared" si="65"/>
        <v>0.11079229786946634</v>
      </c>
      <c r="AD532" s="23">
        <f t="shared" si="66"/>
        <v>6.4871971205687461E-3</v>
      </c>
      <c r="AE532" s="23">
        <f t="shared" si="67"/>
        <v>1.0137137187402321E-3</v>
      </c>
      <c r="AF532" s="221">
        <f t="shared" si="68"/>
        <v>9.1496768117813824E-3</v>
      </c>
      <c r="AH532" s="231"/>
    </row>
    <row r="533" spans="1:34" ht="13.5" customHeight="1" x14ac:dyDescent="0.2">
      <c r="A533" s="124" t="s">
        <v>1177</v>
      </c>
      <c r="B533" s="2" t="s">
        <v>1178</v>
      </c>
      <c r="C533" s="80" t="s">
        <v>1102</v>
      </c>
      <c r="D533" s="2" t="s">
        <v>27</v>
      </c>
      <c r="E533" s="2" t="s">
        <v>28</v>
      </c>
      <c r="F533" s="2" t="s">
        <v>29</v>
      </c>
      <c r="G533" s="55" t="s">
        <v>80</v>
      </c>
      <c r="H533" s="2" t="s">
        <v>50</v>
      </c>
      <c r="I533" s="80" t="s">
        <v>32</v>
      </c>
      <c r="J533" s="87">
        <v>36190373884.223228</v>
      </c>
      <c r="K533" s="79" t="s">
        <v>1143</v>
      </c>
      <c r="L533" s="82" t="s">
        <v>1168</v>
      </c>
      <c r="M533" s="79" t="s">
        <v>73</v>
      </c>
      <c r="N533" s="79" t="s">
        <v>457</v>
      </c>
      <c r="O533" s="78">
        <v>5.2500000000000003E-3</v>
      </c>
      <c r="P533" s="6"/>
      <c r="Q533" s="87">
        <v>625433225.20121193</v>
      </c>
      <c r="R533" s="87">
        <v>542615684</v>
      </c>
      <c r="S533" s="87">
        <v>0</v>
      </c>
      <c r="T533" s="87">
        <v>18112061.323660631</v>
      </c>
      <c r="U533" s="87">
        <v>36224123.641645327</v>
      </c>
      <c r="V533" s="102">
        <v>28011151.023808695</v>
      </c>
      <c r="W533" s="102">
        <v>470205.21209729859</v>
      </c>
      <c r="X533" s="53"/>
      <c r="Y533" s="4"/>
      <c r="Z533" s="80"/>
      <c r="AA533" s="118">
        <f t="shared" si="63"/>
        <v>624963019.98911464</v>
      </c>
      <c r="AB533" s="23">
        <f t="shared" si="64"/>
        <v>0.86823646623035566</v>
      </c>
      <c r="AC533" s="23">
        <f t="shared" si="65"/>
        <v>5.7962027324874779E-2</v>
      </c>
      <c r="AD533" s="23">
        <f t="shared" si="66"/>
        <v>1.4993370495035062E-2</v>
      </c>
      <c r="AE533" s="23">
        <f t="shared" si="67"/>
        <v>1.0009325617229064E-3</v>
      </c>
      <c r="AF533" s="221">
        <f t="shared" si="68"/>
        <v>1.7268763842795225E-2</v>
      </c>
      <c r="AH533" s="231"/>
    </row>
    <row r="534" spans="1:34" ht="13.5" customHeight="1" x14ac:dyDescent="0.2">
      <c r="A534" s="124" t="s">
        <v>1179</v>
      </c>
      <c r="B534" s="2" t="s">
        <v>1180</v>
      </c>
      <c r="C534" s="80" t="s">
        <v>1102</v>
      </c>
      <c r="D534" s="2" t="s">
        <v>27</v>
      </c>
      <c r="E534" s="2" t="s">
        <v>28</v>
      </c>
      <c r="F534" s="2" t="s">
        <v>29</v>
      </c>
      <c r="G534" s="55" t="s">
        <v>80</v>
      </c>
      <c r="H534" s="2" t="s">
        <v>50</v>
      </c>
      <c r="I534" s="80" t="s">
        <v>32</v>
      </c>
      <c r="J534" s="87">
        <v>206586703.50252539</v>
      </c>
      <c r="K534" s="79" t="s">
        <v>1128</v>
      </c>
      <c r="L534" s="82" t="s">
        <v>1168</v>
      </c>
      <c r="M534" s="79" t="s">
        <v>73</v>
      </c>
      <c r="N534" s="79" t="s">
        <v>457</v>
      </c>
      <c r="O534" s="78">
        <v>5.2500000000000003E-3</v>
      </c>
      <c r="P534" s="6"/>
      <c r="Q534" s="87">
        <v>1710833.0987880493</v>
      </c>
      <c r="R534" s="87">
        <v>1238083</v>
      </c>
      <c r="S534" s="87">
        <v>0</v>
      </c>
      <c r="T534" s="87">
        <v>103389.67633937021</v>
      </c>
      <c r="U534" s="87">
        <v>206779.35835467326</v>
      </c>
      <c r="V534" s="102">
        <v>159896.97619130387</v>
      </c>
      <c r="W534" s="102">
        <v>2684.0879027014671</v>
      </c>
      <c r="X534" s="53"/>
      <c r="Y534" s="4"/>
      <c r="Z534" s="80"/>
      <c r="AA534" s="118">
        <f t="shared" si="63"/>
        <v>1708149.0108853474</v>
      </c>
      <c r="AB534" s="23">
        <f t="shared" si="64"/>
        <v>0.72480971631291791</v>
      </c>
      <c r="AC534" s="23">
        <f t="shared" si="65"/>
        <v>0.12105463694147962</v>
      </c>
      <c r="AD534" s="23">
        <f t="shared" si="66"/>
        <v>5.9930430129781576E-3</v>
      </c>
      <c r="AE534" s="23">
        <f t="shared" si="67"/>
        <v>1.0009325617229064E-3</v>
      </c>
      <c r="AF534" s="221">
        <f t="shared" si="68"/>
        <v>8.26843636073832E-3</v>
      </c>
      <c r="AH534" s="231"/>
    </row>
    <row r="535" spans="1:34" ht="13.5" customHeight="1" x14ac:dyDescent="0.2">
      <c r="A535" s="124" t="s">
        <v>1182</v>
      </c>
      <c r="B535" s="2" t="s">
        <v>1183</v>
      </c>
      <c r="C535" s="80" t="s">
        <v>1102</v>
      </c>
      <c r="D535" s="2" t="s">
        <v>27</v>
      </c>
      <c r="E535" s="2" t="s">
        <v>28</v>
      </c>
      <c r="F535" s="2" t="s">
        <v>29</v>
      </c>
      <c r="G535" s="55" t="s">
        <v>80</v>
      </c>
      <c r="H535" s="91" t="s">
        <v>31</v>
      </c>
      <c r="I535" s="2" t="s">
        <v>32</v>
      </c>
      <c r="J535" s="87">
        <v>8702244395.6114254</v>
      </c>
      <c r="K535" s="83">
        <v>2.8500000000000001E-3</v>
      </c>
      <c r="L535" s="6" t="s">
        <v>70</v>
      </c>
      <c r="M535" s="6" t="s">
        <v>70</v>
      </c>
      <c r="N535" s="79" t="s">
        <v>1181</v>
      </c>
      <c r="O535" s="78">
        <v>4.8999999999999998E-3</v>
      </c>
      <c r="P535" s="6"/>
      <c r="Q535" s="87">
        <v>37797188.041602083</v>
      </c>
      <c r="R535" s="87">
        <v>25845509</v>
      </c>
      <c r="S535" s="4">
        <v>0</v>
      </c>
      <c r="T535" s="87">
        <v>0</v>
      </c>
      <c r="U535" s="87">
        <v>3481398.009096785</v>
      </c>
      <c r="V535" s="102">
        <v>7173651.1701085549</v>
      </c>
      <c r="W535" s="102">
        <v>1296629.8623967422</v>
      </c>
      <c r="X535" s="53"/>
      <c r="Y535" s="4"/>
      <c r="Z535" s="2"/>
      <c r="AA535" s="118">
        <f t="shared" si="63"/>
        <v>36500558.179205343</v>
      </c>
      <c r="AB535" s="23">
        <f t="shared" si="64"/>
        <v>0.70808530853438811</v>
      </c>
      <c r="AC535" s="23">
        <f t="shared" si="65"/>
        <v>9.5379308776712482E-2</v>
      </c>
      <c r="AD535" s="23">
        <f t="shared" si="66"/>
        <v>2.9699819753435087E-3</v>
      </c>
      <c r="AE535" s="23">
        <f t="shared" si="67"/>
        <v>4.0005748526810705E-4</v>
      </c>
      <c r="AF535" s="221">
        <f t="shared" si="68"/>
        <v>4.1943844047419203E-3</v>
      </c>
      <c r="AH535" s="231"/>
    </row>
    <row r="536" spans="1:34" ht="13.5" customHeight="1" x14ac:dyDescent="0.2">
      <c r="A536" s="124" t="s">
        <v>1184</v>
      </c>
      <c r="B536" s="80" t="s">
        <v>1185</v>
      </c>
      <c r="C536" s="80" t="s">
        <v>1102</v>
      </c>
      <c r="D536" s="2" t="s">
        <v>27</v>
      </c>
      <c r="E536" s="2" t="s">
        <v>28</v>
      </c>
      <c r="F536" s="2" t="s">
        <v>43</v>
      </c>
      <c r="G536" s="55" t="s">
        <v>80</v>
      </c>
      <c r="H536" s="2" t="s">
        <v>50</v>
      </c>
      <c r="I536" s="80" t="s">
        <v>32</v>
      </c>
      <c r="J536" s="87">
        <v>1175955438.0684931</v>
      </c>
      <c r="K536" s="79" t="s">
        <v>1186</v>
      </c>
      <c r="L536" s="6" t="s">
        <v>70</v>
      </c>
      <c r="M536" s="6" t="s">
        <v>70</v>
      </c>
      <c r="N536" s="79" t="s">
        <v>457</v>
      </c>
      <c r="O536" s="78">
        <v>5.2500000000000003E-3</v>
      </c>
      <c r="P536" s="6"/>
      <c r="Q536" s="87">
        <v>15147817.529999999</v>
      </c>
      <c r="R536" s="87">
        <v>11782961</v>
      </c>
      <c r="S536" s="4">
        <v>0</v>
      </c>
      <c r="T536" s="87">
        <v>589148</v>
      </c>
      <c r="U536" s="87">
        <v>1178296</v>
      </c>
      <c r="V536" s="102">
        <v>1432339</v>
      </c>
      <c r="W536" s="102">
        <v>165073.53</v>
      </c>
      <c r="X536" s="53"/>
      <c r="Y536" s="4"/>
      <c r="Z536" s="79">
        <v>7.6428770461181798E-3</v>
      </c>
      <c r="AA536" s="118">
        <f t="shared" si="63"/>
        <v>14982744</v>
      </c>
      <c r="AB536" s="23">
        <f t="shared" si="64"/>
        <v>0.78643544867348736</v>
      </c>
      <c r="AC536" s="23">
        <f t="shared" si="65"/>
        <v>7.8643538193003903E-2</v>
      </c>
      <c r="AD536" s="23">
        <f t="shared" si="66"/>
        <v>1.0019904342084182E-2</v>
      </c>
      <c r="AE536" s="23">
        <f t="shared" si="67"/>
        <v>1.0019903491711823E-3</v>
      </c>
      <c r="AF536" s="221">
        <f t="shared" si="68"/>
        <v>2.0383788406338733E-2</v>
      </c>
      <c r="AH536" s="231"/>
    </row>
    <row r="537" spans="1:34" ht="13.5" customHeight="1" x14ac:dyDescent="0.2">
      <c r="A537" s="124" t="s">
        <v>1187</v>
      </c>
      <c r="B537" s="80" t="s">
        <v>1188</v>
      </c>
      <c r="C537" s="80" t="s">
        <v>1102</v>
      </c>
      <c r="D537" s="2" t="s">
        <v>27</v>
      </c>
      <c r="E537" s="2" t="s">
        <v>28</v>
      </c>
      <c r="F537" s="2" t="s">
        <v>29</v>
      </c>
      <c r="G537" s="2" t="s">
        <v>30</v>
      </c>
      <c r="H537" s="91" t="s">
        <v>31</v>
      </c>
      <c r="I537" s="80" t="s">
        <v>32</v>
      </c>
      <c r="J537" s="87">
        <v>12990685830.908043</v>
      </c>
      <c r="K537" s="79" t="s">
        <v>1125</v>
      </c>
      <c r="L537" s="6" t="s">
        <v>70</v>
      </c>
      <c r="M537" s="6" t="s">
        <v>70</v>
      </c>
      <c r="N537" s="79" t="s">
        <v>457</v>
      </c>
      <c r="O537" s="78">
        <v>1.25E-3</v>
      </c>
      <c r="P537" s="6"/>
      <c r="Q537" s="87">
        <v>155197347.96271229</v>
      </c>
      <c r="R537" s="87">
        <v>129937409.6735864</v>
      </c>
      <c r="S537" s="4">
        <v>0</v>
      </c>
      <c r="T537" s="87">
        <v>6514155.5456845993</v>
      </c>
      <c r="U537" s="87">
        <v>7796244.8475958463</v>
      </c>
      <c r="V537" s="102">
        <v>10524526.290372476</v>
      </c>
      <c r="W537" s="102">
        <v>425011.60547296662</v>
      </c>
      <c r="X537" s="53"/>
      <c r="Y537" s="4"/>
      <c r="Z537" s="2"/>
      <c r="AA537" s="118">
        <f t="shared" si="63"/>
        <v>154772336.35723931</v>
      </c>
      <c r="AB537" s="23">
        <f t="shared" si="64"/>
        <v>0.83953898178334707</v>
      </c>
      <c r="AC537" s="23">
        <f t="shared" si="65"/>
        <v>5.0372340633282595E-2</v>
      </c>
      <c r="AD537" s="23">
        <f t="shared" si="66"/>
        <v>1.0002351789959641E-2</v>
      </c>
      <c r="AE537" s="23">
        <f t="shared" si="67"/>
        <v>6.0014112796467282E-4</v>
      </c>
      <c r="AF537" s="221">
        <f t="shared" si="68"/>
        <v>1.1914100484902636E-2</v>
      </c>
      <c r="AH537" s="231"/>
    </row>
    <row r="538" spans="1:34" ht="13.5" customHeight="1" x14ac:dyDescent="0.2">
      <c r="A538" s="124" t="s">
        <v>1189</v>
      </c>
      <c r="B538" s="80" t="s">
        <v>1190</v>
      </c>
      <c r="C538" s="80" t="s">
        <v>1102</v>
      </c>
      <c r="D538" s="2" t="s">
        <v>27</v>
      </c>
      <c r="E538" s="2" t="s">
        <v>28</v>
      </c>
      <c r="F538" s="2" t="s">
        <v>29</v>
      </c>
      <c r="G538" s="2" t="s">
        <v>30</v>
      </c>
      <c r="H538" s="91" t="s">
        <v>31</v>
      </c>
      <c r="I538" s="80" t="s">
        <v>32</v>
      </c>
      <c r="J538" s="87">
        <v>623293647.06725121</v>
      </c>
      <c r="K538" s="79" t="s">
        <v>1125</v>
      </c>
      <c r="L538" s="6" t="s">
        <v>70</v>
      </c>
      <c r="M538" s="6" t="s">
        <v>70</v>
      </c>
      <c r="N538" s="79" t="s">
        <v>457</v>
      </c>
      <c r="O538" s="78">
        <v>1.25E-3</v>
      </c>
      <c r="P538" s="6"/>
      <c r="Q538" s="87">
        <v>7446375.2172877025</v>
      </c>
      <c r="R538" s="87">
        <v>6234402.3264135923</v>
      </c>
      <c r="S538" s="4">
        <v>0</v>
      </c>
      <c r="T538" s="87">
        <v>312549.45431540051</v>
      </c>
      <c r="U538" s="87">
        <v>374064.15240415483</v>
      </c>
      <c r="V538" s="102">
        <v>504967.20962752262</v>
      </c>
      <c r="W538" s="102">
        <v>20392.074527033357</v>
      </c>
      <c r="X538" s="53"/>
      <c r="Y538" s="4"/>
      <c r="Z538" s="2"/>
      <c r="AA538" s="118">
        <f t="shared" si="63"/>
        <v>7425983.1427606698</v>
      </c>
      <c r="AB538" s="23">
        <f t="shared" si="64"/>
        <v>0.83953898178334707</v>
      </c>
      <c r="AC538" s="23">
        <f t="shared" si="65"/>
        <v>5.0372340633282588E-2</v>
      </c>
      <c r="AD538" s="23">
        <f t="shared" si="66"/>
        <v>1.0002351789959641E-2</v>
      </c>
      <c r="AE538" s="23">
        <f t="shared" si="67"/>
        <v>6.0014112796467282E-4</v>
      </c>
      <c r="AF538" s="221">
        <f t="shared" si="68"/>
        <v>1.1914100484902636E-2</v>
      </c>
      <c r="AH538" s="231"/>
    </row>
    <row r="539" spans="1:34" ht="13.5" customHeight="1" x14ac:dyDescent="0.2">
      <c r="A539" s="120" t="s">
        <v>1191</v>
      </c>
      <c r="B539" s="2" t="s">
        <v>1192</v>
      </c>
      <c r="C539" s="80" t="s">
        <v>1102</v>
      </c>
      <c r="D539" s="2" t="s">
        <v>27</v>
      </c>
      <c r="E539" s="2" t="s">
        <v>28</v>
      </c>
      <c r="F539" s="2" t="s">
        <v>29</v>
      </c>
      <c r="G539" s="55" t="s">
        <v>69</v>
      </c>
      <c r="H539" s="91" t="s">
        <v>31</v>
      </c>
      <c r="I539" s="80" t="s">
        <v>32</v>
      </c>
      <c r="J539" s="87">
        <v>5852921238.3425503</v>
      </c>
      <c r="K539" s="79" t="s">
        <v>1193</v>
      </c>
      <c r="L539" s="31"/>
      <c r="M539" s="31"/>
      <c r="N539" s="79" t="s">
        <v>1194</v>
      </c>
      <c r="O539" s="78">
        <v>5.2500000000000003E-3</v>
      </c>
      <c r="P539" s="6"/>
      <c r="Q539" s="87">
        <v>106716566.17134129</v>
      </c>
      <c r="R539" s="87">
        <v>93848767</v>
      </c>
      <c r="S539" s="4">
        <v>0</v>
      </c>
      <c r="T539" s="4">
        <v>2922551.6578324665</v>
      </c>
      <c r="U539" s="4">
        <v>4676083.633752821</v>
      </c>
      <c r="V539" s="102">
        <v>5009469.12556329</v>
      </c>
      <c r="W539" s="102">
        <v>259694.75419268978</v>
      </c>
      <c r="X539" s="30"/>
      <c r="Y539" s="4"/>
      <c r="Z539" s="2"/>
      <c r="AA539" s="118">
        <f t="shared" si="63"/>
        <v>106456871.41714859</v>
      </c>
      <c r="AB539" s="23">
        <f t="shared" si="64"/>
        <v>0.881566081650624</v>
      </c>
      <c r="AC539" s="23">
        <f t="shared" si="65"/>
        <v>4.3924676458222262E-2</v>
      </c>
      <c r="AD539" s="23">
        <f t="shared" si="66"/>
        <v>1.603451732533076E-2</v>
      </c>
      <c r="AE539" s="23">
        <f t="shared" si="67"/>
        <v>7.9893158362011546E-4</v>
      </c>
      <c r="AF539" s="221">
        <f t="shared" si="68"/>
        <v>1.8188673156875661E-2</v>
      </c>
      <c r="AH539" s="231"/>
    </row>
    <row r="540" spans="1:34" ht="13.5" customHeight="1" x14ac:dyDescent="0.2">
      <c r="A540" s="120" t="s">
        <v>1195</v>
      </c>
      <c r="B540" s="2" t="s">
        <v>1196</v>
      </c>
      <c r="C540" s="2" t="s">
        <v>1197</v>
      </c>
      <c r="D540" s="2" t="s">
        <v>27</v>
      </c>
      <c r="E540" s="2" t="s">
        <v>28</v>
      </c>
      <c r="F540" s="2" t="s">
        <v>29</v>
      </c>
      <c r="G540" s="2" t="s">
        <v>230</v>
      </c>
      <c r="H540" s="2" t="s">
        <v>50</v>
      </c>
      <c r="I540" s="2" t="s">
        <v>32</v>
      </c>
      <c r="J540" s="61">
        <v>125496814.55599999</v>
      </c>
      <c r="K540" s="59">
        <v>1.0999999999999999E-2</v>
      </c>
      <c r="L540" s="31">
        <v>0</v>
      </c>
      <c r="M540" s="6" t="s">
        <v>33</v>
      </c>
      <c r="N540" s="59">
        <v>2E-3</v>
      </c>
      <c r="O540" s="9">
        <v>4.0000000000000001E-3</v>
      </c>
      <c r="P540" s="59">
        <v>0.03</v>
      </c>
      <c r="Q540" s="61">
        <v>2744352</v>
      </c>
      <c r="R540" s="61">
        <v>1379848</v>
      </c>
      <c r="S540" s="4">
        <v>0</v>
      </c>
      <c r="T540" s="61">
        <v>91982</v>
      </c>
      <c r="U540" s="61">
        <v>252876</v>
      </c>
      <c r="V540" s="102">
        <v>793409</v>
      </c>
      <c r="W540" s="102">
        <v>226237</v>
      </c>
      <c r="X540" s="8"/>
      <c r="Y540" s="61"/>
      <c r="Z540" s="2"/>
      <c r="AA540" s="118">
        <f t="shared" si="63"/>
        <v>2518115</v>
      </c>
      <c r="AB540" s="23">
        <f t="shared" si="64"/>
        <v>0.54796861938394392</v>
      </c>
      <c r="AC540" s="23">
        <f t="shared" si="65"/>
        <v>0.10042273684879365</v>
      </c>
      <c r="AD540" s="23">
        <f t="shared" si="66"/>
        <v>1.0995083858357818E-2</v>
      </c>
      <c r="AE540" s="23">
        <f t="shared" si="67"/>
        <v>2.014999351933033E-3</v>
      </c>
      <c r="AF540" s="221">
        <f t="shared" si="68"/>
        <v>2.0065170649222738E-2</v>
      </c>
      <c r="AH540" s="231"/>
    </row>
    <row r="541" spans="1:34" ht="13.5" customHeight="1" x14ac:dyDescent="0.2">
      <c r="A541" s="120" t="s">
        <v>1198</v>
      </c>
      <c r="B541" s="2" t="s">
        <v>1199</v>
      </c>
      <c r="C541" s="2" t="s">
        <v>1197</v>
      </c>
      <c r="D541" s="2" t="s">
        <v>27</v>
      </c>
      <c r="E541" s="2" t="s">
        <v>28</v>
      </c>
      <c r="F541" s="2" t="s">
        <v>29</v>
      </c>
      <c r="G541" s="20" t="s">
        <v>130</v>
      </c>
      <c r="H541" s="91" t="s">
        <v>31</v>
      </c>
      <c r="I541" s="2" t="s">
        <v>32</v>
      </c>
      <c r="J541" s="61">
        <v>439813298.03600001</v>
      </c>
      <c r="K541" s="59">
        <v>6.0000000000000001E-3</v>
      </c>
      <c r="L541" s="31">
        <v>0</v>
      </c>
      <c r="M541" s="6" t="s">
        <v>33</v>
      </c>
      <c r="N541" s="59">
        <v>2.5000000000000001E-3</v>
      </c>
      <c r="O541" s="9">
        <v>4.0000000000000001E-3</v>
      </c>
      <c r="P541" s="59">
        <v>0.03</v>
      </c>
      <c r="Q541" s="61">
        <v>5296546</v>
      </c>
      <c r="R541" s="61">
        <v>2636598</v>
      </c>
      <c r="S541" s="4">
        <v>0</v>
      </c>
      <c r="T541" s="61">
        <v>325801</v>
      </c>
      <c r="U541" s="61">
        <v>1098582</v>
      </c>
      <c r="V541" s="102">
        <v>1100692</v>
      </c>
      <c r="W541" s="102">
        <v>134873</v>
      </c>
      <c r="X541" s="8"/>
      <c r="Y541" s="61"/>
      <c r="Z541" s="2"/>
      <c r="AA541" s="118">
        <f t="shared" si="63"/>
        <v>5161673</v>
      </c>
      <c r="AB541" s="23">
        <f t="shared" si="64"/>
        <v>0.51080298965083604</v>
      </c>
      <c r="AC541" s="23">
        <f t="shared" si="65"/>
        <v>0.21283448215336384</v>
      </c>
      <c r="AD541" s="23">
        <f t="shared" si="66"/>
        <v>5.9948119162694952E-3</v>
      </c>
      <c r="AE541" s="23">
        <f t="shared" si="67"/>
        <v>2.4978371615995971E-3</v>
      </c>
      <c r="AF541" s="221">
        <f t="shared" si="68"/>
        <v>1.1736054873851272E-2</v>
      </c>
      <c r="AH541" s="231"/>
    </row>
    <row r="542" spans="1:34" ht="13.5" customHeight="1" x14ac:dyDescent="0.2">
      <c r="A542" s="120" t="s">
        <v>1200</v>
      </c>
      <c r="B542" s="2" t="s">
        <v>1201</v>
      </c>
      <c r="C542" s="2" t="s">
        <v>1197</v>
      </c>
      <c r="D542" s="2" t="s">
        <v>27</v>
      </c>
      <c r="E542" s="2" t="s">
        <v>28</v>
      </c>
      <c r="F542" s="2" t="s">
        <v>29</v>
      </c>
      <c r="G542" s="2" t="s">
        <v>69</v>
      </c>
      <c r="H542" s="2" t="s">
        <v>50</v>
      </c>
      <c r="I542" s="2" t="s">
        <v>32</v>
      </c>
      <c r="J542" s="61">
        <v>175401132.40799999</v>
      </c>
      <c r="K542" s="59">
        <v>1.6E-2</v>
      </c>
      <c r="L542" s="31">
        <v>0</v>
      </c>
      <c r="M542" s="6" t="s">
        <v>33</v>
      </c>
      <c r="N542" s="59" t="s">
        <v>1202</v>
      </c>
      <c r="O542" s="9">
        <v>4.0000000000000001E-3</v>
      </c>
      <c r="P542" s="59">
        <v>0.03</v>
      </c>
      <c r="Q542" s="61">
        <v>4612402</v>
      </c>
      <c r="R542" s="61">
        <v>2799860</v>
      </c>
      <c r="S542" s="4">
        <v>0</v>
      </c>
      <c r="T542" s="61">
        <v>129319</v>
      </c>
      <c r="U542" s="61">
        <v>720000</v>
      </c>
      <c r="V542" s="102">
        <v>805913</v>
      </c>
      <c r="W542" s="102">
        <v>157310</v>
      </c>
      <c r="X542" s="8"/>
      <c r="Y542" s="61"/>
      <c r="Z542" s="2"/>
      <c r="AA542" s="118">
        <f t="shared" si="63"/>
        <v>4455092</v>
      </c>
      <c r="AB542" s="23">
        <f t="shared" si="64"/>
        <v>0.62846289145095091</v>
      </c>
      <c r="AC542" s="23">
        <f t="shared" si="65"/>
        <v>0.16161282415716668</v>
      </c>
      <c r="AD542" s="23">
        <f t="shared" si="66"/>
        <v>1.5962610740090633E-2</v>
      </c>
      <c r="AE542" s="23">
        <f t="shared" si="67"/>
        <v>4.1048765769950129E-3</v>
      </c>
      <c r="AF542" s="221">
        <f t="shared" si="68"/>
        <v>2.5399448332163701E-2</v>
      </c>
      <c r="AH542" s="231"/>
    </row>
    <row r="543" spans="1:34" ht="13.5" customHeight="1" x14ac:dyDescent="0.2">
      <c r="A543" s="120" t="s">
        <v>1203</v>
      </c>
      <c r="B543" s="2" t="s">
        <v>1204</v>
      </c>
      <c r="C543" s="2" t="s">
        <v>1197</v>
      </c>
      <c r="D543" s="2" t="s">
        <v>27</v>
      </c>
      <c r="E543" s="2" t="s">
        <v>28</v>
      </c>
      <c r="F543" s="2" t="s">
        <v>29</v>
      </c>
      <c r="G543" s="2" t="s">
        <v>116</v>
      </c>
      <c r="H543" s="91" t="s">
        <v>31</v>
      </c>
      <c r="I543" s="2" t="s">
        <v>32</v>
      </c>
      <c r="J543" s="61">
        <v>1588551674.5280001</v>
      </c>
      <c r="K543" s="59">
        <v>8.9999999999999993E-3</v>
      </c>
      <c r="L543" s="31">
        <v>0</v>
      </c>
      <c r="M543" s="6" t="s">
        <v>33</v>
      </c>
      <c r="N543" s="84">
        <v>2.2499999999999998E-3</v>
      </c>
      <c r="O543" s="9">
        <v>4.0000000000000001E-3</v>
      </c>
      <c r="P543" s="59">
        <v>0.03</v>
      </c>
      <c r="Q543" s="61">
        <v>20948884</v>
      </c>
      <c r="R543" s="61">
        <v>14296388</v>
      </c>
      <c r="S543" s="4">
        <v>0</v>
      </c>
      <c r="T543" s="61">
        <v>1272545</v>
      </c>
      <c r="U543" s="61">
        <v>3574090</v>
      </c>
      <c r="V543" s="102">
        <v>1540727</v>
      </c>
      <c r="W543" s="102">
        <v>265134</v>
      </c>
      <c r="X543" s="8"/>
      <c r="Y543" s="61"/>
      <c r="Z543" s="2"/>
      <c r="AA543" s="118">
        <f t="shared" si="63"/>
        <v>20683750</v>
      </c>
      <c r="AB543" s="23">
        <f t="shared" si="64"/>
        <v>0.69118936363086969</v>
      </c>
      <c r="AC543" s="23">
        <f t="shared" si="65"/>
        <v>0.17279700247779053</v>
      </c>
      <c r="AD543" s="23">
        <f t="shared" si="66"/>
        <v>8.9996367315201293E-3</v>
      </c>
      <c r="AE543" s="23">
        <f t="shared" si="67"/>
        <v>2.2499047763504167E-3</v>
      </c>
      <c r="AF543" s="221">
        <f t="shared" si="68"/>
        <v>1.3020508134332916E-2</v>
      </c>
      <c r="AH543" s="231"/>
    </row>
    <row r="544" spans="1:34" ht="13.5" customHeight="1" x14ac:dyDescent="0.2">
      <c r="A544" s="120" t="s">
        <v>1205</v>
      </c>
      <c r="B544" s="2" t="s">
        <v>1206</v>
      </c>
      <c r="C544" s="2" t="s">
        <v>1197</v>
      </c>
      <c r="D544" s="2" t="s">
        <v>27</v>
      </c>
      <c r="E544" s="2" t="s">
        <v>28</v>
      </c>
      <c r="F544" s="2" t="s">
        <v>29</v>
      </c>
      <c r="G544" s="2" t="s">
        <v>49</v>
      </c>
      <c r="H544" s="91" t="s">
        <v>31</v>
      </c>
      <c r="I544" s="2" t="s">
        <v>32</v>
      </c>
      <c r="J544" s="61">
        <v>185994087.792</v>
      </c>
      <c r="K544" s="59">
        <v>1.0999999999999999E-2</v>
      </c>
      <c r="L544" s="31">
        <v>0</v>
      </c>
      <c r="M544" s="6" t="s">
        <v>33</v>
      </c>
      <c r="N544" s="59">
        <v>2E-3</v>
      </c>
      <c r="O544" s="9">
        <v>4.0000000000000001E-3</v>
      </c>
      <c r="P544" s="59">
        <v>0.03</v>
      </c>
      <c r="Q544" s="61">
        <v>3664530</v>
      </c>
      <c r="R544" s="61">
        <v>2040635</v>
      </c>
      <c r="S544" s="4">
        <v>0</v>
      </c>
      <c r="T544" s="61">
        <v>124028</v>
      </c>
      <c r="U544" s="61">
        <v>373017</v>
      </c>
      <c r="V544" s="102">
        <v>960952</v>
      </c>
      <c r="W544" s="102">
        <v>165898</v>
      </c>
      <c r="X544" s="8"/>
      <c r="Y544" s="61"/>
      <c r="Z544" s="2"/>
      <c r="AA544" s="118">
        <f t="shared" si="63"/>
        <v>3498632</v>
      </c>
      <c r="AB544" s="23">
        <f t="shared" si="64"/>
        <v>0.58326654532400091</v>
      </c>
      <c r="AC544" s="23">
        <f t="shared" si="65"/>
        <v>0.1066179581047678</v>
      </c>
      <c r="AD544" s="23">
        <f t="shared" si="66"/>
        <v>1.0971504654933295E-2</v>
      </c>
      <c r="AE544" s="23">
        <f t="shared" si="67"/>
        <v>2.0055314898888106E-3</v>
      </c>
      <c r="AF544" s="221">
        <f t="shared" si="68"/>
        <v>1.8810447372459349E-2</v>
      </c>
      <c r="AH544" s="231"/>
    </row>
    <row r="545" spans="1:34" ht="13.5" customHeight="1" x14ac:dyDescent="0.2">
      <c r="A545" s="120" t="s">
        <v>1207</v>
      </c>
      <c r="B545" s="2" t="s">
        <v>1208</v>
      </c>
      <c r="C545" s="2" t="s">
        <v>1197</v>
      </c>
      <c r="D545" s="2" t="s">
        <v>27</v>
      </c>
      <c r="E545" s="2" t="s">
        <v>28</v>
      </c>
      <c r="F545" s="55" t="s">
        <v>1287</v>
      </c>
      <c r="G545" s="33" t="s">
        <v>105</v>
      </c>
      <c r="H545" s="91" t="s">
        <v>31</v>
      </c>
      <c r="I545" s="2" t="s">
        <v>32</v>
      </c>
      <c r="J545" s="61">
        <v>1292092600.336</v>
      </c>
      <c r="K545" s="59">
        <v>2.5000000000000001E-2</v>
      </c>
      <c r="L545" s="31">
        <v>0</v>
      </c>
      <c r="M545" s="6" t="s">
        <v>33</v>
      </c>
      <c r="N545" s="59">
        <v>2E-3</v>
      </c>
      <c r="O545" s="9">
        <v>4.0000000000000001E-3</v>
      </c>
      <c r="P545" s="59">
        <v>0.03</v>
      </c>
      <c r="Q545" s="61">
        <v>70011643</v>
      </c>
      <c r="R545" s="61">
        <v>24397407</v>
      </c>
      <c r="S545" s="4">
        <v>0</v>
      </c>
      <c r="T545" s="61">
        <v>1070405</v>
      </c>
      <c r="U545" s="61">
        <v>2587073</v>
      </c>
      <c r="V545" s="102">
        <v>23793300</v>
      </c>
      <c r="W545" s="102">
        <v>169505</v>
      </c>
      <c r="X545" s="8"/>
      <c r="Y545" s="61">
        <v>17993953</v>
      </c>
      <c r="Z545" s="2"/>
      <c r="AA545" s="118">
        <f t="shared" si="63"/>
        <v>51848185</v>
      </c>
      <c r="AB545" s="23">
        <f t="shared" si="64"/>
        <v>0.47055469733414967</v>
      </c>
      <c r="AC545" s="23">
        <f t="shared" si="65"/>
        <v>4.9897079328813536E-2</v>
      </c>
      <c r="AD545" s="23">
        <f t="shared" si="66"/>
        <v>1.8882088631771144E-2</v>
      </c>
      <c r="AE545" s="23">
        <f t="shared" si="67"/>
        <v>2.0022349786131808E-3</v>
      </c>
      <c r="AF545" s="221">
        <f t="shared" si="68"/>
        <v>4.0127298141415892E-2</v>
      </c>
      <c r="AH545" s="231"/>
    </row>
    <row r="546" spans="1:34" s="229" customFormat="1" ht="13.5" customHeight="1" x14ac:dyDescent="0.2">
      <c r="A546" s="151" t="s">
        <v>1209</v>
      </c>
      <c r="B546" s="208" t="s">
        <v>1210</v>
      </c>
      <c r="C546" s="29" t="s">
        <v>1295</v>
      </c>
      <c r="D546" s="275" t="s">
        <v>27</v>
      </c>
      <c r="E546" s="275" t="s">
        <v>28</v>
      </c>
      <c r="F546" s="275" t="s">
        <v>43</v>
      </c>
      <c r="G546" s="275" t="s">
        <v>230</v>
      </c>
      <c r="H546" s="275" t="s">
        <v>50</v>
      </c>
      <c r="I546" s="275" t="s">
        <v>32</v>
      </c>
      <c r="J546" s="263">
        <v>2309969411.5393701</v>
      </c>
      <c r="K546" s="265" t="s">
        <v>1211</v>
      </c>
      <c r="L546" s="267">
        <v>0</v>
      </c>
      <c r="M546" s="269" t="s">
        <v>70</v>
      </c>
      <c r="N546" s="271" t="s">
        <v>1212</v>
      </c>
      <c r="O546" s="273">
        <v>2.5000000000000001E-4</v>
      </c>
      <c r="P546" s="261" t="s">
        <v>1213</v>
      </c>
      <c r="Q546" s="258">
        <v>54998484</v>
      </c>
      <c r="R546" s="258">
        <v>46244491</v>
      </c>
      <c r="S546" s="258">
        <v>0</v>
      </c>
      <c r="T546" s="258">
        <v>0</v>
      </c>
      <c r="U546" s="258">
        <v>3872396</v>
      </c>
      <c r="V546" s="258">
        <v>4752166</v>
      </c>
      <c r="W546" s="255">
        <v>129431</v>
      </c>
      <c r="X546" s="256"/>
      <c r="Y546" s="258"/>
      <c r="Z546" s="249">
        <v>1.15E-2</v>
      </c>
      <c r="AA546" s="251">
        <f t="shared" si="63"/>
        <v>54869053</v>
      </c>
      <c r="AB546" s="253">
        <f t="shared" si="64"/>
        <v>0.84281554850235885</v>
      </c>
      <c r="AC546" s="253">
        <f t="shared" si="65"/>
        <v>7.0575229355607796E-2</v>
      </c>
      <c r="AD546" s="253">
        <f t="shared" si="66"/>
        <v>2.0019525266865998E-2</v>
      </c>
      <c r="AE546" s="253">
        <f t="shared" si="67"/>
        <v>1.6763841030342582E-3</v>
      </c>
      <c r="AF546" s="247">
        <f t="shared" si="68"/>
        <v>3.5253151330014845E-2</v>
      </c>
      <c r="AH546" s="231"/>
    </row>
    <row r="547" spans="1:34" s="229" customFormat="1" ht="13.5" customHeight="1" x14ac:dyDescent="0.2">
      <c r="A547" s="152" t="s">
        <v>1214</v>
      </c>
      <c r="B547" s="209" t="s">
        <v>1215</v>
      </c>
      <c r="C547" s="29" t="s">
        <v>1295</v>
      </c>
      <c r="D547" s="276"/>
      <c r="E547" s="276"/>
      <c r="F547" s="276"/>
      <c r="G547" s="276"/>
      <c r="H547" s="276"/>
      <c r="I547" s="276"/>
      <c r="J547" s="264"/>
      <c r="K547" s="266"/>
      <c r="L547" s="268"/>
      <c r="M547" s="270"/>
      <c r="N547" s="272"/>
      <c r="O547" s="274"/>
      <c r="P547" s="262"/>
      <c r="Q547" s="259"/>
      <c r="R547" s="259"/>
      <c r="S547" s="259"/>
      <c r="T547" s="259"/>
      <c r="U547" s="259"/>
      <c r="V547" s="260"/>
      <c r="W547" s="254"/>
      <c r="X547" s="257"/>
      <c r="Y547" s="259"/>
      <c r="Z547" s="250"/>
      <c r="AA547" s="252"/>
      <c r="AB547" s="254"/>
      <c r="AC547" s="254"/>
      <c r="AD547" s="254"/>
      <c r="AE547" s="254"/>
      <c r="AF547" s="248"/>
      <c r="AH547" s="231"/>
    </row>
    <row r="548" spans="1:34" s="229" customFormat="1" ht="13.5" customHeight="1" x14ac:dyDescent="0.2">
      <c r="A548" s="151" t="s">
        <v>1216</v>
      </c>
      <c r="B548" s="208" t="s">
        <v>1217</v>
      </c>
      <c r="C548" s="29" t="s">
        <v>1295</v>
      </c>
      <c r="D548" s="275" t="s">
        <v>27</v>
      </c>
      <c r="E548" s="275" t="s">
        <v>28</v>
      </c>
      <c r="F548" s="275" t="s">
        <v>43</v>
      </c>
      <c r="G548" s="275" t="s">
        <v>46</v>
      </c>
      <c r="H548" s="275" t="s">
        <v>50</v>
      </c>
      <c r="I548" s="275" t="s">
        <v>32</v>
      </c>
      <c r="J548" s="263">
        <v>357475912</v>
      </c>
      <c r="K548" s="265" t="s">
        <v>1218</v>
      </c>
      <c r="L548" s="267">
        <v>0</v>
      </c>
      <c r="M548" s="269" t="s">
        <v>70</v>
      </c>
      <c r="N548" s="271" t="s">
        <v>1219</v>
      </c>
      <c r="O548" s="273">
        <v>2.5000000000000001E-4</v>
      </c>
      <c r="P548" s="261" t="s">
        <v>591</v>
      </c>
      <c r="Q548" s="258">
        <v>4987513</v>
      </c>
      <c r="R548" s="258">
        <v>3583057</v>
      </c>
      <c r="S548" s="258">
        <v>0</v>
      </c>
      <c r="T548" s="258">
        <v>0</v>
      </c>
      <c r="U548" s="258">
        <v>286646</v>
      </c>
      <c r="V548" s="258">
        <v>870589</v>
      </c>
      <c r="W548" s="255">
        <v>247221</v>
      </c>
      <c r="X548" s="256"/>
      <c r="Y548" s="258"/>
      <c r="Z548" s="249">
        <v>3.2000000000000002E-3</v>
      </c>
      <c r="AA548" s="251">
        <f>+R548+T548+U548+V548</f>
        <v>4740292</v>
      </c>
      <c r="AB548" s="253">
        <f>+R548/AA548</f>
        <v>0.75587263400651272</v>
      </c>
      <c r="AC548" s="253">
        <f>+U548/AA548</f>
        <v>6.0470114499275571E-2</v>
      </c>
      <c r="AD548" s="253">
        <f>+R548/J548</f>
        <v>1.0023212417176797E-2</v>
      </c>
      <c r="AE548" s="253">
        <f>+U548/J548</f>
        <v>8.0186102161759081E-4</v>
      </c>
      <c r="AF548" s="247">
        <f>+AA548/J548+Z548</f>
        <v>1.6460451518199078E-2</v>
      </c>
      <c r="AH548" s="231"/>
    </row>
    <row r="549" spans="1:34" s="229" customFormat="1" ht="13.5" customHeight="1" x14ac:dyDescent="0.2">
      <c r="A549" s="152" t="s">
        <v>1220</v>
      </c>
      <c r="B549" s="209" t="s">
        <v>1221</v>
      </c>
      <c r="C549" s="29" t="s">
        <v>1295</v>
      </c>
      <c r="D549" s="276" t="s">
        <v>27</v>
      </c>
      <c r="E549" s="276" t="s">
        <v>28</v>
      </c>
      <c r="F549" s="276" t="s">
        <v>43</v>
      </c>
      <c r="G549" s="276" t="s">
        <v>46</v>
      </c>
      <c r="H549" s="276"/>
      <c r="I549" s="276"/>
      <c r="J549" s="264"/>
      <c r="K549" s="266"/>
      <c r="L549" s="268"/>
      <c r="M549" s="270"/>
      <c r="N549" s="272"/>
      <c r="O549" s="274"/>
      <c r="P549" s="262"/>
      <c r="Q549" s="259"/>
      <c r="R549" s="259"/>
      <c r="S549" s="259"/>
      <c r="T549" s="259"/>
      <c r="U549" s="259"/>
      <c r="V549" s="260"/>
      <c r="W549" s="254"/>
      <c r="X549" s="257"/>
      <c r="Y549" s="259"/>
      <c r="Z549" s="250"/>
      <c r="AA549" s="252"/>
      <c r="AB549" s="254"/>
      <c r="AC549" s="254"/>
      <c r="AD549" s="254"/>
      <c r="AE549" s="254"/>
      <c r="AF549" s="248"/>
      <c r="AH549" s="231"/>
    </row>
    <row r="550" spans="1:34" s="229" customFormat="1" ht="13.5" customHeight="1" x14ac:dyDescent="0.2">
      <c r="A550" s="153" t="s">
        <v>1222</v>
      </c>
      <c r="B550" s="187" t="s">
        <v>1223</v>
      </c>
      <c r="C550" s="29" t="s">
        <v>1295</v>
      </c>
      <c r="D550" s="186" t="s">
        <v>27</v>
      </c>
      <c r="E550" s="186" t="s">
        <v>28</v>
      </c>
      <c r="F550" s="187" t="s">
        <v>29</v>
      </c>
      <c r="G550" s="186" t="s">
        <v>391</v>
      </c>
      <c r="H550" s="211" t="s">
        <v>31</v>
      </c>
      <c r="I550" s="187" t="s">
        <v>32</v>
      </c>
      <c r="J550" s="206">
        <v>41869878063.555115</v>
      </c>
      <c r="K550" s="154" t="s">
        <v>1218</v>
      </c>
      <c r="L550" s="213">
        <v>0</v>
      </c>
      <c r="M550" s="155" t="s">
        <v>70</v>
      </c>
      <c r="N550" s="156">
        <v>0</v>
      </c>
      <c r="O550" s="157">
        <v>2.5000000000000001E-4</v>
      </c>
      <c r="P550" s="154" t="s">
        <v>591</v>
      </c>
      <c r="Q550" s="110">
        <v>453342481</v>
      </c>
      <c r="R550" s="110">
        <v>424040227</v>
      </c>
      <c r="S550" s="110">
        <v>0</v>
      </c>
      <c r="T550" s="110">
        <v>0</v>
      </c>
      <c r="U550" s="110"/>
      <c r="V550" s="138">
        <v>29299733</v>
      </c>
      <c r="W550" s="138">
        <v>2521</v>
      </c>
      <c r="X550" s="86"/>
      <c r="Y550" s="110"/>
      <c r="Z550" s="241"/>
      <c r="AA550" s="140">
        <f>+R550+T550+U550+V550</f>
        <v>453339960</v>
      </c>
      <c r="AB550" s="23">
        <f>+R550/AA550</f>
        <v>0.93536918077991626</v>
      </c>
      <c r="AC550" s="23">
        <f>+U550/AA550</f>
        <v>0</v>
      </c>
      <c r="AD550" s="23">
        <f>+R550/J550</f>
        <v>1.0127572532127774E-2</v>
      </c>
      <c r="AE550" s="23">
        <f>+U550/J550</f>
        <v>0</v>
      </c>
      <c r="AF550" s="222">
        <f>+AA550/J550+Z550</f>
        <v>1.0827353242153377E-2</v>
      </c>
      <c r="AH550" s="231"/>
    </row>
    <row r="551" spans="1:34" s="229" customFormat="1" ht="13.5" customHeight="1" x14ac:dyDescent="0.2">
      <c r="A551" s="153" t="s">
        <v>1224</v>
      </c>
      <c r="B551" s="187" t="s">
        <v>1225</v>
      </c>
      <c r="C551" s="29" t="s">
        <v>1295</v>
      </c>
      <c r="D551" s="186" t="s">
        <v>27</v>
      </c>
      <c r="E551" s="186" t="s">
        <v>28</v>
      </c>
      <c r="F551" s="186" t="s">
        <v>723</v>
      </c>
      <c r="G551" s="187" t="s">
        <v>80</v>
      </c>
      <c r="H551" s="211" t="s">
        <v>31</v>
      </c>
      <c r="I551" s="187" t="s">
        <v>32</v>
      </c>
      <c r="J551" s="206">
        <v>5003798874.3661413</v>
      </c>
      <c r="K551" s="154" t="s">
        <v>1218</v>
      </c>
      <c r="L551" s="213">
        <v>0</v>
      </c>
      <c r="M551" s="155" t="s">
        <v>70</v>
      </c>
      <c r="N551" s="156" t="s">
        <v>1226</v>
      </c>
      <c r="O551" s="157">
        <v>2.5000000000000001E-4</v>
      </c>
      <c r="P551" s="154" t="s">
        <v>591</v>
      </c>
      <c r="Q551" s="110">
        <v>89787727</v>
      </c>
      <c r="R551" s="110">
        <v>75279835</v>
      </c>
      <c r="S551" s="110">
        <v>0</v>
      </c>
      <c r="T551" s="110">
        <v>0</v>
      </c>
      <c r="U551" s="110">
        <v>5018645</v>
      </c>
      <c r="V551" s="138">
        <v>8771870</v>
      </c>
      <c r="W551" s="138">
        <v>717377</v>
      </c>
      <c r="X551" s="86"/>
      <c r="Y551" s="110"/>
      <c r="Z551" s="241"/>
      <c r="AA551" s="140">
        <f>+R551+T551+U551+V551</f>
        <v>89070350</v>
      </c>
      <c r="AB551" s="23">
        <f>+R551/AA551</f>
        <v>0.84517277635037924</v>
      </c>
      <c r="AC551" s="23">
        <f>+U551/AA551</f>
        <v>5.6344732001165368E-2</v>
      </c>
      <c r="AD551" s="23">
        <f>+R551/J551</f>
        <v>1.5044536539158182E-2</v>
      </c>
      <c r="AE551" s="23">
        <f>+U551/J551</f>
        <v>1.0029669708968348E-3</v>
      </c>
      <c r="AF551" s="222">
        <f>+AA551/J551+Z551</f>
        <v>1.7800545592728891E-2</v>
      </c>
      <c r="AH551" s="231"/>
    </row>
    <row r="552" spans="1:34" s="229" customFormat="1" ht="13.5" customHeight="1" x14ac:dyDescent="0.2">
      <c r="A552" s="153" t="s">
        <v>1227</v>
      </c>
      <c r="B552" s="187" t="s">
        <v>1228</v>
      </c>
      <c r="C552" s="29" t="s">
        <v>1295</v>
      </c>
      <c r="D552" s="186" t="s">
        <v>27</v>
      </c>
      <c r="E552" s="186" t="s">
        <v>28</v>
      </c>
      <c r="F552" s="186" t="s">
        <v>723</v>
      </c>
      <c r="G552" s="187" t="s">
        <v>80</v>
      </c>
      <c r="H552" s="211" t="s">
        <v>31</v>
      </c>
      <c r="I552" s="187" t="s">
        <v>32</v>
      </c>
      <c r="J552" s="206">
        <v>1393208963.4527559</v>
      </c>
      <c r="K552" s="154" t="s">
        <v>1229</v>
      </c>
      <c r="L552" s="213">
        <v>0</v>
      </c>
      <c r="M552" s="155" t="s">
        <v>70</v>
      </c>
      <c r="N552" s="156" t="s">
        <v>1230</v>
      </c>
      <c r="O552" s="157">
        <v>2.5000000000000001E-4</v>
      </c>
      <c r="P552" s="154" t="s">
        <v>591</v>
      </c>
      <c r="Q552" s="110">
        <v>18205190</v>
      </c>
      <c r="R552" s="110">
        <v>13945052</v>
      </c>
      <c r="S552" s="110">
        <v>0</v>
      </c>
      <c r="T552" s="110">
        <v>0</v>
      </c>
      <c r="U552" s="110">
        <v>1673400</v>
      </c>
      <c r="V552" s="138">
        <v>1932826</v>
      </c>
      <c r="W552" s="138">
        <v>653912</v>
      </c>
      <c r="X552" s="86"/>
      <c r="Y552" s="110"/>
      <c r="Z552" s="241"/>
      <c r="AA552" s="140">
        <f>+R552+T552+U552+V552</f>
        <v>17551278</v>
      </c>
      <c r="AB552" s="23">
        <f>+R552/AA552</f>
        <v>0.79453199932221463</v>
      </c>
      <c r="AC552" s="23">
        <f>+U552/AA552</f>
        <v>9.5343484389000047E-2</v>
      </c>
      <c r="AD552" s="23">
        <f>+R552/J552</f>
        <v>1.0009303963592307E-2</v>
      </c>
      <c r="AE552" s="23">
        <f>+U552/J552</f>
        <v>1.2011119967623904E-3</v>
      </c>
      <c r="AF552" s="222">
        <f>+AA552/J552+Z552</f>
        <v>1.2597735487218726E-2</v>
      </c>
      <c r="AH552" s="231"/>
    </row>
    <row r="553" spans="1:34" s="229" customFormat="1" ht="13.5" customHeight="1" x14ac:dyDescent="0.2">
      <c r="A553" s="151" t="s">
        <v>1231</v>
      </c>
      <c r="B553" s="208" t="s">
        <v>1232</v>
      </c>
      <c r="C553" s="29" t="s">
        <v>1295</v>
      </c>
      <c r="D553" s="275" t="s">
        <v>27</v>
      </c>
      <c r="E553" s="275" t="s">
        <v>28</v>
      </c>
      <c r="F553" s="275" t="s">
        <v>1287</v>
      </c>
      <c r="G553" s="275" t="s">
        <v>105</v>
      </c>
      <c r="H553" s="275" t="s">
        <v>31</v>
      </c>
      <c r="I553" s="275" t="s">
        <v>32</v>
      </c>
      <c r="J553" s="303">
        <v>23384823862.933071</v>
      </c>
      <c r="K553" s="299" t="s">
        <v>1233</v>
      </c>
      <c r="L553" s="306">
        <v>0</v>
      </c>
      <c r="M553" s="309" t="s">
        <v>70</v>
      </c>
      <c r="N553" s="312" t="s">
        <v>1212</v>
      </c>
      <c r="O553" s="296" t="s">
        <v>1234</v>
      </c>
      <c r="P553" s="299" t="s">
        <v>70</v>
      </c>
      <c r="Q553" s="255">
        <v>3012087403</v>
      </c>
      <c r="R553" s="255">
        <v>93462548</v>
      </c>
      <c r="S553" s="255">
        <v>0</v>
      </c>
      <c r="T553" s="255">
        <v>0</v>
      </c>
      <c r="U553" s="255">
        <v>9346259</v>
      </c>
      <c r="V553" s="293">
        <v>492104242</v>
      </c>
      <c r="W553" s="255">
        <v>1379153</v>
      </c>
      <c r="X553" s="293"/>
      <c r="Y553" s="255">
        <v>2415795201</v>
      </c>
      <c r="Z553" s="249"/>
      <c r="AA553" s="251">
        <f>+R553+T553+U553+V553</f>
        <v>594913049</v>
      </c>
      <c r="AB553" s="253">
        <f>+R553/AA553</f>
        <v>0.1571028710113232</v>
      </c>
      <c r="AC553" s="253">
        <f>+U553/AA553</f>
        <v>1.5710294160987549E-2</v>
      </c>
      <c r="AD553" s="253">
        <f>+R553/J553</f>
        <v>3.9967180658626242E-3</v>
      </c>
      <c r="AE553" s="253">
        <f>+U553/J553</f>
        <v>3.9967198618992436E-4</v>
      </c>
      <c r="AF553" s="247">
        <f>+AA553/J553+Z553</f>
        <v>2.5440133844368509E-2</v>
      </c>
      <c r="AH553" s="231"/>
    </row>
    <row r="554" spans="1:34" s="229" customFormat="1" ht="13.5" customHeight="1" x14ac:dyDescent="0.2">
      <c r="A554" s="158" t="s">
        <v>1235</v>
      </c>
      <c r="B554" s="210" t="s">
        <v>1236</v>
      </c>
      <c r="C554" s="29" t="s">
        <v>1295</v>
      </c>
      <c r="D554" s="302"/>
      <c r="E554" s="302"/>
      <c r="F554" s="302"/>
      <c r="G554" s="302"/>
      <c r="H554" s="302"/>
      <c r="I554" s="302"/>
      <c r="J554" s="304"/>
      <c r="K554" s="300"/>
      <c r="L554" s="307"/>
      <c r="M554" s="310"/>
      <c r="N554" s="297"/>
      <c r="O554" s="297"/>
      <c r="P554" s="300"/>
      <c r="Q554" s="289"/>
      <c r="R554" s="289"/>
      <c r="S554" s="289"/>
      <c r="T554" s="289"/>
      <c r="U554" s="289"/>
      <c r="V554" s="294"/>
      <c r="W554" s="287"/>
      <c r="X554" s="294"/>
      <c r="Y554" s="289"/>
      <c r="Z554" s="291"/>
      <c r="AA554" s="292"/>
      <c r="AB554" s="287"/>
      <c r="AC554" s="287"/>
      <c r="AD554" s="287"/>
      <c r="AE554" s="287"/>
      <c r="AF554" s="288"/>
      <c r="AH554" s="231"/>
    </row>
    <row r="555" spans="1:34" s="229" customFormat="1" ht="13.5" customHeight="1" x14ac:dyDescent="0.2">
      <c r="A555" s="158" t="s">
        <v>1237</v>
      </c>
      <c r="B555" s="210" t="s">
        <v>1238</v>
      </c>
      <c r="C555" s="29" t="s">
        <v>1295</v>
      </c>
      <c r="D555" s="302"/>
      <c r="E555" s="302"/>
      <c r="F555" s="302"/>
      <c r="G555" s="302"/>
      <c r="H555" s="302"/>
      <c r="I555" s="302"/>
      <c r="J555" s="305"/>
      <c r="K555" s="301"/>
      <c r="L555" s="308"/>
      <c r="M555" s="311"/>
      <c r="N555" s="298"/>
      <c r="O555" s="298"/>
      <c r="P555" s="301"/>
      <c r="Q555" s="290"/>
      <c r="R555" s="290"/>
      <c r="S555" s="290"/>
      <c r="T555" s="290"/>
      <c r="U555" s="290"/>
      <c r="V555" s="295"/>
      <c r="W555" s="254"/>
      <c r="X555" s="295"/>
      <c r="Y555" s="290"/>
      <c r="Z555" s="250"/>
      <c r="AA555" s="252"/>
      <c r="AB555" s="254"/>
      <c r="AC555" s="254"/>
      <c r="AD555" s="254"/>
      <c r="AE555" s="254"/>
      <c r="AF555" s="248"/>
      <c r="AH555" s="231"/>
    </row>
    <row r="556" spans="1:34" s="229" customFormat="1" ht="13.5" customHeight="1" x14ac:dyDescent="0.2">
      <c r="A556" s="151" t="s">
        <v>1239</v>
      </c>
      <c r="B556" s="208" t="s">
        <v>1240</v>
      </c>
      <c r="C556" s="29" t="s">
        <v>1295</v>
      </c>
      <c r="D556" s="275" t="s">
        <v>27</v>
      </c>
      <c r="E556" s="275" t="s">
        <v>28</v>
      </c>
      <c r="F556" s="275" t="s">
        <v>29</v>
      </c>
      <c r="G556" s="275" t="s">
        <v>38</v>
      </c>
      <c r="H556" s="275" t="s">
        <v>31</v>
      </c>
      <c r="I556" s="275" t="s">
        <v>32</v>
      </c>
      <c r="J556" s="263">
        <v>11341639156.551182</v>
      </c>
      <c r="K556" s="265" t="s">
        <v>1218</v>
      </c>
      <c r="L556" s="267">
        <v>0</v>
      </c>
      <c r="M556" s="269" t="s">
        <v>70</v>
      </c>
      <c r="N556" s="271" t="s">
        <v>1212</v>
      </c>
      <c r="O556" s="273">
        <v>2.5000000000000001E-4</v>
      </c>
      <c r="P556" s="261" t="s">
        <v>1241</v>
      </c>
      <c r="Q556" s="258">
        <v>171725159</v>
      </c>
      <c r="R556" s="258">
        <v>147242836</v>
      </c>
      <c r="S556" s="258">
        <v>0</v>
      </c>
      <c r="T556" s="258">
        <v>0</v>
      </c>
      <c r="U556" s="258">
        <v>11326371</v>
      </c>
      <c r="V556" s="258">
        <v>12471747</v>
      </c>
      <c r="W556" s="255">
        <v>684205</v>
      </c>
      <c r="X556" s="256"/>
      <c r="Y556" s="258"/>
      <c r="Z556" s="249"/>
      <c r="AA556" s="251">
        <f>+R556+T556+U556+V556</f>
        <v>171040954</v>
      </c>
      <c r="AB556" s="253">
        <f>+R556/AA556</f>
        <v>0.86086304219280718</v>
      </c>
      <c r="AC556" s="253">
        <f>+U556/AA556</f>
        <v>6.6220228168278342E-2</v>
      </c>
      <c r="AD556" s="253">
        <f>+R556/J556</f>
        <v>1.2982500498170874E-2</v>
      </c>
      <c r="AE556" s="253">
        <f>+U556/J556</f>
        <v>9.9865379630400576E-4</v>
      </c>
      <c r="AF556" s="247">
        <f>+AA556/J556+Z556</f>
        <v>1.5080796667843462E-2</v>
      </c>
      <c r="AH556" s="231"/>
    </row>
    <row r="557" spans="1:34" s="229" customFormat="1" ht="13.5" customHeight="1" x14ac:dyDescent="0.2">
      <c r="A557" s="152" t="s">
        <v>1242</v>
      </c>
      <c r="B557" s="209" t="s">
        <v>1243</v>
      </c>
      <c r="C557" s="29" t="s">
        <v>1295</v>
      </c>
      <c r="D557" s="276" t="s">
        <v>27</v>
      </c>
      <c r="E557" s="276" t="s">
        <v>28</v>
      </c>
      <c r="F557" s="276" t="s">
        <v>29</v>
      </c>
      <c r="G557" s="276" t="s">
        <v>38</v>
      </c>
      <c r="H557" s="276"/>
      <c r="I557" s="276"/>
      <c r="J557" s="264"/>
      <c r="K557" s="266"/>
      <c r="L557" s="268"/>
      <c r="M557" s="270"/>
      <c r="N557" s="272"/>
      <c r="O557" s="274"/>
      <c r="P557" s="286"/>
      <c r="Q557" s="259"/>
      <c r="R557" s="259"/>
      <c r="S557" s="259"/>
      <c r="T557" s="259"/>
      <c r="U557" s="259"/>
      <c r="V557" s="260"/>
      <c r="W557" s="254"/>
      <c r="X557" s="257"/>
      <c r="Y557" s="259"/>
      <c r="Z557" s="250"/>
      <c r="AA557" s="252"/>
      <c r="AB557" s="254"/>
      <c r="AC557" s="254"/>
      <c r="AD557" s="254"/>
      <c r="AE557" s="254"/>
      <c r="AF557" s="248"/>
      <c r="AH557" s="231"/>
    </row>
    <row r="558" spans="1:34" s="229" customFormat="1" ht="13.5" customHeight="1" x14ac:dyDescent="0.2">
      <c r="A558" s="153" t="s">
        <v>1244</v>
      </c>
      <c r="B558" s="187" t="s">
        <v>1245</v>
      </c>
      <c r="C558" s="29" t="s">
        <v>1295</v>
      </c>
      <c r="D558" s="186" t="s">
        <v>27</v>
      </c>
      <c r="E558" s="186" t="s">
        <v>28</v>
      </c>
      <c r="F558" s="187" t="s">
        <v>29</v>
      </c>
      <c r="G558" s="186" t="s">
        <v>391</v>
      </c>
      <c r="H558" s="187" t="s">
        <v>31</v>
      </c>
      <c r="I558" s="187" t="s">
        <v>32</v>
      </c>
      <c r="J558" s="206">
        <v>13070514555.220472</v>
      </c>
      <c r="K558" s="154" t="s">
        <v>1218</v>
      </c>
      <c r="L558" s="213">
        <v>0</v>
      </c>
      <c r="M558" s="155" t="s">
        <v>70</v>
      </c>
      <c r="N558" s="156" t="s">
        <v>1226</v>
      </c>
      <c r="O558" s="157">
        <v>2.5000000000000001E-4</v>
      </c>
      <c r="P558" s="154" t="s">
        <v>591</v>
      </c>
      <c r="Q558" s="110">
        <v>184707859</v>
      </c>
      <c r="R558" s="110">
        <v>158883538</v>
      </c>
      <c r="S558" s="110">
        <v>0</v>
      </c>
      <c r="T558" s="110">
        <v>0</v>
      </c>
      <c r="U558" s="110">
        <v>13078948</v>
      </c>
      <c r="V558" s="138">
        <v>12635337</v>
      </c>
      <c r="W558" s="138">
        <v>110036</v>
      </c>
      <c r="X558" s="86"/>
      <c r="Y558" s="110"/>
      <c r="Z558" s="241"/>
      <c r="AA558" s="140">
        <f>+R558+T558+U558+V558</f>
        <v>184597823</v>
      </c>
      <c r="AB558" s="23">
        <f>+R558/AA558</f>
        <v>0.86070103871159953</v>
      </c>
      <c r="AC558" s="23">
        <f>+U558/AA558</f>
        <v>7.0851041401501252E-2</v>
      </c>
      <c r="AD558" s="23">
        <f>+R558/J558</f>
        <v>1.2155874761375833E-2</v>
      </c>
      <c r="AE558" s="23">
        <f>+U558/J558</f>
        <v>1.0006452266851391E-3</v>
      </c>
      <c r="AF558" s="222">
        <f>+AA558/J558+Z558</f>
        <v>1.4123225387960727E-2</v>
      </c>
      <c r="AH558" s="231"/>
    </row>
    <row r="559" spans="1:34" s="229" customFormat="1" ht="13.5" customHeight="1" x14ac:dyDescent="0.2">
      <c r="A559" s="151" t="s">
        <v>1246</v>
      </c>
      <c r="B559" s="208" t="s">
        <v>1247</v>
      </c>
      <c r="C559" s="29" t="s">
        <v>1295</v>
      </c>
      <c r="D559" s="275" t="s">
        <v>27</v>
      </c>
      <c r="E559" s="275" t="s">
        <v>28</v>
      </c>
      <c r="F559" s="275" t="s">
        <v>43</v>
      </c>
      <c r="G559" s="275" t="s">
        <v>46</v>
      </c>
      <c r="H559" s="275" t="s">
        <v>50</v>
      </c>
      <c r="I559" s="275" t="s">
        <v>32</v>
      </c>
      <c r="J559" s="263">
        <v>2665195575.5590553</v>
      </c>
      <c r="K559" s="265">
        <v>1.4999999999999999E-2</v>
      </c>
      <c r="L559" s="267">
        <v>0</v>
      </c>
      <c r="M559" s="269" t="s">
        <v>70</v>
      </c>
      <c r="N559" s="271" t="s">
        <v>1248</v>
      </c>
      <c r="O559" s="273">
        <v>2.5000000000000001E-4</v>
      </c>
      <c r="P559" s="285" t="s">
        <v>1249</v>
      </c>
      <c r="Q559" s="258">
        <v>50218797</v>
      </c>
      <c r="R559" s="258">
        <v>39918878</v>
      </c>
      <c r="S559" s="258">
        <v>0</v>
      </c>
      <c r="T559" s="258">
        <v>0</v>
      </c>
      <c r="U559" s="258">
        <v>4965500</v>
      </c>
      <c r="V559" s="258">
        <v>5332982</v>
      </c>
      <c r="W559" s="255">
        <v>1437</v>
      </c>
      <c r="X559" s="256"/>
      <c r="Y559" s="258"/>
      <c r="Z559" s="249">
        <v>1.04E-2</v>
      </c>
      <c r="AA559" s="251">
        <f>+R559+T559+U559+V559</f>
        <v>50217360</v>
      </c>
      <c r="AB559" s="253">
        <f>+R559/AA559</f>
        <v>0.79492187562229477</v>
      </c>
      <c r="AC559" s="253">
        <f>+U559/AA559</f>
        <v>9.88801482196595E-2</v>
      </c>
      <c r="AD559" s="253">
        <f>+R559/J559</f>
        <v>1.4977841913768958E-2</v>
      </c>
      <c r="AE559" s="253">
        <f>+U559/J559</f>
        <v>1.8630902908348215E-3</v>
      </c>
      <c r="AF559" s="247">
        <f>+AA559/J559+Z559</f>
        <v>2.92419043092049E-2</v>
      </c>
      <c r="AH559" s="231"/>
    </row>
    <row r="560" spans="1:34" s="229" customFormat="1" ht="13.5" customHeight="1" x14ac:dyDescent="0.2">
      <c r="A560" s="152" t="s">
        <v>1250</v>
      </c>
      <c r="B560" s="209" t="s">
        <v>1251</v>
      </c>
      <c r="C560" s="29" t="s">
        <v>1295</v>
      </c>
      <c r="D560" s="276" t="s">
        <v>27</v>
      </c>
      <c r="E560" s="276" t="s">
        <v>28</v>
      </c>
      <c r="F560" s="276" t="s">
        <v>43</v>
      </c>
      <c r="G560" s="276" t="s">
        <v>46</v>
      </c>
      <c r="H560" s="276"/>
      <c r="I560" s="276"/>
      <c r="J560" s="264"/>
      <c r="K560" s="266"/>
      <c r="L560" s="268"/>
      <c r="M560" s="270"/>
      <c r="N560" s="272"/>
      <c r="O560" s="274"/>
      <c r="P560" s="262"/>
      <c r="Q560" s="259"/>
      <c r="R560" s="259"/>
      <c r="S560" s="259"/>
      <c r="T560" s="259"/>
      <c r="U560" s="259"/>
      <c r="V560" s="260"/>
      <c r="W560" s="254"/>
      <c r="X560" s="257"/>
      <c r="Y560" s="259"/>
      <c r="Z560" s="250"/>
      <c r="AA560" s="252"/>
      <c r="AB560" s="254"/>
      <c r="AC560" s="254"/>
      <c r="AD560" s="254"/>
      <c r="AE560" s="254"/>
      <c r="AF560" s="248"/>
      <c r="AH560" s="231"/>
    </row>
    <row r="561" spans="1:34" s="229" customFormat="1" ht="13.5" customHeight="1" x14ac:dyDescent="0.2">
      <c r="A561" s="153" t="s">
        <v>1252</v>
      </c>
      <c r="B561" s="187" t="s">
        <v>1253</v>
      </c>
      <c r="C561" s="29" t="s">
        <v>1295</v>
      </c>
      <c r="D561" s="186" t="s">
        <v>27</v>
      </c>
      <c r="E561" s="186" t="s">
        <v>28</v>
      </c>
      <c r="F561" s="187" t="s">
        <v>29</v>
      </c>
      <c r="G561" s="187" t="s">
        <v>30</v>
      </c>
      <c r="H561" s="186" t="s">
        <v>31</v>
      </c>
      <c r="I561" s="186" t="s">
        <v>32</v>
      </c>
      <c r="J561" s="212">
        <v>50221771843.070869</v>
      </c>
      <c r="K561" s="154" t="s">
        <v>1218</v>
      </c>
      <c r="L561" s="214">
        <v>0</v>
      </c>
      <c r="M561" s="160" t="s">
        <v>70</v>
      </c>
      <c r="N561" s="156" t="s">
        <v>1226</v>
      </c>
      <c r="O561" s="157">
        <v>2.5000000000000001E-4</v>
      </c>
      <c r="P561" s="154" t="s">
        <v>591</v>
      </c>
      <c r="Q561" s="159">
        <v>567289939</v>
      </c>
      <c r="R561" s="159">
        <v>488666675</v>
      </c>
      <c r="S561" s="159">
        <v>0</v>
      </c>
      <c r="T561" s="159">
        <v>0</v>
      </c>
      <c r="U561" s="159">
        <v>35185496</v>
      </c>
      <c r="V561" s="138">
        <v>41810977</v>
      </c>
      <c r="W561" s="138">
        <v>1626791</v>
      </c>
      <c r="X561" s="161"/>
      <c r="Y561" s="159"/>
      <c r="Z561" s="244"/>
      <c r="AA561" s="140">
        <f>+R561+T561+U561+V561</f>
        <v>565663148</v>
      </c>
      <c r="AB561" s="23">
        <f>+R561/AA561</f>
        <v>0.86388281917916276</v>
      </c>
      <c r="AC561" s="23">
        <f>+U561/AA561</f>
        <v>6.2202206603708253E-2</v>
      </c>
      <c r="AD561" s="23">
        <f>+R561/J561</f>
        <v>9.7301759190605228E-3</v>
      </c>
      <c r="AE561" s="23">
        <f>+U561/J561</f>
        <v>7.006024421030969E-4</v>
      </c>
      <c r="AF561" s="222">
        <f>+AA561/J561+Z561</f>
        <v>1.126330528057713E-2</v>
      </c>
      <c r="AH561" s="231"/>
    </row>
    <row r="562" spans="1:34" s="229" customFormat="1" ht="13.5" customHeight="1" x14ac:dyDescent="0.2">
      <c r="A562" s="151" t="s">
        <v>1254</v>
      </c>
      <c r="B562" s="208" t="s">
        <v>1255</v>
      </c>
      <c r="C562" s="29" t="s">
        <v>1295</v>
      </c>
      <c r="D562" s="275" t="s">
        <v>27</v>
      </c>
      <c r="E562" s="275" t="s">
        <v>28</v>
      </c>
      <c r="F562" s="275" t="s">
        <v>43</v>
      </c>
      <c r="G562" s="275" t="s">
        <v>69</v>
      </c>
      <c r="H562" s="275" t="s">
        <v>31</v>
      </c>
      <c r="I562" s="275" t="s">
        <v>32</v>
      </c>
      <c r="J562" s="263">
        <v>1689832563.0787401</v>
      </c>
      <c r="K562" s="265" t="s">
        <v>1233</v>
      </c>
      <c r="L562" s="267">
        <v>0</v>
      </c>
      <c r="M562" s="269" t="s">
        <v>70</v>
      </c>
      <c r="N562" s="271" t="s">
        <v>1256</v>
      </c>
      <c r="O562" s="273">
        <v>2.5000000000000001E-4</v>
      </c>
      <c r="P562" s="265" t="s">
        <v>591</v>
      </c>
      <c r="Q562" s="258">
        <v>21807793</v>
      </c>
      <c r="R562" s="258">
        <v>16851109</v>
      </c>
      <c r="S562" s="258">
        <v>0</v>
      </c>
      <c r="T562" s="258">
        <v>0</v>
      </c>
      <c r="U562" s="258">
        <v>1348089</v>
      </c>
      <c r="V562" s="258">
        <v>1540771</v>
      </c>
      <c r="W562" s="255">
        <v>2067824</v>
      </c>
      <c r="X562" s="256"/>
      <c r="Y562" s="258"/>
      <c r="Z562" s="249">
        <v>4.7999999999999996E-3</v>
      </c>
      <c r="AA562" s="251">
        <f>+R562+T562+U562+V562</f>
        <v>19739969</v>
      </c>
      <c r="AB562" s="253">
        <f>+R562/AA562</f>
        <v>0.85365427878838107</v>
      </c>
      <c r="AC562" s="253">
        <f>+U562/AA562</f>
        <v>6.8292356487489922E-2</v>
      </c>
      <c r="AD562" s="253">
        <f>+R562/J562</f>
        <v>9.9720583968973958E-3</v>
      </c>
      <c r="AE562" s="253">
        <f>+U562/J562</f>
        <v>7.9776483744868154E-4</v>
      </c>
      <c r="AF562" s="247">
        <f>+AA562/J562+Z562</f>
        <v>1.6481612386516773E-2</v>
      </c>
      <c r="AH562" s="231"/>
    </row>
    <row r="563" spans="1:34" s="229" customFormat="1" ht="13.5" customHeight="1" x14ac:dyDescent="0.2">
      <c r="A563" s="152" t="s">
        <v>1257</v>
      </c>
      <c r="B563" s="209" t="s">
        <v>1258</v>
      </c>
      <c r="C563" s="29" t="s">
        <v>1295</v>
      </c>
      <c r="D563" s="276" t="s">
        <v>27</v>
      </c>
      <c r="E563" s="276" t="s">
        <v>28</v>
      </c>
      <c r="F563" s="276" t="s">
        <v>43</v>
      </c>
      <c r="G563" s="276" t="s">
        <v>69</v>
      </c>
      <c r="H563" s="276"/>
      <c r="I563" s="276"/>
      <c r="J563" s="264"/>
      <c r="K563" s="266"/>
      <c r="L563" s="268"/>
      <c r="M563" s="270"/>
      <c r="N563" s="272"/>
      <c r="O563" s="274"/>
      <c r="P563" s="266"/>
      <c r="Q563" s="259"/>
      <c r="R563" s="259"/>
      <c r="S563" s="259"/>
      <c r="T563" s="259"/>
      <c r="U563" s="259"/>
      <c r="V563" s="260"/>
      <c r="W563" s="254"/>
      <c r="X563" s="257"/>
      <c r="Y563" s="259"/>
      <c r="Z563" s="250"/>
      <c r="AA563" s="252"/>
      <c r="AB563" s="254"/>
      <c r="AC563" s="254"/>
      <c r="AD563" s="254"/>
      <c r="AE563" s="254"/>
      <c r="AF563" s="248"/>
      <c r="AH563" s="231"/>
    </row>
    <row r="564" spans="1:34" s="229" customFormat="1" ht="13.5" customHeight="1" x14ac:dyDescent="0.2">
      <c r="A564" s="153" t="s">
        <v>1259</v>
      </c>
      <c r="B564" s="187" t="s">
        <v>1260</v>
      </c>
      <c r="C564" s="29" t="s">
        <v>1295</v>
      </c>
      <c r="D564" s="186" t="s">
        <v>27</v>
      </c>
      <c r="E564" s="186" t="s">
        <v>28</v>
      </c>
      <c r="F564" s="186" t="s">
        <v>43</v>
      </c>
      <c r="G564" s="186" t="s">
        <v>69</v>
      </c>
      <c r="H564" s="187" t="s">
        <v>50</v>
      </c>
      <c r="I564" s="187" t="s">
        <v>57</v>
      </c>
      <c r="J564" s="185">
        <v>6235603.0652362192</v>
      </c>
      <c r="K564" s="154" t="s">
        <v>1233</v>
      </c>
      <c r="L564" s="81">
        <v>0</v>
      </c>
      <c r="M564" s="162" t="s">
        <v>70</v>
      </c>
      <c r="N564" s="156" t="s">
        <v>1256</v>
      </c>
      <c r="O564" s="157">
        <v>2.5000000000000001E-4</v>
      </c>
      <c r="P564" s="154" t="s">
        <v>591</v>
      </c>
      <c r="Q564" s="87">
        <v>94212.540000000008</v>
      </c>
      <c r="R564" s="87">
        <v>62235.68</v>
      </c>
      <c r="S564" s="87">
        <v>0</v>
      </c>
      <c r="T564" s="87">
        <v>0</v>
      </c>
      <c r="U564" s="87">
        <v>4958.3599999999997</v>
      </c>
      <c r="V564" s="138">
        <v>14254.52</v>
      </c>
      <c r="W564" s="138">
        <v>12763.98</v>
      </c>
      <c r="X564" s="85"/>
      <c r="Y564" s="87"/>
      <c r="Z564" s="241">
        <v>4.4999999999999997E-3</v>
      </c>
      <c r="AA564" s="140">
        <f>+R564+T564+U564+V564</f>
        <v>81448.56</v>
      </c>
      <c r="AB564" s="23">
        <f>+R564/AA564</f>
        <v>0.76411025560181789</v>
      </c>
      <c r="AC564" s="23">
        <f>+U564/AA564</f>
        <v>6.0877196601143102E-2</v>
      </c>
      <c r="AD564" s="23">
        <f>+R564/J564</f>
        <v>9.9806994365896785E-3</v>
      </c>
      <c r="AE564" s="23">
        <f>+U564/J564</f>
        <v>7.9516928004014404E-4</v>
      </c>
      <c r="AF564" s="222">
        <f>+AA564/J564+Z564</f>
        <v>1.7561857714144691E-2</v>
      </c>
      <c r="AH564" s="231"/>
    </row>
    <row r="565" spans="1:34" s="229" customFormat="1" ht="13.5" customHeight="1" x14ac:dyDescent="0.2">
      <c r="A565" s="153" t="s">
        <v>1261</v>
      </c>
      <c r="B565" s="187" t="s">
        <v>1262</v>
      </c>
      <c r="C565" s="29" t="s">
        <v>1295</v>
      </c>
      <c r="D565" s="186" t="s">
        <v>27</v>
      </c>
      <c r="E565" s="186" t="s">
        <v>28</v>
      </c>
      <c r="F565" s="186" t="s">
        <v>43</v>
      </c>
      <c r="G565" s="186" t="s">
        <v>69</v>
      </c>
      <c r="H565" s="187" t="s">
        <v>31</v>
      </c>
      <c r="I565" s="187" t="s">
        <v>32</v>
      </c>
      <c r="J565" s="206">
        <v>25607627.759842519</v>
      </c>
      <c r="K565" s="154" t="s">
        <v>1263</v>
      </c>
      <c r="L565" s="213">
        <v>0</v>
      </c>
      <c r="M565" s="155" t="s">
        <v>70</v>
      </c>
      <c r="N565" s="156" t="s">
        <v>1256</v>
      </c>
      <c r="O565" s="157">
        <v>2.5000000000000001E-4</v>
      </c>
      <c r="P565" s="154" t="s">
        <v>591</v>
      </c>
      <c r="Q565" s="110">
        <v>494162</v>
      </c>
      <c r="R565" s="110">
        <v>0</v>
      </c>
      <c r="S565" s="110">
        <v>0</v>
      </c>
      <c r="T565" s="110">
        <v>0</v>
      </c>
      <c r="U565" s="110">
        <v>20513</v>
      </c>
      <c r="V565" s="138">
        <v>464689</v>
      </c>
      <c r="W565" s="138">
        <v>8960</v>
      </c>
      <c r="X565" s="86"/>
      <c r="Y565" s="110"/>
      <c r="Z565" s="241">
        <v>9.2999999999999992E-3</v>
      </c>
      <c r="AA565" s="140">
        <f>+R565+T565+U565+V565</f>
        <v>485202</v>
      </c>
      <c r="AB565" s="23">
        <f>+R565/AA565</f>
        <v>0</v>
      </c>
      <c r="AC565" s="23">
        <f>+U565/AA565</f>
        <v>4.2277237109492542E-2</v>
      </c>
      <c r="AD565" s="23">
        <f>+R565/J565</f>
        <v>0</v>
      </c>
      <c r="AE565" s="23">
        <f>+U565/J565</f>
        <v>8.0105038203375346E-4</v>
      </c>
      <c r="AF565" s="222">
        <f>+AA565/J565+Z565</f>
        <v>2.8247557522719312E-2</v>
      </c>
      <c r="AH565" s="231"/>
    </row>
    <row r="566" spans="1:34" s="229" customFormat="1" ht="13.5" customHeight="1" x14ac:dyDescent="0.2">
      <c r="A566" s="151" t="s">
        <v>1264</v>
      </c>
      <c r="B566" s="208" t="s">
        <v>1265</v>
      </c>
      <c r="C566" s="29" t="s">
        <v>1295</v>
      </c>
      <c r="D566" s="275" t="s">
        <v>27</v>
      </c>
      <c r="E566" s="275" t="s">
        <v>28</v>
      </c>
      <c r="F566" s="275" t="s">
        <v>43</v>
      </c>
      <c r="G566" s="275" t="s">
        <v>80</v>
      </c>
      <c r="H566" s="275" t="s">
        <v>31</v>
      </c>
      <c r="I566" s="275" t="s">
        <v>32</v>
      </c>
      <c r="J566" s="263">
        <v>8580040367.6692915</v>
      </c>
      <c r="K566" s="265" t="s">
        <v>1229</v>
      </c>
      <c r="L566" s="267">
        <v>0</v>
      </c>
      <c r="M566" s="269" t="s">
        <v>70</v>
      </c>
      <c r="N566" s="271" t="s">
        <v>1256</v>
      </c>
      <c r="O566" s="273">
        <v>2.5000000000000001E-4</v>
      </c>
      <c r="P566" s="265" t="s">
        <v>591</v>
      </c>
      <c r="Q566" s="258">
        <v>152288052</v>
      </c>
      <c r="R566" s="258">
        <v>137968401</v>
      </c>
      <c r="S566" s="258">
        <v>0</v>
      </c>
      <c r="T566" s="258">
        <v>0</v>
      </c>
      <c r="U566" s="258">
        <v>6898428</v>
      </c>
      <c r="V566" s="258">
        <v>6922993</v>
      </c>
      <c r="W566" s="255">
        <v>498230</v>
      </c>
      <c r="X566" s="256"/>
      <c r="Y566" s="258"/>
      <c r="Z566" s="249">
        <v>1.32E-2</v>
      </c>
      <c r="AA566" s="251">
        <f>+R566+T566+U566+V566</f>
        <v>151789822</v>
      </c>
      <c r="AB566" s="253">
        <f>+R566/AA566</f>
        <v>0.90894369057234947</v>
      </c>
      <c r="AC566" s="253">
        <f>+U566/AA566</f>
        <v>4.5447236903670654E-2</v>
      </c>
      <c r="AD566" s="253">
        <f>+R566/J566</f>
        <v>1.6080157561948413E-2</v>
      </c>
      <c r="AE566" s="253">
        <f>+U566/J566</f>
        <v>8.0400880466648789E-4</v>
      </c>
      <c r="AF566" s="247">
        <f>+AA566/J566+Z566</f>
        <v>3.0891038211424249E-2</v>
      </c>
      <c r="AH566" s="231"/>
    </row>
    <row r="567" spans="1:34" s="229" customFormat="1" ht="13.5" customHeight="1" x14ac:dyDescent="0.2">
      <c r="A567" s="152" t="s">
        <v>1266</v>
      </c>
      <c r="B567" s="209" t="s">
        <v>1267</v>
      </c>
      <c r="C567" s="29" t="s">
        <v>1295</v>
      </c>
      <c r="D567" s="276" t="s">
        <v>27</v>
      </c>
      <c r="E567" s="276" t="s">
        <v>28</v>
      </c>
      <c r="F567" s="276" t="s">
        <v>43</v>
      </c>
      <c r="G567" s="276" t="s">
        <v>230</v>
      </c>
      <c r="H567" s="276"/>
      <c r="I567" s="276"/>
      <c r="J567" s="264"/>
      <c r="K567" s="266"/>
      <c r="L567" s="268"/>
      <c r="M567" s="270"/>
      <c r="N567" s="272"/>
      <c r="O567" s="274"/>
      <c r="P567" s="266"/>
      <c r="Q567" s="259"/>
      <c r="R567" s="259"/>
      <c r="S567" s="259"/>
      <c r="T567" s="259"/>
      <c r="U567" s="259"/>
      <c r="V567" s="260"/>
      <c r="W567" s="254"/>
      <c r="X567" s="257"/>
      <c r="Y567" s="259"/>
      <c r="Z567" s="250"/>
      <c r="AA567" s="252"/>
      <c r="AB567" s="254"/>
      <c r="AC567" s="254"/>
      <c r="AD567" s="254"/>
      <c r="AE567" s="254"/>
      <c r="AF567" s="248"/>
      <c r="AH567" s="231"/>
    </row>
    <row r="568" spans="1:34" s="229" customFormat="1" ht="13.5" customHeight="1" x14ac:dyDescent="0.2">
      <c r="A568" s="151" t="s">
        <v>1268</v>
      </c>
      <c r="B568" s="208" t="s">
        <v>1269</v>
      </c>
      <c r="C568" s="29" t="s">
        <v>1295</v>
      </c>
      <c r="D568" s="275" t="s">
        <v>27</v>
      </c>
      <c r="E568" s="275" t="s">
        <v>28</v>
      </c>
      <c r="F568" s="275" t="s">
        <v>43</v>
      </c>
      <c r="G568" s="275" t="s">
        <v>80</v>
      </c>
      <c r="H568" s="275" t="s">
        <v>50</v>
      </c>
      <c r="I568" s="275" t="s">
        <v>57</v>
      </c>
      <c r="J568" s="281">
        <v>2224548.89</v>
      </c>
      <c r="K568" s="265" t="s">
        <v>1233</v>
      </c>
      <c r="L568" s="271">
        <v>0</v>
      </c>
      <c r="M568" s="283" t="s">
        <v>70</v>
      </c>
      <c r="N568" s="271" t="s">
        <v>1256</v>
      </c>
      <c r="O568" s="273">
        <v>2.5000000000000001E-4</v>
      </c>
      <c r="P568" s="265" t="s">
        <v>591</v>
      </c>
      <c r="Q568" s="277">
        <v>27354.359999999997</v>
      </c>
      <c r="R568" s="277">
        <v>22261.39</v>
      </c>
      <c r="S568" s="277">
        <v>0</v>
      </c>
      <c r="T568" s="277">
        <v>0</v>
      </c>
      <c r="U568" s="277">
        <v>1774.55</v>
      </c>
      <c r="V568" s="258">
        <v>3034.2</v>
      </c>
      <c r="W568" s="255">
        <v>284.21999999999997</v>
      </c>
      <c r="X568" s="279"/>
      <c r="Y568" s="277"/>
      <c r="Z568" s="249">
        <v>8.0000000000000002E-3</v>
      </c>
      <c r="AA568" s="251">
        <f>+R568+T568+U568+V568</f>
        <v>27070.14</v>
      </c>
      <c r="AB568" s="253">
        <f>+R568/AA568</f>
        <v>0.82235961838394633</v>
      </c>
      <c r="AC568" s="253">
        <f>+U568/AA568</f>
        <v>6.5553779921345062E-2</v>
      </c>
      <c r="AD568" s="253">
        <f>+R568/J568</f>
        <v>1.0007148011028878E-2</v>
      </c>
      <c r="AE568" s="253">
        <f>+U568/J568</f>
        <v>7.9771229482845842E-4</v>
      </c>
      <c r="AF568" s="247">
        <f>+AA568/J568+Z568</f>
        <v>2.0168822237033417E-2</v>
      </c>
      <c r="AH568" s="231"/>
    </row>
    <row r="569" spans="1:34" s="229" customFormat="1" ht="13.5" customHeight="1" x14ac:dyDescent="0.2">
      <c r="A569" s="152" t="s">
        <v>1270</v>
      </c>
      <c r="B569" s="209" t="s">
        <v>1271</v>
      </c>
      <c r="C569" s="29" t="s">
        <v>1295</v>
      </c>
      <c r="D569" s="276" t="s">
        <v>27</v>
      </c>
      <c r="E569" s="276" t="s">
        <v>28</v>
      </c>
      <c r="F569" s="276" t="s">
        <v>43</v>
      </c>
      <c r="G569" s="276" t="s">
        <v>49</v>
      </c>
      <c r="H569" s="276"/>
      <c r="I569" s="276"/>
      <c r="J569" s="282"/>
      <c r="K569" s="266"/>
      <c r="L569" s="272"/>
      <c r="M569" s="284"/>
      <c r="N569" s="272"/>
      <c r="O569" s="274"/>
      <c r="P569" s="266"/>
      <c r="Q569" s="278"/>
      <c r="R569" s="278"/>
      <c r="S569" s="278"/>
      <c r="T569" s="278"/>
      <c r="U569" s="278"/>
      <c r="V569" s="260"/>
      <c r="W569" s="254"/>
      <c r="X569" s="280"/>
      <c r="Y569" s="278"/>
      <c r="Z569" s="250"/>
      <c r="AA569" s="252"/>
      <c r="AB569" s="254"/>
      <c r="AC569" s="254"/>
      <c r="AD569" s="254"/>
      <c r="AE569" s="254"/>
      <c r="AF569" s="248"/>
      <c r="AH569" s="231"/>
    </row>
    <row r="570" spans="1:34" s="229" customFormat="1" ht="13.5" customHeight="1" x14ac:dyDescent="0.2">
      <c r="A570" s="151" t="s">
        <v>1272</v>
      </c>
      <c r="B570" s="208" t="s">
        <v>1273</v>
      </c>
      <c r="C570" s="29" t="s">
        <v>1295</v>
      </c>
      <c r="D570" s="275" t="s">
        <v>27</v>
      </c>
      <c r="E570" s="275" t="s">
        <v>28</v>
      </c>
      <c r="F570" s="275" t="s">
        <v>29</v>
      </c>
      <c r="G570" s="275" t="s">
        <v>46</v>
      </c>
      <c r="H570" s="275" t="s">
        <v>31</v>
      </c>
      <c r="I570" s="275" t="s">
        <v>32</v>
      </c>
      <c r="J570" s="263">
        <v>1429690490.5590551</v>
      </c>
      <c r="K570" s="265" t="s">
        <v>1211</v>
      </c>
      <c r="L570" s="267">
        <v>0</v>
      </c>
      <c r="M570" s="269" t="s">
        <v>70</v>
      </c>
      <c r="N570" s="271" t="s">
        <v>1274</v>
      </c>
      <c r="O570" s="273">
        <v>2.5000000000000001E-4</v>
      </c>
      <c r="P570" s="261" t="s">
        <v>1249</v>
      </c>
      <c r="Q570" s="258">
        <v>35418062</v>
      </c>
      <c r="R570" s="258">
        <v>27897088</v>
      </c>
      <c r="S570" s="258">
        <v>0</v>
      </c>
      <c r="T570" s="258">
        <v>0</v>
      </c>
      <c r="U570" s="258">
        <v>2575136</v>
      </c>
      <c r="V570" s="258">
        <v>4244601</v>
      </c>
      <c r="W570" s="255">
        <v>701237</v>
      </c>
      <c r="X570" s="256"/>
      <c r="Y570" s="258"/>
      <c r="Z570" s="249"/>
      <c r="AA570" s="251">
        <f>+R570+T570+U570+V570</f>
        <v>34716825</v>
      </c>
      <c r="AB570" s="253">
        <f>+R570/AA570</f>
        <v>0.80356103992804639</v>
      </c>
      <c r="AC570" s="253">
        <f>+U570/AA570</f>
        <v>7.4175446631424391E-2</v>
      </c>
      <c r="AD570" s="253">
        <f>+R570/J570</f>
        <v>1.9512676473836893E-2</v>
      </c>
      <c r="AE570" s="253">
        <f>+U570/J570</f>
        <v>1.8011842542178754E-3</v>
      </c>
      <c r="AF570" s="247">
        <f>+AA570/J570+Z570</f>
        <v>2.428275576374898E-2</v>
      </c>
      <c r="AH570" s="231"/>
    </row>
    <row r="571" spans="1:34" s="229" customFormat="1" ht="13.5" customHeight="1" x14ac:dyDescent="0.2">
      <c r="A571" s="152" t="s">
        <v>1275</v>
      </c>
      <c r="B571" s="209" t="s">
        <v>1276</v>
      </c>
      <c r="C571" s="29" t="s">
        <v>1295</v>
      </c>
      <c r="D571" s="276" t="s">
        <v>27</v>
      </c>
      <c r="E571" s="276" t="s">
        <v>28</v>
      </c>
      <c r="F571" s="276" t="s">
        <v>29</v>
      </c>
      <c r="G571" s="276" t="s">
        <v>46</v>
      </c>
      <c r="H571" s="276"/>
      <c r="I571" s="276"/>
      <c r="J571" s="264"/>
      <c r="K571" s="266"/>
      <c r="L571" s="268"/>
      <c r="M571" s="270"/>
      <c r="N571" s="272"/>
      <c r="O571" s="274"/>
      <c r="P571" s="262"/>
      <c r="Q571" s="259"/>
      <c r="R571" s="259"/>
      <c r="S571" s="259"/>
      <c r="T571" s="259"/>
      <c r="U571" s="259"/>
      <c r="V571" s="260"/>
      <c r="W571" s="254"/>
      <c r="X571" s="257"/>
      <c r="Y571" s="259"/>
      <c r="Z571" s="250"/>
      <c r="AA571" s="252"/>
      <c r="AB571" s="254"/>
      <c r="AC571" s="254"/>
      <c r="AD571" s="254"/>
      <c r="AE571" s="254"/>
      <c r="AF571" s="248"/>
      <c r="AH571" s="231"/>
    </row>
    <row r="572" spans="1:34" s="229" customFormat="1" ht="13.5" customHeight="1" x14ac:dyDescent="0.2">
      <c r="A572" s="153" t="s">
        <v>1277</v>
      </c>
      <c r="B572" s="187" t="s">
        <v>1278</v>
      </c>
      <c r="C572" s="29" t="s">
        <v>1295</v>
      </c>
      <c r="D572" s="186" t="s">
        <v>27</v>
      </c>
      <c r="E572" s="186" t="s">
        <v>28</v>
      </c>
      <c r="F572" s="187" t="s">
        <v>29</v>
      </c>
      <c r="G572" s="186" t="s">
        <v>391</v>
      </c>
      <c r="H572" s="187" t="s">
        <v>50</v>
      </c>
      <c r="I572" s="187" t="s">
        <v>57</v>
      </c>
      <c r="J572" s="185">
        <v>31783388.665511806</v>
      </c>
      <c r="K572" s="154" t="s">
        <v>1279</v>
      </c>
      <c r="L572" s="81">
        <v>0</v>
      </c>
      <c r="M572" s="162" t="s">
        <v>70</v>
      </c>
      <c r="N572" s="156" t="s">
        <v>1226</v>
      </c>
      <c r="O572" s="157">
        <v>2.5000000000000001E-4</v>
      </c>
      <c r="P572" s="154" t="s">
        <v>591</v>
      </c>
      <c r="Q572" s="87">
        <v>211881.68</v>
      </c>
      <c r="R572" s="87">
        <v>160482.47</v>
      </c>
      <c r="S572" s="87">
        <v>0</v>
      </c>
      <c r="T572" s="87">
        <v>0</v>
      </c>
      <c r="U572" s="87">
        <v>19007.47</v>
      </c>
      <c r="V572" s="138">
        <v>31800.5</v>
      </c>
      <c r="W572" s="138">
        <v>591.24</v>
      </c>
      <c r="X572" s="85"/>
      <c r="Y572" s="87"/>
      <c r="Z572" s="241"/>
      <c r="AA572" s="140">
        <f>+R572+T572+U572+V572</f>
        <v>211290.44</v>
      </c>
      <c r="AB572" s="23">
        <f>+R572/AA572</f>
        <v>0.75953493210577816</v>
      </c>
      <c r="AC572" s="23">
        <f>+U572/AA572</f>
        <v>8.9958968328145844E-2</v>
      </c>
      <c r="AD572" s="23">
        <f>+R572/J572</f>
        <v>5.0492561283794046E-3</v>
      </c>
      <c r="AE572" s="23">
        <f>+U572/J572</f>
        <v>5.9803157555144619E-4</v>
      </c>
      <c r="AF572" s="222">
        <f>+AA572/J572+Z572</f>
        <v>6.647826077439991E-3</v>
      </c>
      <c r="AH572" s="231"/>
    </row>
    <row r="573" spans="1:34" s="229" customFormat="1" ht="13.5" customHeight="1" x14ac:dyDescent="0.2">
      <c r="A573" s="153" t="s">
        <v>1280</v>
      </c>
      <c r="B573" s="187" t="s">
        <v>1281</v>
      </c>
      <c r="C573" s="29" t="s">
        <v>1295</v>
      </c>
      <c r="D573" s="186" t="s">
        <v>27</v>
      </c>
      <c r="E573" s="186" t="s">
        <v>803</v>
      </c>
      <c r="F573" s="187" t="s">
        <v>29</v>
      </c>
      <c r="G573" s="186" t="s">
        <v>38</v>
      </c>
      <c r="H573" s="187" t="s">
        <v>31</v>
      </c>
      <c r="I573" s="187" t="s">
        <v>32</v>
      </c>
      <c r="J573" s="206">
        <v>1151189692.5669291</v>
      </c>
      <c r="K573" s="154" t="s">
        <v>1279</v>
      </c>
      <c r="L573" s="213">
        <v>0</v>
      </c>
      <c r="M573" s="155" t="s">
        <v>70</v>
      </c>
      <c r="N573" s="156">
        <v>0</v>
      </c>
      <c r="O573" s="163" t="s">
        <v>1282</v>
      </c>
      <c r="P573" s="154" t="s">
        <v>592</v>
      </c>
      <c r="Q573" s="110">
        <v>4609138</v>
      </c>
      <c r="R573" s="110">
        <v>4609138</v>
      </c>
      <c r="S573" s="110">
        <v>0</v>
      </c>
      <c r="T573" s="110">
        <v>0</v>
      </c>
      <c r="U573" s="206"/>
      <c r="V573" s="138">
        <v>0</v>
      </c>
      <c r="W573" s="138">
        <v>0</v>
      </c>
      <c r="X573" s="86"/>
      <c r="Y573" s="110"/>
      <c r="Z573" s="241"/>
      <c r="AA573" s="140">
        <f>+R573+T573+U573+V573</f>
        <v>4609138</v>
      </c>
      <c r="AB573" s="23">
        <f>+R573/AA573</f>
        <v>1</v>
      </c>
      <c r="AC573" s="23">
        <f>+U573/AA573</f>
        <v>0</v>
      </c>
      <c r="AD573" s="23">
        <f>+R573/J573</f>
        <v>4.0038040904644646E-3</v>
      </c>
      <c r="AE573" s="23">
        <f>+U573/J573</f>
        <v>0</v>
      </c>
      <c r="AF573" s="222">
        <f>+AA573/J573+Z573</f>
        <v>4.0038040904644646E-3</v>
      </c>
      <c r="AH573" s="231"/>
    </row>
    <row r="574" spans="1:34" s="229" customFormat="1" ht="13.5" customHeight="1" x14ac:dyDescent="0.2">
      <c r="A574" s="153" t="s">
        <v>1283</v>
      </c>
      <c r="B574" s="187" t="s">
        <v>1284</v>
      </c>
      <c r="C574" s="29" t="s">
        <v>1295</v>
      </c>
      <c r="D574" s="186" t="s">
        <v>27</v>
      </c>
      <c r="E574" s="186" t="s">
        <v>803</v>
      </c>
      <c r="F574" s="186" t="s">
        <v>43</v>
      </c>
      <c r="G574" s="186" t="s">
        <v>182</v>
      </c>
      <c r="H574" s="187" t="s">
        <v>50</v>
      </c>
      <c r="I574" s="187" t="s">
        <v>32</v>
      </c>
      <c r="J574" s="206">
        <v>1071944143.7795275</v>
      </c>
      <c r="K574" s="154" t="s">
        <v>1285</v>
      </c>
      <c r="L574" s="213">
        <v>0</v>
      </c>
      <c r="M574" s="155" t="s">
        <v>70</v>
      </c>
      <c r="N574" s="156">
        <v>0</v>
      </c>
      <c r="O574" s="163" t="s">
        <v>1286</v>
      </c>
      <c r="P574" s="154" t="s">
        <v>592</v>
      </c>
      <c r="Q574" s="110">
        <v>19311616</v>
      </c>
      <c r="R574" s="110">
        <v>19311616</v>
      </c>
      <c r="S574" s="110">
        <v>0</v>
      </c>
      <c r="T574" s="110">
        <v>0</v>
      </c>
      <c r="U574" s="206"/>
      <c r="V574" s="138">
        <v>0</v>
      </c>
      <c r="W574" s="138">
        <v>0</v>
      </c>
      <c r="X574" s="86"/>
      <c r="Y574" s="110"/>
      <c r="Z574" s="241">
        <v>3.5999999999999999E-3</v>
      </c>
      <c r="AA574" s="140">
        <f>+R574+T574+U574+V574</f>
        <v>19311616</v>
      </c>
      <c r="AB574" s="23">
        <f>+R574/AA574</f>
        <v>1</v>
      </c>
      <c r="AC574" s="23">
        <f>+U574/AA574</f>
        <v>0</v>
      </c>
      <c r="AD574" s="23">
        <f>+R574/J574</f>
        <v>1.8015505856405819E-2</v>
      </c>
      <c r="AE574" s="23">
        <f>+U574/J574</f>
        <v>0</v>
      </c>
      <c r="AF574" s="222">
        <f>+AA574/J574+Z574</f>
        <v>2.1615505856405818E-2</v>
      </c>
      <c r="AH574" s="231"/>
    </row>
    <row r="575" spans="1:34" ht="13.5" customHeight="1" x14ac:dyDescent="0.2">
      <c r="L575" s="223"/>
      <c r="M575" s="223"/>
      <c r="N575" s="233"/>
      <c r="O575" s="233"/>
      <c r="V575" s="100"/>
    </row>
    <row r="576" spans="1:34" ht="13.5" customHeight="1" x14ac:dyDescent="0.2">
      <c r="L576" s="223"/>
      <c r="M576" s="223"/>
      <c r="N576" s="233"/>
      <c r="O576" s="233"/>
      <c r="V576" s="100"/>
    </row>
    <row r="577" spans="1:25" ht="13.5" customHeight="1" x14ac:dyDescent="0.2">
      <c r="A577" s="100"/>
      <c r="B577" s="100"/>
      <c r="C577" s="100"/>
      <c r="D577" s="100"/>
      <c r="E577" s="100"/>
      <c r="F577" s="100"/>
      <c r="G577" s="100"/>
      <c r="H577" s="100"/>
      <c r="I577" s="100"/>
      <c r="J577" s="100"/>
      <c r="L577" s="223"/>
      <c r="M577" s="223"/>
      <c r="N577" s="233"/>
      <c r="O577" s="233"/>
      <c r="V577" s="100"/>
      <c r="Y577" s="100"/>
    </row>
    <row r="578" spans="1:25" ht="13.5" customHeight="1" x14ac:dyDescent="0.2">
      <c r="A578" s="100"/>
      <c r="B578" s="100"/>
      <c r="C578" s="100"/>
      <c r="D578" s="100"/>
      <c r="E578" s="100"/>
      <c r="F578" s="100"/>
      <c r="G578" s="100"/>
      <c r="H578" s="100"/>
      <c r="I578" s="100"/>
      <c r="J578" s="100"/>
      <c r="L578" s="223"/>
      <c r="M578" s="223"/>
      <c r="N578" s="233"/>
      <c r="O578" s="233"/>
      <c r="V578" s="100"/>
      <c r="Y578" s="100"/>
    </row>
    <row r="579" spans="1:25" ht="13.5" customHeight="1" x14ac:dyDescent="0.2">
      <c r="A579" s="100"/>
      <c r="B579" s="100"/>
      <c r="C579" s="100"/>
      <c r="D579" s="100"/>
      <c r="E579" s="100"/>
      <c r="F579" s="100"/>
      <c r="G579" s="100"/>
      <c r="H579" s="100"/>
      <c r="I579" s="100"/>
      <c r="J579" s="100"/>
      <c r="L579" s="223"/>
      <c r="M579" s="223"/>
      <c r="N579" s="233"/>
      <c r="O579" s="233"/>
      <c r="V579" s="100"/>
      <c r="Y579" s="100"/>
    </row>
    <row r="580" spans="1:25" ht="13.5" customHeight="1" x14ac:dyDescent="0.2">
      <c r="A580" s="100"/>
      <c r="B580" s="100"/>
      <c r="C580" s="100"/>
      <c r="D580" s="100"/>
      <c r="E580" s="100"/>
      <c r="F580" s="100"/>
      <c r="G580" s="100"/>
      <c r="H580" s="100"/>
      <c r="I580" s="100"/>
      <c r="J580" s="100"/>
      <c r="L580" s="223"/>
      <c r="M580" s="223"/>
      <c r="N580" s="233"/>
      <c r="O580" s="233"/>
      <c r="V580" s="100"/>
      <c r="Y580" s="100"/>
    </row>
    <row r="581" spans="1:25" ht="13.5" customHeight="1" x14ac:dyDescent="0.2">
      <c r="A581" s="100"/>
      <c r="B581" s="100"/>
      <c r="C581" s="100"/>
      <c r="D581" s="100"/>
      <c r="E581" s="100"/>
      <c r="F581" s="100"/>
      <c r="G581" s="100"/>
      <c r="H581" s="100"/>
      <c r="I581" s="100"/>
      <c r="J581" s="100"/>
      <c r="L581" s="223"/>
      <c r="M581" s="223"/>
      <c r="N581" s="233"/>
      <c r="O581" s="233"/>
      <c r="V581" s="100"/>
      <c r="Y581" s="100"/>
    </row>
    <row r="582" spans="1:25" ht="13.5" customHeight="1" x14ac:dyDescent="0.2">
      <c r="A582" s="100"/>
      <c r="B582" s="100"/>
      <c r="C582" s="100"/>
      <c r="D582" s="100"/>
      <c r="E582" s="100"/>
      <c r="F582" s="100"/>
      <c r="G582" s="100"/>
      <c r="H582" s="100"/>
      <c r="I582" s="100"/>
      <c r="J582" s="100"/>
      <c r="L582" s="223"/>
      <c r="M582" s="223"/>
      <c r="N582" s="233"/>
      <c r="O582" s="233"/>
      <c r="V582" s="100"/>
      <c r="Y582" s="100"/>
    </row>
  </sheetData>
  <autoFilter ref="A1:AF574"/>
  <mergeCells count="537">
    <mergeCell ref="AE26:AE27"/>
    <mergeCell ref="AF26:AF27"/>
    <mergeCell ref="K32:K33"/>
    <mergeCell ref="L32:L33"/>
    <mergeCell ref="M32:M33"/>
    <mergeCell ref="N32:N33"/>
    <mergeCell ref="O32:O33"/>
    <mergeCell ref="Z26:Z27"/>
    <mergeCell ref="AA26:AA27"/>
    <mergeCell ref="AB26:AB27"/>
    <mergeCell ref="AC26:AC27"/>
    <mergeCell ref="AD26:AD27"/>
    <mergeCell ref="W26:W27"/>
    <mergeCell ref="S26:S27"/>
    <mergeCell ref="T26:T27"/>
    <mergeCell ref="U26:U27"/>
    <mergeCell ref="V26:V27"/>
    <mergeCell ref="K26:K27"/>
    <mergeCell ref="L26:L28"/>
    <mergeCell ref="M26:M28"/>
    <mergeCell ref="N26:N28"/>
    <mergeCell ref="O26:O28"/>
    <mergeCell ref="Q26:Q28"/>
    <mergeCell ref="R26:R27"/>
    <mergeCell ref="AE32:AE33"/>
    <mergeCell ref="AF32:AF33"/>
    <mergeCell ref="W32:W33"/>
    <mergeCell ref="Z32:Z33"/>
    <mergeCell ref="AA32:AA33"/>
    <mergeCell ref="V32:V33"/>
    <mergeCell ref="P32:P33"/>
    <mergeCell ref="Q32:Q33"/>
    <mergeCell ref="R32:R33"/>
    <mergeCell ref="S32:S33"/>
    <mergeCell ref="T32:T33"/>
    <mergeCell ref="U32:U33"/>
    <mergeCell ref="K34:K35"/>
    <mergeCell ref="L34:L35"/>
    <mergeCell ref="M34:M35"/>
    <mergeCell ref="N34:N35"/>
    <mergeCell ref="O34:O35"/>
    <mergeCell ref="P34:P35"/>
    <mergeCell ref="AB32:AB33"/>
    <mergeCell ref="AC32:AC33"/>
    <mergeCell ref="AD32:AD33"/>
    <mergeCell ref="AC34:AC35"/>
    <mergeCell ref="AD34:AD35"/>
    <mergeCell ref="AE34:AE35"/>
    <mergeCell ref="AF34:AF35"/>
    <mergeCell ref="W34:W35"/>
    <mergeCell ref="Z34:Z35"/>
    <mergeCell ref="AA34:AA35"/>
    <mergeCell ref="AB34:AB35"/>
    <mergeCell ref="Q34:Q35"/>
    <mergeCell ref="R34:R35"/>
    <mergeCell ref="S34:S35"/>
    <mergeCell ref="T34:T35"/>
    <mergeCell ref="U34:U35"/>
    <mergeCell ref="V34:V35"/>
    <mergeCell ref="AE36:AE37"/>
    <mergeCell ref="AF36:AF37"/>
    <mergeCell ref="Z36:Z39"/>
    <mergeCell ref="AA36:AA37"/>
    <mergeCell ref="AB36:AB37"/>
    <mergeCell ref="AC36:AC37"/>
    <mergeCell ref="W36:W37"/>
    <mergeCell ref="R36:R37"/>
    <mergeCell ref="S36:S37"/>
    <mergeCell ref="T36:T37"/>
    <mergeCell ref="U36:U37"/>
    <mergeCell ref="V36:V37"/>
    <mergeCell ref="K40:K42"/>
    <mergeCell ref="L40:L44"/>
    <mergeCell ref="M40:M44"/>
    <mergeCell ref="N40:N44"/>
    <mergeCell ref="O40:O44"/>
    <mergeCell ref="P40:P42"/>
    <mergeCell ref="Q40:Q44"/>
    <mergeCell ref="R40:R42"/>
    <mergeCell ref="AD36:AD37"/>
    <mergeCell ref="K36:K37"/>
    <mergeCell ref="L36:L39"/>
    <mergeCell ref="M36:M39"/>
    <mergeCell ref="N36:N39"/>
    <mergeCell ref="O36:O39"/>
    <mergeCell ref="P36:P37"/>
    <mergeCell ref="Q36:Q39"/>
    <mergeCell ref="R45:R46"/>
    <mergeCell ref="S45:S46"/>
    <mergeCell ref="AE40:AE42"/>
    <mergeCell ref="AF40:AF42"/>
    <mergeCell ref="Z40:Z44"/>
    <mergeCell ref="AA40:AA42"/>
    <mergeCell ref="AB40:AB42"/>
    <mergeCell ref="AC40:AC42"/>
    <mergeCell ref="AD40:AD42"/>
    <mergeCell ref="W40:W42"/>
    <mergeCell ref="S40:S42"/>
    <mergeCell ref="T40:T42"/>
    <mergeCell ref="U40:U42"/>
    <mergeCell ref="V40:V42"/>
    <mergeCell ref="K48:K49"/>
    <mergeCell ref="L48:L50"/>
    <mergeCell ref="M48:M50"/>
    <mergeCell ref="N48:N50"/>
    <mergeCell ref="O48:O50"/>
    <mergeCell ref="P48:P49"/>
    <mergeCell ref="AF45:AF46"/>
    <mergeCell ref="Z45:Z47"/>
    <mergeCell ref="AA45:AA46"/>
    <mergeCell ref="AB45:AB46"/>
    <mergeCell ref="AC45:AC46"/>
    <mergeCell ref="AD45:AD46"/>
    <mergeCell ref="AE45:AE46"/>
    <mergeCell ref="W45:W46"/>
    <mergeCell ref="T45:T46"/>
    <mergeCell ref="U45:U46"/>
    <mergeCell ref="V45:V46"/>
    <mergeCell ref="K45:K46"/>
    <mergeCell ref="L45:L47"/>
    <mergeCell ref="M45:M47"/>
    <mergeCell ref="N45:N47"/>
    <mergeCell ref="O45:O47"/>
    <mergeCell ref="P45:P46"/>
    <mergeCell ref="Q45:Q47"/>
    <mergeCell ref="AC48:AC49"/>
    <mergeCell ref="AD48:AD49"/>
    <mergeCell ref="AE48:AE49"/>
    <mergeCell ref="AF48:AF49"/>
    <mergeCell ref="W48:W49"/>
    <mergeCell ref="Z48:Z50"/>
    <mergeCell ref="AA48:AA49"/>
    <mergeCell ref="AB48:AB49"/>
    <mergeCell ref="Q48:Q50"/>
    <mergeCell ref="R48:R49"/>
    <mergeCell ref="S48:S49"/>
    <mergeCell ref="T48:T49"/>
    <mergeCell ref="U48:U49"/>
    <mergeCell ref="V48:V49"/>
    <mergeCell ref="AE51:AE52"/>
    <mergeCell ref="AF51:AF52"/>
    <mergeCell ref="Z51:Z53"/>
    <mergeCell ref="AA51:AA52"/>
    <mergeCell ref="AB51:AB52"/>
    <mergeCell ref="AC51:AC52"/>
    <mergeCell ref="W51:W52"/>
    <mergeCell ref="R51:R52"/>
    <mergeCell ref="S51:S52"/>
    <mergeCell ref="T51:T52"/>
    <mergeCell ref="U51:U52"/>
    <mergeCell ref="V51:V52"/>
    <mergeCell ref="K56:K57"/>
    <mergeCell ref="L56:L58"/>
    <mergeCell ref="M56:M58"/>
    <mergeCell ref="N56:N58"/>
    <mergeCell ref="O56:O58"/>
    <mergeCell ref="P56:P57"/>
    <mergeCell ref="Q56:Q58"/>
    <mergeCell ref="R56:R57"/>
    <mergeCell ref="AD51:AD52"/>
    <mergeCell ref="K51:K52"/>
    <mergeCell ref="L51:L53"/>
    <mergeCell ref="M51:M53"/>
    <mergeCell ref="N51:N53"/>
    <mergeCell ref="O51:O53"/>
    <mergeCell ref="P51:P52"/>
    <mergeCell ref="Q51:Q53"/>
    <mergeCell ref="AE56:AE57"/>
    <mergeCell ref="AF56:AF57"/>
    <mergeCell ref="Z56:Z58"/>
    <mergeCell ref="AA56:AA57"/>
    <mergeCell ref="AB56:AB57"/>
    <mergeCell ref="AC56:AC57"/>
    <mergeCell ref="AD56:AD57"/>
    <mergeCell ref="W56:W57"/>
    <mergeCell ref="S56:S57"/>
    <mergeCell ref="T56:T57"/>
    <mergeCell ref="U56:U57"/>
    <mergeCell ref="V56:V57"/>
    <mergeCell ref="L62:L63"/>
    <mergeCell ref="M62:M63"/>
    <mergeCell ref="N62:N63"/>
    <mergeCell ref="O62:O63"/>
    <mergeCell ref="Q62:Q63"/>
    <mergeCell ref="Z62:Z63"/>
    <mergeCell ref="K60:K61"/>
    <mergeCell ref="L60:L61"/>
    <mergeCell ref="M60:M61"/>
    <mergeCell ref="N60:N61"/>
    <mergeCell ref="O60:O61"/>
    <mergeCell ref="Q60:Q61"/>
    <mergeCell ref="Z60:Z61"/>
    <mergeCell ref="AF68:AF70"/>
    <mergeCell ref="AB68:AB70"/>
    <mergeCell ref="AC68:AC70"/>
    <mergeCell ref="AD68:AD70"/>
    <mergeCell ref="AE68:AE70"/>
    <mergeCell ref="K64:K65"/>
    <mergeCell ref="L64:L67"/>
    <mergeCell ref="M64:M67"/>
    <mergeCell ref="N64:N67"/>
    <mergeCell ref="O64:O67"/>
    <mergeCell ref="P64:P65"/>
    <mergeCell ref="AE64:AE65"/>
    <mergeCell ref="AF64:AF65"/>
    <mergeCell ref="Z64:Z67"/>
    <mergeCell ref="AA64:AA65"/>
    <mergeCell ref="AB64:AB65"/>
    <mergeCell ref="AC64:AC65"/>
    <mergeCell ref="AD64:AD65"/>
    <mergeCell ref="W64:W65"/>
    <mergeCell ref="Q64:Q67"/>
    <mergeCell ref="R64:R65"/>
    <mergeCell ref="S64:S65"/>
    <mergeCell ref="T64:T65"/>
    <mergeCell ref="U64:U65"/>
    <mergeCell ref="V64:V65"/>
    <mergeCell ref="K68:K70"/>
    <mergeCell ref="L68:L70"/>
    <mergeCell ref="M68:M70"/>
    <mergeCell ref="N68:N70"/>
    <mergeCell ref="O68:O70"/>
    <mergeCell ref="P68:P70"/>
    <mergeCell ref="Q68:Q70"/>
    <mergeCell ref="R68:R70"/>
    <mergeCell ref="S68:S70"/>
    <mergeCell ref="M203:M205"/>
    <mergeCell ref="N203:N205"/>
    <mergeCell ref="O203:O205"/>
    <mergeCell ref="P203:P205"/>
    <mergeCell ref="Q203:Q205"/>
    <mergeCell ref="Z68:Z70"/>
    <mergeCell ref="AA68:AA70"/>
    <mergeCell ref="W68:W70"/>
    <mergeCell ref="T68:T70"/>
    <mergeCell ref="U68:U70"/>
    <mergeCell ref="V68:V70"/>
    <mergeCell ref="AB203:AB205"/>
    <mergeCell ref="AC203:AC205"/>
    <mergeCell ref="AD203:AD205"/>
    <mergeCell ref="AE203:AE205"/>
    <mergeCell ref="AF203:AF205"/>
    <mergeCell ref="K207:K209"/>
    <mergeCell ref="L207:L209"/>
    <mergeCell ref="M207:M209"/>
    <mergeCell ref="N207:N209"/>
    <mergeCell ref="O207:O209"/>
    <mergeCell ref="X203:X205"/>
    <mergeCell ref="Y203:Y205"/>
    <mergeCell ref="Z203:Z205"/>
    <mergeCell ref="AA203:AA205"/>
    <mergeCell ref="W203:W205"/>
    <mergeCell ref="R203:R205"/>
    <mergeCell ref="S203:S205"/>
    <mergeCell ref="T203:T205"/>
    <mergeCell ref="U203:U205"/>
    <mergeCell ref="V203:V205"/>
    <mergeCell ref="AF207:AF209"/>
    <mergeCell ref="Z207:Z209"/>
    <mergeCell ref="K203:K205"/>
    <mergeCell ref="L203:L205"/>
    <mergeCell ref="D546:D547"/>
    <mergeCell ref="E546:E547"/>
    <mergeCell ref="F546:F547"/>
    <mergeCell ref="G546:G547"/>
    <mergeCell ref="H546:H547"/>
    <mergeCell ref="I546:I547"/>
    <mergeCell ref="J546:J547"/>
    <mergeCell ref="K546:K547"/>
    <mergeCell ref="L546:L547"/>
    <mergeCell ref="AE546:AE547"/>
    <mergeCell ref="P207:P209"/>
    <mergeCell ref="Q207:Q209"/>
    <mergeCell ref="R207:R209"/>
    <mergeCell ref="S207:S209"/>
    <mergeCell ref="W546:W547"/>
    <mergeCell ref="S546:S547"/>
    <mergeCell ref="T546:T547"/>
    <mergeCell ref="U546:U547"/>
    <mergeCell ref="V546:V547"/>
    <mergeCell ref="AA207:AA209"/>
    <mergeCell ref="AB207:AB209"/>
    <mergeCell ref="AC207:AC209"/>
    <mergeCell ref="AD207:AD209"/>
    <mergeCell ref="AE207:AE209"/>
    <mergeCell ref="W207:W209"/>
    <mergeCell ref="X207:X209"/>
    <mergeCell ref="Y207:Y209"/>
    <mergeCell ref="V207:V209"/>
    <mergeCell ref="T207:T209"/>
    <mergeCell ref="U207:U209"/>
    <mergeCell ref="AF546:AF547"/>
    <mergeCell ref="X546:X547"/>
    <mergeCell ref="Y546:Y547"/>
    <mergeCell ref="Z546:Z547"/>
    <mergeCell ref="AA546:AA547"/>
    <mergeCell ref="AB546:AB547"/>
    <mergeCell ref="R548:R549"/>
    <mergeCell ref="D548:D549"/>
    <mergeCell ref="E548:E549"/>
    <mergeCell ref="F548:F549"/>
    <mergeCell ref="G548:G549"/>
    <mergeCell ref="H548:H549"/>
    <mergeCell ref="I548:I549"/>
    <mergeCell ref="J548:J549"/>
    <mergeCell ref="K548:K549"/>
    <mergeCell ref="L548:L549"/>
    <mergeCell ref="M546:M547"/>
    <mergeCell ref="N546:N547"/>
    <mergeCell ref="O546:O547"/>
    <mergeCell ref="P546:P547"/>
    <mergeCell ref="Q546:Q547"/>
    <mergeCell ref="R546:R547"/>
    <mergeCell ref="AC546:AC547"/>
    <mergeCell ref="AD546:AD547"/>
    <mergeCell ref="D553:D555"/>
    <mergeCell ref="E553:E555"/>
    <mergeCell ref="F553:F555"/>
    <mergeCell ref="G553:G555"/>
    <mergeCell ref="H553:H555"/>
    <mergeCell ref="AC548:AC549"/>
    <mergeCell ref="AD548:AD549"/>
    <mergeCell ref="AE548:AE549"/>
    <mergeCell ref="AF548:AF549"/>
    <mergeCell ref="X548:X549"/>
    <mergeCell ref="Y548:Y549"/>
    <mergeCell ref="Z548:Z549"/>
    <mergeCell ref="AA548:AA549"/>
    <mergeCell ref="AB548:AB549"/>
    <mergeCell ref="W548:W549"/>
    <mergeCell ref="S548:S549"/>
    <mergeCell ref="T548:T549"/>
    <mergeCell ref="U548:U549"/>
    <mergeCell ref="V548:V549"/>
    <mergeCell ref="M548:M549"/>
    <mergeCell ref="N548:N549"/>
    <mergeCell ref="O548:O549"/>
    <mergeCell ref="P548:P549"/>
    <mergeCell ref="Q548:Q549"/>
    <mergeCell ref="U553:U555"/>
    <mergeCell ref="V553:V555"/>
    <mergeCell ref="O553:O555"/>
    <mergeCell ref="P553:P555"/>
    <mergeCell ref="Q553:Q555"/>
    <mergeCell ref="R553:R555"/>
    <mergeCell ref="S553:S555"/>
    <mergeCell ref="T553:T555"/>
    <mergeCell ref="I553:I555"/>
    <mergeCell ref="J553:J555"/>
    <mergeCell ref="K553:K555"/>
    <mergeCell ref="L553:L555"/>
    <mergeCell ref="M553:M555"/>
    <mergeCell ref="N553:N555"/>
    <mergeCell ref="AE553:AE555"/>
    <mergeCell ref="AF553:AF555"/>
    <mergeCell ref="Y553:Y555"/>
    <mergeCell ref="Z553:Z555"/>
    <mergeCell ref="AA553:AA555"/>
    <mergeCell ref="AB553:AB555"/>
    <mergeCell ref="AC553:AC555"/>
    <mergeCell ref="AD553:AD555"/>
    <mergeCell ref="W553:W555"/>
    <mergeCell ref="X553:X555"/>
    <mergeCell ref="J556:J557"/>
    <mergeCell ref="K556:K557"/>
    <mergeCell ref="L556:L557"/>
    <mergeCell ref="M556:M557"/>
    <mergeCell ref="N556:N557"/>
    <mergeCell ref="D556:D557"/>
    <mergeCell ref="E556:E557"/>
    <mergeCell ref="F556:F557"/>
    <mergeCell ref="G556:G557"/>
    <mergeCell ref="H556:H557"/>
    <mergeCell ref="D559:D560"/>
    <mergeCell ref="E559:E560"/>
    <mergeCell ref="F559:F560"/>
    <mergeCell ref="G559:G560"/>
    <mergeCell ref="H559:H560"/>
    <mergeCell ref="AE556:AE557"/>
    <mergeCell ref="AF556:AF557"/>
    <mergeCell ref="Y556:Y557"/>
    <mergeCell ref="Z556:Z557"/>
    <mergeCell ref="AA556:AA557"/>
    <mergeCell ref="AB556:AB557"/>
    <mergeCell ref="AC556:AC557"/>
    <mergeCell ref="AD556:AD557"/>
    <mergeCell ref="W556:W557"/>
    <mergeCell ref="X556:X557"/>
    <mergeCell ref="U556:U557"/>
    <mergeCell ref="V556:V557"/>
    <mergeCell ref="O556:O557"/>
    <mergeCell ref="P556:P557"/>
    <mergeCell ref="Q556:Q557"/>
    <mergeCell ref="R556:R557"/>
    <mergeCell ref="S556:S557"/>
    <mergeCell ref="T556:T557"/>
    <mergeCell ref="I556:I557"/>
    <mergeCell ref="U559:U560"/>
    <mergeCell ref="V559:V560"/>
    <mergeCell ref="O559:O560"/>
    <mergeCell ref="P559:P560"/>
    <mergeCell ref="Q559:Q560"/>
    <mergeCell ref="R559:R560"/>
    <mergeCell ref="S559:S560"/>
    <mergeCell ref="T559:T560"/>
    <mergeCell ref="I559:I560"/>
    <mergeCell ref="J559:J560"/>
    <mergeCell ref="K559:K560"/>
    <mergeCell ref="L559:L560"/>
    <mergeCell ref="M559:M560"/>
    <mergeCell ref="N559:N560"/>
    <mergeCell ref="AE559:AE560"/>
    <mergeCell ref="AF559:AF560"/>
    <mergeCell ref="Y559:Y560"/>
    <mergeCell ref="Z559:Z560"/>
    <mergeCell ref="AA559:AA560"/>
    <mergeCell ref="AB559:AB560"/>
    <mergeCell ref="AC559:AC560"/>
    <mergeCell ref="AD559:AD560"/>
    <mergeCell ref="W559:W560"/>
    <mergeCell ref="X559:X560"/>
    <mergeCell ref="J562:J563"/>
    <mergeCell ref="K562:K563"/>
    <mergeCell ref="L562:L563"/>
    <mergeCell ref="M562:M563"/>
    <mergeCell ref="N562:N563"/>
    <mergeCell ref="D562:D563"/>
    <mergeCell ref="E562:E563"/>
    <mergeCell ref="F562:F563"/>
    <mergeCell ref="G562:G563"/>
    <mergeCell ref="H562:H563"/>
    <mergeCell ref="D566:D567"/>
    <mergeCell ref="E566:E567"/>
    <mergeCell ref="F566:F567"/>
    <mergeCell ref="G566:G567"/>
    <mergeCell ref="H566:H567"/>
    <mergeCell ref="AE562:AE563"/>
    <mergeCell ref="AF562:AF563"/>
    <mergeCell ref="Y562:Y563"/>
    <mergeCell ref="Z562:Z563"/>
    <mergeCell ref="AA562:AA563"/>
    <mergeCell ref="AB562:AB563"/>
    <mergeCell ref="AC562:AC563"/>
    <mergeCell ref="AD562:AD563"/>
    <mergeCell ref="W562:W563"/>
    <mergeCell ref="X562:X563"/>
    <mergeCell ref="U562:U563"/>
    <mergeCell ref="V562:V563"/>
    <mergeCell ref="O562:O563"/>
    <mergeCell ref="P562:P563"/>
    <mergeCell ref="Q562:Q563"/>
    <mergeCell ref="R562:R563"/>
    <mergeCell ref="S562:S563"/>
    <mergeCell ref="T562:T563"/>
    <mergeCell ref="I562:I563"/>
    <mergeCell ref="U566:U567"/>
    <mergeCell ref="V566:V567"/>
    <mergeCell ref="O566:O567"/>
    <mergeCell ref="P566:P567"/>
    <mergeCell ref="Q566:Q567"/>
    <mergeCell ref="R566:R567"/>
    <mergeCell ref="S566:S567"/>
    <mergeCell ref="T566:T567"/>
    <mergeCell ref="I566:I567"/>
    <mergeCell ref="J566:J567"/>
    <mergeCell ref="K566:K567"/>
    <mergeCell ref="L566:L567"/>
    <mergeCell ref="M566:M567"/>
    <mergeCell ref="N566:N567"/>
    <mergeCell ref="AE566:AE567"/>
    <mergeCell ref="AF566:AF567"/>
    <mergeCell ref="Y566:Y567"/>
    <mergeCell ref="Z566:Z567"/>
    <mergeCell ref="AA566:AA567"/>
    <mergeCell ref="AB566:AB567"/>
    <mergeCell ref="AC566:AC567"/>
    <mergeCell ref="AD566:AD567"/>
    <mergeCell ref="W566:W567"/>
    <mergeCell ref="X566:X567"/>
    <mergeCell ref="I568:I569"/>
    <mergeCell ref="J568:J569"/>
    <mergeCell ref="K568:K569"/>
    <mergeCell ref="L568:L569"/>
    <mergeCell ref="M568:M569"/>
    <mergeCell ref="N568:N569"/>
    <mergeCell ref="D568:D569"/>
    <mergeCell ref="E568:E569"/>
    <mergeCell ref="F568:F569"/>
    <mergeCell ref="G568:G569"/>
    <mergeCell ref="H568:H569"/>
    <mergeCell ref="D570:D571"/>
    <mergeCell ref="E570:E571"/>
    <mergeCell ref="F570:F571"/>
    <mergeCell ref="G570:G571"/>
    <mergeCell ref="H570:H571"/>
    <mergeCell ref="I570:I571"/>
    <mergeCell ref="AE568:AE569"/>
    <mergeCell ref="AF568:AF569"/>
    <mergeCell ref="Y568:Y569"/>
    <mergeCell ref="Z568:Z569"/>
    <mergeCell ref="AA568:AA569"/>
    <mergeCell ref="AB568:AB569"/>
    <mergeCell ref="AC568:AC569"/>
    <mergeCell ref="AD568:AD569"/>
    <mergeCell ref="W568:W569"/>
    <mergeCell ref="X568:X569"/>
    <mergeCell ref="U568:U569"/>
    <mergeCell ref="V568:V569"/>
    <mergeCell ref="O568:O569"/>
    <mergeCell ref="P568:P569"/>
    <mergeCell ref="Q568:Q569"/>
    <mergeCell ref="R568:R569"/>
    <mergeCell ref="S568:S569"/>
    <mergeCell ref="T568:T569"/>
    <mergeCell ref="V570:V571"/>
    <mergeCell ref="P570:P571"/>
    <mergeCell ref="Q570:Q571"/>
    <mergeCell ref="R570:R571"/>
    <mergeCell ref="S570:S571"/>
    <mergeCell ref="T570:T571"/>
    <mergeCell ref="U570:U571"/>
    <mergeCell ref="J570:J571"/>
    <mergeCell ref="K570:K571"/>
    <mergeCell ref="L570:L571"/>
    <mergeCell ref="M570:M571"/>
    <mergeCell ref="N570:N571"/>
    <mergeCell ref="O570:O571"/>
    <mergeCell ref="AF570:AF571"/>
    <mergeCell ref="Z570:Z571"/>
    <mergeCell ref="AA570:AA571"/>
    <mergeCell ref="AB570:AB571"/>
    <mergeCell ref="AC570:AC571"/>
    <mergeCell ref="AD570:AD571"/>
    <mergeCell ref="AE570:AE571"/>
    <mergeCell ref="W570:W571"/>
    <mergeCell ref="X570:X571"/>
    <mergeCell ref="Y570:Y571"/>
  </mergeCells>
  <pageMargins left="0.70866141732283472" right="0.70866141732283472" top="0.74803149606299213" bottom="0.74803149606299213" header="0.31496062992125984" footer="0.31496062992125984"/>
  <pageSetup paperSize="9" scale="46" fitToWidth="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TER 2015</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Bodor István Ádám</dc:creator>
  <cp:lastModifiedBy>Bodor István Ádám</cp:lastModifiedBy>
  <dcterms:created xsi:type="dcterms:W3CDTF">2016-07-15T11:30:53Z</dcterms:created>
  <dcterms:modified xsi:type="dcterms:W3CDTF">2016-10-04T13:55:19Z</dcterms:modified>
</cp:coreProperties>
</file>