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cs\fi\TIFO\KIFO\Elemzések, Prezentációk, Workshopok\TER\TER_2018\"/>
    </mc:Choice>
  </mc:AlternateContent>
  <xr:revisionPtr revIDLastSave="0" documentId="13_ncr:1_{4AC5999B-FB61-4AA4-B9D0-E7AA050EA993}" xr6:coauthVersionLast="41" xr6:coauthVersionMax="41" xr10:uidLastSave="{00000000-0000-0000-0000-000000000000}"/>
  <bookViews>
    <workbookView xWindow="-120" yWindow="-120" windowWidth="19440" windowHeight="15000" xr2:uid="{D074D246-080D-4969-AF9D-9087FD0DF75B}"/>
  </bookViews>
  <sheets>
    <sheet name="TER_2018" sheetId="1" r:id="rId1"/>
  </sheets>
  <definedNames>
    <definedName name="_50p" localSheetId="0">TER_2018!$A$1:$AG$666</definedName>
    <definedName name="_xlnm._FilterDatabase" localSheetId="0" hidden="1">TER_2018!$A$1:$AG$666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664" i="1" l="1"/>
  <c r="AE664" i="1"/>
  <c r="AB664" i="1"/>
  <c r="AF662" i="1"/>
  <c r="AE662" i="1"/>
  <c r="AB662" i="1"/>
  <c r="AF660" i="1"/>
  <c r="AE660" i="1"/>
  <c r="AB660" i="1"/>
  <c r="AG660" i="1" s="1"/>
  <c r="AF658" i="1"/>
  <c r="AE658" i="1"/>
  <c r="AB658" i="1"/>
  <c r="AD658" i="1" s="1"/>
  <c r="AF656" i="1"/>
  <c r="AE656" i="1"/>
  <c r="AB656" i="1"/>
  <c r="AG656" i="1" s="1"/>
  <c r="AF652" i="1"/>
  <c r="AE652" i="1"/>
  <c r="AB652" i="1"/>
  <c r="AG652" i="1" s="1"/>
  <c r="AF649" i="1"/>
  <c r="AE649" i="1"/>
  <c r="AB649" i="1"/>
  <c r="AG649" i="1" s="1"/>
  <c r="AF648" i="1"/>
  <c r="AE648" i="1"/>
  <c r="AB648" i="1"/>
  <c r="AD648" i="1" s="1"/>
  <c r="AF644" i="1"/>
  <c r="AE644" i="1"/>
  <c r="AB644" i="1"/>
  <c r="AG644" i="1" s="1"/>
  <c r="AF643" i="1"/>
  <c r="AE643" i="1"/>
  <c r="AB643" i="1"/>
  <c r="AF638" i="1"/>
  <c r="AE638" i="1"/>
  <c r="AB638" i="1"/>
  <c r="AG638" i="1" s="1"/>
  <c r="AF637" i="1"/>
  <c r="AE637" i="1"/>
  <c r="AC637" i="1"/>
  <c r="AB637" i="1"/>
  <c r="AD637" i="1" s="1"/>
  <c r="AF635" i="1"/>
  <c r="AE635" i="1"/>
  <c r="AB635" i="1"/>
  <c r="AG635" i="1" s="1"/>
  <c r="AF634" i="1"/>
  <c r="AE634" i="1"/>
  <c r="AD634" i="1"/>
  <c r="AB634" i="1"/>
  <c r="AG634" i="1" s="1"/>
  <c r="AF633" i="1"/>
  <c r="AE633" i="1"/>
  <c r="AB633" i="1"/>
  <c r="AG633" i="1" s="1"/>
  <c r="AG632" i="1"/>
  <c r="AF632" i="1"/>
  <c r="AE632" i="1"/>
  <c r="AD632" i="1"/>
  <c r="AC632" i="1"/>
  <c r="AB632" i="1"/>
  <c r="AF631" i="1"/>
  <c r="AE631" i="1"/>
  <c r="AB631" i="1"/>
  <c r="AG631" i="1" s="1"/>
  <c r="AF630" i="1"/>
  <c r="AE630" i="1"/>
  <c r="AB630" i="1"/>
  <c r="AF629" i="1"/>
  <c r="AE629" i="1"/>
  <c r="AB629" i="1"/>
  <c r="AG629" i="1" s="1"/>
  <c r="AF628" i="1"/>
  <c r="AE628" i="1"/>
  <c r="AB628" i="1"/>
  <c r="AD628" i="1" s="1"/>
  <c r="AF627" i="1"/>
  <c r="AE627" i="1"/>
  <c r="AB627" i="1"/>
  <c r="AG627" i="1" s="1"/>
  <c r="AF626" i="1"/>
  <c r="AE626" i="1"/>
  <c r="AB626" i="1"/>
  <c r="AG626" i="1" s="1"/>
  <c r="AF625" i="1"/>
  <c r="AE625" i="1"/>
  <c r="AB625" i="1"/>
  <c r="AG625" i="1" s="1"/>
  <c r="AF624" i="1"/>
  <c r="AE624" i="1"/>
  <c r="AB624" i="1"/>
  <c r="AD624" i="1" s="1"/>
  <c r="AF623" i="1"/>
  <c r="AE623" i="1"/>
  <c r="AB623" i="1"/>
  <c r="AG623" i="1" s="1"/>
  <c r="AF622" i="1"/>
  <c r="AE622" i="1"/>
  <c r="AB622" i="1"/>
  <c r="AF621" i="1"/>
  <c r="AE621" i="1"/>
  <c r="AB621" i="1"/>
  <c r="AG621" i="1" s="1"/>
  <c r="AF620" i="1"/>
  <c r="AE620" i="1"/>
  <c r="AC620" i="1"/>
  <c r="AB620" i="1"/>
  <c r="AD620" i="1" s="1"/>
  <c r="AF619" i="1"/>
  <c r="AE619" i="1"/>
  <c r="AB619" i="1"/>
  <c r="AG619" i="1" s="1"/>
  <c r="AF618" i="1"/>
  <c r="AE618" i="1"/>
  <c r="AB618" i="1"/>
  <c r="AG618" i="1" s="1"/>
  <c r="AF617" i="1"/>
  <c r="AE617" i="1"/>
  <c r="AB617" i="1"/>
  <c r="AG617" i="1" s="1"/>
  <c r="AF616" i="1"/>
  <c r="AE616" i="1"/>
  <c r="AB616" i="1"/>
  <c r="AD616" i="1" s="1"/>
  <c r="AF615" i="1"/>
  <c r="AE615" i="1"/>
  <c r="AB615" i="1"/>
  <c r="AG615" i="1" s="1"/>
  <c r="AF614" i="1"/>
  <c r="AE614" i="1"/>
  <c r="AB614" i="1"/>
  <c r="AF613" i="1"/>
  <c r="AE613" i="1"/>
  <c r="AB613" i="1"/>
  <c r="AG613" i="1" s="1"/>
  <c r="AF612" i="1"/>
  <c r="AE612" i="1"/>
  <c r="AC612" i="1"/>
  <c r="AB612" i="1"/>
  <c r="AD612" i="1" s="1"/>
  <c r="AF611" i="1"/>
  <c r="AE611" i="1"/>
  <c r="AB611" i="1"/>
  <c r="AG611" i="1" s="1"/>
  <c r="AF610" i="1"/>
  <c r="AE610" i="1"/>
  <c r="AD610" i="1"/>
  <c r="AB610" i="1"/>
  <c r="AG610" i="1" s="1"/>
  <c r="AF609" i="1"/>
  <c r="AE609" i="1"/>
  <c r="AB609" i="1"/>
  <c r="AG609" i="1" s="1"/>
  <c r="AF608" i="1"/>
  <c r="AE608" i="1"/>
  <c r="AC608" i="1"/>
  <c r="AB608" i="1"/>
  <c r="AD608" i="1" s="1"/>
  <c r="AF607" i="1"/>
  <c r="AE607" i="1"/>
  <c r="AB607" i="1"/>
  <c r="AG607" i="1" s="1"/>
  <c r="AF606" i="1"/>
  <c r="AE606" i="1"/>
  <c r="AB606" i="1"/>
  <c r="AF605" i="1"/>
  <c r="AE605" i="1"/>
  <c r="AB605" i="1"/>
  <c r="AG605" i="1" s="1"/>
  <c r="AF604" i="1"/>
  <c r="AE604" i="1"/>
  <c r="AC604" i="1"/>
  <c r="AB604" i="1"/>
  <c r="AD604" i="1" s="1"/>
  <c r="AF603" i="1"/>
  <c r="AE603" i="1"/>
  <c r="AB603" i="1"/>
  <c r="AG603" i="1" s="1"/>
  <c r="AF602" i="1"/>
  <c r="AE602" i="1"/>
  <c r="AD602" i="1"/>
  <c r="AB602" i="1"/>
  <c r="AG602" i="1" s="1"/>
  <c r="AF601" i="1"/>
  <c r="AE601" i="1"/>
  <c r="AB601" i="1"/>
  <c r="AG601" i="1" s="1"/>
  <c r="AF600" i="1"/>
  <c r="AE600" i="1"/>
  <c r="AC600" i="1"/>
  <c r="AB600" i="1"/>
  <c r="AD600" i="1" s="1"/>
  <c r="AF599" i="1"/>
  <c r="AE599" i="1"/>
  <c r="AB599" i="1"/>
  <c r="AG599" i="1" s="1"/>
  <c r="AF598" i="1"/>
  <c r="AE598" i="1"/>
  <c r="AB598" i="1"/>
  <c r="AF597" i="1"/>
  <c r="AE597" i="1"/>
  <c r="AB597" i="1"/>
  <c r="AG597" i="1" s="1"/>
  <c r="AF596" i="1"/>
  <c r="AE596" i="1"/>
  <c r="AB596" i="1"/>
  <c r="AD596" i="1" s="1"/>
  <c r="AF595" i="1"/>
  <c r="AE595" i="1"/>
  <c r="AB595" i="1"/>
  <c r="AG595" i="1" s="1"/>
  <c r="AF594" i="1"/>
  <c r="AE594" i="1"/>
  <c r="AB594" i="1"/>
  <c r="AG594" i="1" s="1"/>
  <c r="AF593" i="1"/>
  <c r="AE593" i="1"/>
  <c r="AB593" i="1"/>
  <c r="AG593" i="1" s="1"/>
  <c r="AF592" i="1"/>
  <c r="AE592" i="1"/>
  <c r="AB592" i="1"/>
  <c r="AD592" i="1" s="1"/>
  <c r="AF591" i="1"/>
  <c r="AE591" i="1"/>
  <c r="AB591" i="1"/>
  <c r="AG591" i="1" s="1"/>
  <c r="AF590" i="1"/>
  <c r="AE590" i="1"/>
  <c r="AB590" i="1"/>
  <c r="AF589" i="1"/>
  <c r="AE589" i="1"/>
  <c r="AB589" i="1"/>
  <c r="AG589" i="1" s="1"/>
  <c r="AF588" i="1"/>
  <c r="AE588" i="1"/>
  <c r="AC588" i="1"/>
  <c r="AB588" i="1"/>
  <c r="AD588" i="1" s="1"/>
  <c r="AF587" i="1"/>
  <c r="AE587" i="1"/>
  <c r="AB587" i="1"/>
  <c r="AG587" i="1" s="1"/>
  <c r="AF586" i="1"/>
  <c r="AE586" i="1"/>
  <c r="AB586" i="1"/>
  <c r="AG586" i="1" s="1"/>
  <c r="AF585" i="1"/>
  <c r="AE585" i="1"/>
  <c r="AB585" i="1"/>
  <c r="AG585" i="1" s="1"/>
  <c r="AG584" i="1"/>
  <c r="AF584" i="1"/>
  <c r="AE584" i="1"/>
  <c r="AC584" i="1"/>
  <c r="AB584" i="1"/>
  <c r="AD584" i="1" s="1"/>
  <c r="AF583" i="1"/>
  <c r="AE583" i="1"/>
  <c r="AB583" i="1"/>
  <c r="AG583" i="1" s="1"/>
  <c r="AF582" i="1"/>
  <c r="AE582" i="1"/>
  <c r="AB582" i="1"/>
  <c r="AF581" i="1"/>
  <c r="AE581" i="1"/>
  <c r="AB581" i="1"/>
  <c r="AG581" i="1" s="1"/>
  <c r="AF580" i="1"/>
  <c r="AE580" i="1"/>
  <c r="AB580" i="1"/>
  <c r="AD580" i="1" s="1"/>
  <c r="AF579" i="1"/>
  <c r="AE579" i="1"/>
  <c r="AB579" i="1"/>
  <c r="AG579" i="1" s="1"/>
  <c r="AF578" i="1"/>
  <c r="AE578" i="1"/>
  <c r="AD578" i="1"/>
  <c r="AB578" i="1"/>
  <c r="AG578" i="1" s="1"/>
  <c r="AF577" i="1"/>
  <c r="AE577" i="1"/>
  <c r="AB577" i="1"/>
  <c r="AG577" i="1" s="1"/>
  <c r="AF576" i="1"/>
  <c r="AE576" i="1"/>
  <c r="AC576" i="1"/>
  <c r="AB576" i="1"/>
  <c r="AD576" i="1" s="1"/>
  <c r="AF575" i="1"/>
  <c r="AE575" i="1"/>
  <c r="AB575" i="1"/>
  <c r="AG575" i="1" s="1"/>
  <c r="AF574" i="1"/>
  <c r="AE574" i="1"/>
  <c r="AB574" i="1"/>
  <c r="AF573" i="1"/>
  <c r="AE573" i="1"/>
  <c r="AB573" i="1"/>
  <c r="AG573" i="1" s="1"/>
  <c r="AF572" i="1"/>
  <c r="AE572" i="1"/>
  <c r="AB572" i="1"/>
  <c r="AD572" i="1" s="1"/>
  <c r="AF571" i="1"/>
  <c r="AE571" i="1"/>
  <c r="AB571" i="1"/>
  <c r="AG571" i="1" s="1"/>
  <c r="AF570" i="1"/>
  <c r="AE570" i="1"/>
  <c r="AB570" i="1"/>
  <c r="AG570" i="1" s="1"/>
  <c r="AF569" i="1"/>
  <c r="AE569" i="1"/>
  <c r="AB569" i="1"/>
  <c r="AD569" i="1" s="1"/>
  <c r="AG568" i="1"/>
  <c r="AF568" i="1"/>
  <c r="AE568" i="1"/>
  <c r="AC568" i="1"/>
  <c r="AB568" i="1"/>
  <c r="AD568" i="1" s="1"/>
  <c r="AF567" i="1"/>
  <c r="AE567" i="1"/>
  <c r="AB567" i="1"/>
  <c r="AD567" i="1" s="1"/>
  <c r="AF566" i="1"/>
  <c r="AE566" i="1"/>
  <c r="AB566" i="1"/>
  <c r="AF565" i="1"/>
  <c r="AE565" i="1"/>
  <c r="AB565" i="1"/>
  <c r="AD565" i="1" s="1"/>
  <c r="AF564" i="1"/>
  <c r="AE564" i="1"/>
  <c r="AB564" i="1"/>
  <c r="AD564" i="1" s="1"/>
  <c r="AF563" i="1"/>
  <c r="AE563" i="1"/>
  <c r="AB563" i="1"/>
  <c r="AF562" i="1"/>
  <c r="AE562" i="1"/>
  <c r="AB562" i="1"/>
  <c r="AG562" i="1" s="1"/>
  <c r="AF561" i="1"/>
  <c r="AE561" i="1"/>
  <c r="AB561" i="1"/>
  <c r="AD561" i="1" s="1"/>
  <c r="AF560" i="1"/>
  <c r="AE560" i="1"/>
  <c r="AB560" i="1"/>
  <c r="AD560" i="1" s="1"/>
  <c r="AF559" i="1"/>
  <c r="AE559" i="1"/>
  <c r="AB559" i="1"/>
  <c r="AD559" i="1" s="1"/>
  <c r="AF558" i="1"/>
  <c r="AE558" i="1"/>
  <c r="AB558" i="1"/>
  <c r="AF557" i="1"/>
  <c r="AE557" i="1"/>
  <c r="AB557" i="1"/>
  <c r="AD557" i="1" s="1"/>
  <c r="AF556" i="1"/>
  <c r="AE556" i="1"/>
  <c r="AB556" i="1"/>
  <c r="AD556" i="1" s="1"/>
  <c r="AF555" i="1"/>
  <c r="AE555" i="1"/>
  <c r="AB555" i="1"/>
  <c r="AG555" i="1" s="1"/>
  <c r="AF554" i="1"/>
  <c r="AE554" i="1"/>
  <c r="AB554" i="1"/>
  <c r="AG554" i="1" s="1"/>
  <c r="AF553" i="1"/>
  <c r="AE553" i="1"/>
  <c r="AB553" i="1"/>
  <c r="AD553" i="1" s="1"/>
  <c r="AF552" i="1"/>
  <c r="AE552" i="1"/>
  <c r="AB552" i="1"/>
  <c r="AD552" i="1" s="1"/>
  <c r="AF551" i="1"/>
  <c r="AE551" i="1"/>
  <c r="AB551" i="1"/>
  <c r="AD551" i="1" s="1"/>
  <c r="AF550" i="1"/>
  <c r="AE550" i="1"/>
  <c r="AB550" i="1"/>
  <c r="AF549" i="1"/>
  <c r="AE549" i="1"/>
  <c r="AB549" i="1"/>
  <c r="AD549" i="1" s="1"/>
  <c r="AF548" i="1"/>
  <c r="AE548" i="1"/>
  <c r="AB548" i="1"/>
  <c r="AD548" i="1" s="1"/>
  <c r="AF547" i="1"/>
  <c r="AE547" i="1"/>
  <c r="AB547" i="1"/>
  <c r="AG547" i="1" s="1"/>
  <c r="AF546" i="1"/>
  <c r="AE546" i="1"/>
  <c r="AB546" i="1"/>
  <c r="AG546" i="1" s="1"/>
  <c r="AF545" i="1"/>
  <c r="AE545" i="1"/>
  <c r="AB545" i="1"/>
  <c r="AD545" i="1" s="1"/>
  <c r="AF544" i="1"/>
  <c r="AE544" i="1"/>
  <c r="AB544" i="1"/>
  <c r="AD544" i="1" s="1"/>
  <c r="AF543" i="1"/>
  <c r="AE543" i="1"/>
  <c r="AB543" i="1"/>
  <c r="AD543" i="1" s="1"/>
  <c r="AF542" i="1"/>
  <c r="AE542" i="1"/>
  <c r="AB542" i="1"/>
  <c r="AF541" i="1"/>
  <c r="AE541" i="1"/>
  <c r="AC541" i="1"/>
  <c r="AB541" i="1"/>
  <c r="AD541" i="1" s="1"/>
  <c r="AF540" i="1"/>
  <c r="AE540" i="1"/>
  <c r="AB540" i="1"/>
  <c r="AD540" i="1" s="1"/>
  <c r="AF539" i="1"/>
  <c r="AE539" i="1"/>
  <c r="AB539" i="1"/>
  <c r="AG539" i="1" s="1"/>
  <c r="AF538" i="1"/>
  <c r="AE538" i="1"/>
  <c r="AD538" i="1"/>
  <c r="AB538" i="1"/>
  <c r="AG538" i="1" s="1"/>
  <c r="AF537" i="1"/>
  <c r="AE537" i="1"/>
  <c r="AC537" i="1"/>
  <c r="AB537" i="1"/>
  <c r="AD537" i="1" s="1"/>
  <c r="AF536" i="1"/>
  <c r="AE536" i="1"/>
  <c r="AC536" i="1"/>
  <c r="AB536" i="1"/>
  <c r="AD536" i="1" s="1"/>
  <c r="AF535" i="1"/>
  <c r="AE535" i="1"/>
  <c r="AB535" i="1"/>
  <c r="AD535" i="1" s="1"/>
  <c r="AF534" i="1"/>
  <c r="AE534" i="1"/>
  <c r="AB534" i="1"/>
  <c r="AF533" i="1"/>
  <c r="AE533" i="1"/>
  <c r="AB533" i="1"/>
  <c r="AD533" i="1" s="1"/>
  <c r="AF532" i="1"/>
  <c r="AE532" i="1"/>
  <c r="AC532" i="1"/>
  <c r="AB532" i="1"/>
  <c r="AD532" i="1" s="1"/>
  <c r="AF531" i="1"/>
  <c r="AE531" i="1"/>
  <c r="AB531" i="1"/>
  <c r="AG531" i="1" s="1"/>
  <c r="AF530" i="1"/>
  <c r="AE530" i="1"/>
  <c r="AB530" i="1"/>
  <c r="AG530" i="1" s="1"/>
  <c r="AF529" i="1"/>
  <c r="AE529" i="1"/>
  <c r="AB529" i="1"/>
  <c r="AD529" i="1" s="1"/>
  <c r="AF528" i="1"/>
  <c r="AE528" i="1"/>
  <c r="AC528" i="1"/>
  <c r="AB528" i="1"/>
  <c r="AD528" i="1" s="1"/>
  <c r="AF527" i="1"/>
  <c r="AE527" i="1"/>
  <c r="AB527" i="1"/>
  <c r="AD527" i="1" s="1"/>
  <c r="AF526" i="1"/>
  <c r="AE526" i="1"/>
  <c r="AB526" i="1"/>
  <c r="AF525" i="1"/>
  <c r="AE525" i="1"/>
  <c r="AB525" i="1"/>
  <c r="AD525" i="1" s="1"/>
  <c r="AF524" i="1"/>
  <c r="AE524" i="1"/>
  <c r="AB524" i="1"/>
  <c r="AD524" i="1" s="1"/>
  <c r="AF523" i="1"/>
  <c r="AE523" i="1"/>
  <c r="AB523" i="1"/>
  <c r="AG523" i="1" s="1"/>
  <c r="AF522" i="1"/>
  <c r="AE522" i="1"/>
  <c r="AB522" i="1"/>
  <c r="AG522" i="1" s="1"/>
  <c r="AF521" i="1"/>
  <c r="AE521" i="1"/>
  <c r="AB521" i="1"/>
  <c r="AD521" i="1" s="1"/>
  <c r="AF520" i="1"/>
  <c r="AE520" i="1"/>
  <c r="AB520" i="1"/>
  <c r="AD520" i="1" s="1"/>
  <c r="AF519" i="1"/>
  <c r="AE519" i="1"/>
  <c r="AB519" i="1"/>
  <c r="AD519" i="1" s="1"/>
  <c r="AF518" i="1"/>
  <c r="AE518" i="1"/>
  <c r="AC518" i="1"/>
  <c r="AB518" i="1"/>
  <c r="AD518" i="1" s="1"/>
  <c r="AF517" i="1"/>
  <c r="AE517" i="1"/>
  <c r="AB517" i="1"/>
  <c r="AD517" i="1" s="1"/>
  <c r="AF516" i="1"/>
  <c r="AE516" i="1"/>
  <c r="AB516" i="1"/>
  <c r="AF515" i="1"/>
  <c r="AE515" i="1"/>
  <c r="AB515" i="1"/>
  <c r="AF514" i="1"/>
  <c r="AE514" i="1"/>
  <c r="AD514" i="1"/>
  <c r="AB514" i="1"/>
  <c r="AG514" i="1" s="1"/>
  <c r="AF513" i="1"/>
  <c r="AE513" i="1"/>
  <c r="AB513" i="1"/>
  <c r="AD513" i="1" s="1"/>
  <c r="AF512" i="1"/>
  <c r="AE512" i="1"/>
  <c r="AC512" i="1"/>
  <c r="AB512" i="1"/>
  <c r="AD512" i="1" s="1"/>
  <c r="AF511" i="1"/>
  <c r="AE511" i="1"/>
  <c r="AC511" i="1"/>
  <c r="AB511" i="1"/>
  <c r="AD511" i="1" s="1"/>
  <c r="AF510" i="1"/>
  <c r="AE510" i="1"/>
  <c r="AB510" i="1"/>
  <c r="AD510" i="1" s="1"/>
  <c r="AF509" i="1"/>
  <c r="AE509" i="1"/>
  <c r="AB509" i="1"/>
  <c r="AD509" i="1" s="1"/>
  <c r="AF508" i="1"/>
  <c r="AE508" i="1"/>
  <c r="AB508" i="1"/>
  <c r="AG508" i="1" s="1"/>
  <c r="AF507" i="1"/>
  <c r="AE507" i="1"/>
  <c r="AB507" i="1"/>
  <c r="AD507" i="1" s="1"/>
  <c r="AF506" i="1"/>
  <c r="AE506" i="1"/>
  <c r="AB506" i="1"/>
  <c r="AF505" i="1"/>
  <c r="AE505" i="1"/>
  <c r="AB505" i="1"/>
  <c r="AD505" i="1" s="1"/>
  <c r="AG504" i="1"/>
  <c r="AF504" i="1"/>
  <c r="AE504" i="1"/>
  <c r="AC504" i="1"/>
  <c r="AB504" i="1"/>
  <c r="AD504" i="1" s="1"/>
  <c r="AF503" i="1"/>
  <c r="AE503" i="1"/>
  <c r="AC503" i="1"/>
  <c r="AB503" i="1"/>
  <c r="AD503" i="1" s="1"/>
  <c r="AF502" i="1"/>
  <c r="AE502" i="1"/>
  <c r="AC502" i="1"/>
  <c r="AB502" i="1"/>
  <c r="AD502" i="1" s="1"/>
  <c r="AF501" i="1"/>
  <c r="AE501" i="1"/>
  <c r="AB501" i="1"/>
  <c r="AD501" i="1" s="1"/>
  <c r="AF500" i="1"/>
  <c r="AE500" i="1"/>
  <c r="AB500" i="1"/>
  <c r="AF499" i="1"/>
  <c r="AE499" i="1"/>
  <c r="AB499" i="1"/>
  <c r="AF498" i="1"/>
  <c r="AE498" i="1"/>
  <c r="AB498" i="1"/>
  <c r="AG498" i="1" s="1"/>
  <c r="AF497" i="1"/>
  <c r="AE497" i="1"/>
  <c r="AB497" i="1"/>
  <c r="AD497" i="1" s="1"/>
  <c r="AF496" i="1"/>
  <c r="AE496" i="1"/>
  <c r="AB496" i="1"/>
  <c r="AD496" i="1" s="1"/>
  <c r="AF495" i="1"/>
  <c r="AE495" i="1"/>
  <c r="AB495" i="1"/>
  <c r="AD495" i="1" s="1"/>
  <c r="AF494" i="1"/>
  <c r="AE494" i="1"/>
  <c r="AB494" i="1"/>
  <c r="AD494" i="1" s="1"/>
  <c r="AF493" i="1"/>
  <c r="AE493" i="1"/>
  <c r="AB493" i="1"/>
  <c r="AD493" i="1" s="1"/>
  <c r="AF492" i="1"/>
  <c r="AE492" i="1"/>
  <c r="AB492" i="1"/>
  <c r="AG492" i="1" s="1"/>
  <c r="AF491" i="1"/>
  <c r="AE491" i="1"/>
  <c r="AB491" i="1"/>
  <c r="AD491" i="1" s="1"/>
  <c r="AF490" i="1"/>
  <c r="AE490" i="1"/>
  <c r="AB490" i="1"/>
  <c r="AF489" i="1"/>
  <c r="AE489" i="1"/>
  <c r="AB489" i="1"/>
  <c r="AF488" i="1"/>
  <c r="AE488" i="1"/>
  <c r="AB488" i="1"/>
  <c r="AG488" i="1" s="1"/>
  <c r="AF487" i="1"/>
  <c r="AE487" i="1"/>
  <c r="AB487" i="1"/>
  <c r="AD487" i="1" s="1"/>
  <c r="AF486" i="1"/>
  <c r="AE486" i="1"/>
  <c r="AB486" i="1"/>
  <c r="AD486" i="1" s="1"/>
  <c r="AF485" i="1"/>
  <c r="AE485" i="1"/>
  <c r="AB485" i="1"/>
  <c r="AD485" i="1" s="1"/>
  <c r="AF484" i="1"/>
  <c r="AE484" i="1"/>
  <c r="AB484" i="1"/>
  <c r="AF483" i="1"/>
  <c r="AE483" i="1"/>
  <c r="AB483" i="1"/>
  <c r="AF482" i="1"/>
  <c r="AE482" i="1"/>
  <c r="AD482" i="1"/>
  <c r="AB482" i="1"/>
  <c r="AG482" i="1" s="1"/>
  <c r="AF481" i="1"/>
  <c r="AE481" i="1"/>
  <c r="AB481" i="1"/>
  <c r="AD481" i="1" s="1"/>
  <c r="AF480" i="1"/>
  <c r="AE480" i="1"/>
  <c r="AB480" i="1"/>
  <c r="AF479" i="1"/>
  <c r="AE479" i="1"/>
  <c r="AB479" i="1"/>
  <c r="AD479" i="1" s="1"/>
  <c r="AF478" i="1"/>
  <c r="AE478" i="1"/>
  <c r="AC478" i="1"/>
  <c r="AB478" i="1"/>
  <c r="AD478" i="1" s="1"/>
  <c r="AF477" i="1"/>
  <c r="AE477" i="1"/>
  <c r="AB477" i="1"/>
  <c r="AG477" i="1" s="1"/>
  <c r="AF476" i="1"/>
  <c r="AE476" i="1"/>
  <c r="AB476" i="1"/>
  <c r="AG476" i="1" s="1"/>
  <c r="AF475" i="1"/>
  <c r="AE475" i="1"/>
  <c r="AB475" i="1"/>
  <c r="AG475" i="1" s="1"/>
  <c r="AF474" i="1"/>
  <c r="AE474" i="1"/>
  <c r="AB474" i="1"/>
  <c r="AD474" i="1" s="1"/>
  <c r="AF473" i="1"/>
  <c r="AE473" i="1"/>
  <c r="AB473" i="1"/>
  <c r="AG473" i="1" s="1"/>
  <c r="AF472" i="1"/>
  <c r="AE472" i="1"/>
  <c r="AB472" i="1"/>
  <c r="AF471" i="1"/>
  <c r="AE471" i="1"/>
  <c r="AB471" i="1"/>
  <c r="AG471" i="1" s="1"/>
  <c r="AG470" i="1"/>
  <c r="AF470" i="1"/>
  <c r="AE470" i="1"/>
  <c r="AC470" i="1"/>
  <c r="AB470" i="1"/>
  <c r="AD470" i="1" s="1"/>
  <c r="AF469" i="1"/>
  <c r="AE469" i="1"/>
  <c r="AB469" i="1"/>
  <c r="AG469" i="1" s="1"/>
  <c r="AF468" i="1"/>
  <c r="AE468" i="1"/>
  <c r="AB468" i="1"/>
  <c r="AF467" i="1"/>
  <c r="AE467" i="1"/>
  <c r="AB467" i="1"/>
  <c r="AG467" i="1" s="1"/>
  <c r="AF466" i="1"/>
  <c r="AE466" i="1"/>
  <c r="AB466" i="1"/>
  <c r="AD466" i="1" s="1"/>
  <c r="AF465" i="1"/>
  <c r="AE465" i="1"/>
  <c r="AB465" i="1"/>
  <c r="AG465" i="1" s="1"/>
  <c r="AF464" i="1"/>
  <c r="AE464" i="1"/>
  <c r="AB464" i="1"/>
  <c r="AD464" i="1" s="1"/>
  <c r="AF463" i="1"/>
  <c r="AE463" i="1"/>
  <c r="AB463" i="1"/>
  <c r="AG463" i="1" s="1"/>
  <c r="AF462" i="1"/>
  <c r="AE462" i="1"/>
  <c r="AC462" i="1"/>
  <c r="AB462" i="1"/>
  <c r="AD462" i="1" s="1"/>
  <c r="AF461" i="1"/>
  <c r="AE461" i="1"/>
  <c r="AB461" i="1"/>
  <c r="AG461" i="1" s="1"/>
  <c r="AF460" i="1"/>
  <c r="AE460" i="1"/>
  <c r="AB460" i="1"/>
  <c r="AF459" i="1"/>
  <c r="AE459" i="1"/>
  <c r="AB459" i="1"/>
  <c r="AG459" i="1" s="1"/>
  <c r="AF458" i="1"/>
  <c r="AE458" i="1"/>
  <c r="AB458" i="1"/>
  <c r="AD458" i="1" s="1"/>
  <c r="AF457" i="1"/>
  <c r="AE457" i="1"/>
  <c r="AB457" i="1"/>
  <c r="AG457" i="1" s="1"/>
  <c r="AF456" i="1"/>
  <c r="AE456" i="1"/>
  <c r="AB456" i="1"/>
  <c r="AD456" i="1" s="1"/>
  <c r="AF455" i="1"/>
  <c r="AE455" i="1"/>
  <c r="AB455" i="1"/>
  <c r="AG455" i="1" s="1"/>
  <c r="AF454" i="1"/>
  <c r="AE454" i="1"/>
  <c r="AB454" i="1"/>
  <c r="AG454" i="1" s="1"/>
  <c r="AF453" i="1"/>
  <c r="AE453" i="1"/>
  <c r="AB453" i="1"/>
  <c r="AG453" i="1" s="1"/>
  <c r="AF452" i="1"/>
  <c r="AE452" i="1"/>
  <c r="AB452" i="1"/>
  <c r="AD452" i="1" s="1"/>
  <c r="AF451" i="1"/>
  <c r="AE451" i="1"/>
  <c r="AB451" i="1"/>
  <c r="AG451" i="1" s="1"/>
  <c r="AF450" i="1"/>
  <c r="AE450" i="1"/>
  <c r="AB450" i="1"/>
  <c r="AF449" i="1"/>
  <c r="AE449" i="1"/>
  <c r="AB449" i="1"/>
  <c r="AG449" i="1" s="1"/>
  <c r="AF448" i="1"/>
  <c r="AE448" i="1"/>
  <c r="AB448" i="1"/>
  <c r="AD448" i="1" s="1"/>
  <c r="AF447" i="1"/>
  <c r="AE447" i="1"/>
  <c r="AB447" i="1"/>
  <c r="AG447" i="1" s="1"/>
  <c r="AF446" i="1"/>
  <c r="AE446" i="1"/>
  <c r="AD446" i="1"/>
  <c r="AB446" i="1"/>
  <c r="AG446" i="1" s="1"/>
  <c r="AF445" i="1"/>
  <c r="AE445" i="1"/>
  <c r="AB445" i="1"/>
  <c r="AG445" i="1" s="1"/>
  <c r="AG444" i="1"/>
  <c r="AF444" i="1"/>
  <c r="AE444" i="1"/>
  <c r="AD444" i="1"/>
  <c r="AC444" i="1"/>
  <c r="AB444" i="1"/>
  <c r="AF443" i="1"/>
  <c r="AE443" i="1"/>
  <c r="AB443" i="1"/>
  <c r="AG443" i="1" s="1"/>
  <c r="AF442" i="1"/>
  <c r="AE442" i="1"/>
  <c r="AB442" i="1"/>
  <c r="AF441" i="1"/>
  <c r="AE441" i="1"/>
  <c r="AB441" i="1"/>
  <c r="AG441" i="1" s="1"/>
  <c r="AF440" i="1"/>
  <c r="AE440" i="1"/>
  <c r="AB440" i="1"/>
  <c r="AD440" i="1" s="1"/>
  <c r="AF439" i="1"/>
  <c r="AE439" i="1"/>
  <c r="AB439" i="1"/>
  <c r="AG439" i="1" s="1"/>
  <c r="AF438" i="1"/>
  <c r="AE438" i="1"/>
  <c r="AB438" i="1"/>
  <c r="AG438" i="1" s="1"/>
  <c r="AF437" i="1"/>
  <c r="AE437" i="1"/>
  <c r="AB437" i="1"/>
  <c r="AG437" i="1" s="1"/>
  <c r="AF436" i="1"/>
  <c r="AE436" i="1"/>
  <c r="AB436" i="1"/>
  <c r="AG436" i="1" s="1"/>
  <c r="AF435" i="1"/>
  <c r="AE435" i="1"/>
  <c r="AB435" i="1"/>
  <c r="AG435" i="1" s="1"/>
  <c r="AF434" i="1"/>
  <c r="AE434" i="1"/>
  <c r="AB434" i="1"/>
  <c r="AF433" i="1"/>
  <c r="AE433" i="1"/>
  <c r="AB433" i="1"/>
  <c r="AG433" i="1" s="1"/>
  <c r="AF432" i="1"/>
  <c r="AE432" i="1"/>
  <c r="AC432" i="1"/>
  <c r="AB432" i="1"/>
  <c r="AD432" i="1" s="1"/>
  <c r="AF431" i="1"/>
  <c r="AE431" i="1"/>
  <c r="AB431" i="1"/>
  <c r="AG431" i="1" s="1"/>
  <c r="AF430" i="1"/>
  <c r="AE430" i="1"/>
  <c r="AB430" i="1"/>
  <c r="AG430" i="1" s="1"/>
  <c r="AF429" i="1"/>
  <c r="AE429" i="1"/>
  <c r="AB429" i="1"/>
  <c r="AG429" i="1" s="1"/>
  <c r="AF428" i="1"/>
  <c r="AE428" i="1"/>
  <c r="AB428" i="1"/>
  <c r="AD428" i="1" s="1"/>
  <c r="AF427" i="1"/>
  <c r="AE427" i="1"/>
  <c r="AB427" i="1"/>
  <c r="AG427" i="1" s="1"/>
  <c r="AF426" i="1"/>
  <c r="AE426" i="1"/>
  <c r="AB426" i="1"/>
  <c r="AF425" i="1"/>
  <c r="AE425" i="1"/>
  <c r="AB425" i="1"/>
  <c r="AG425" i="1" s="1"/>
  <c r="AF424" i="1"/>
  <c r="AE424" i="1"/>
  <c r="AB424" i="1"/>
  <c r="AD424" i="1" s="1"/>
  <c r="AF423" i="1"/>
  <c r="AE423" i="1"/>
  <c r="AB423" i="1"/>
  <c r="AG423" i="1" s="1"/>
  <c r="AF422" i="1"/>
  <c r="AE422" i="1"/>
  <c r="AB422" i="1"/>
  <c r="AG422" i="1" s="1"/>
  <c r="AF421" i="1"/>
  <c r="AE421" i="1"/>
  <c r="AB421" i="1"/>
  <c r="AG421" i="1" s="1"/>
  <c r="AF420" i="1"/>
  <c r="AE420" i="1"/>
  <c r="AB420" i="1"/>
  <c r="AD420" i="1" s="1"/>
  <c r="AF419" i="1"/>
  <c r="AE419" i="1"/>
  <c r="AB419" i="1"/>
  <c r="AG419" i="1" s="1"/>
  <c r="AF418" i="1"/>
  <c r="AE418" i="1"/>
  <c r="AB418" i="1"/>
  <c r="AF417" i="1"/>
  <c r="AE417" i="1"/>
  <c r="AB417" i="1"/>
  <c r="AG417" i="1" s="1"/>
  <c r="AF416" i="1"/>
  <c r="AE416" i="1"/>
  <c r="AB416" i="1"/>
  <c r="AD416" i="1" s="1"/>
  <c r="AF415" i="1"/>
  <c r="AE415" i="1"/>
  <c r="AB415" i="1"/>
  <c r="AF414" i="1"/>
  <c r="AE414" i="1"/>
  <c r="AB414" i="1"/>
  <c r="AG414" i="1" s="1"/>
  <c r="AF413" i="1"/>
  <c r="AE413" i="1"/>
  <c r="AB413" i="1"/>
  <c r="AF412" i="1"/>
  <c r="AE412" i="1"/>
  <c r="AB412" i="1"/>
  <c r="AD412" i="1" s="1"/>
  <c r="AF411" i="1"/>
  <c r="AE411" i="1"/>
  <c r="AB411" i="1"/>
  <c r="AF410" i="1"/>
  <c r="AE410" i="1"/>
  <c r="AB410" i="1"/>
  <c r="AF409" i="1"/>
  <c r="AE409" i="1"/>
  <c r="AB409" i="1"/>
  <c r="AF408" i="1"/>
  <c r="AE408" i="1"/>
  <c r="AB408" i="1"/>
  <c r="AD408" i="1" s="1"/>
  <c r="AF407" i="1"/>
  <c r="AE407" i="1"/>
  <c r="AB407" i="1"/>
  <c r="AF406" i="1"/>
  <c r="AE406" i="1"/>
  <c r="AB406" i="1"/>
  <c r="AG406" i="1" s="1"/>
  <c r="AF405" i="1"/>
  <c r="AE405" i="1"/>
  <c r="AB405" i="1"/>
  <c r="AF404" i="1"/>
  <c r="AE404" i="1"/>
  <c r="AB404" i="1"/>
  <c r="AG404" i="1" s="1"/>
  <c r="AF403" i="1"/>
  <c r="AE403" i="1"/>
  <c r="AB403" i="1"/>
  <c r="AF402" i="1"/>
  <c r="AE402" i="1"/>
  <c r="AB402" i="1"/>
  <c r="AD402" i="1" s="1"/>
  <c r="AF401" i="1"/>
  <c r="AE401" i="1"/>
  <c r="AB401" i="1"/>
  <c r="AF400" i="1"/>
  <c r="AE400" i="1"/>
  <c r="AB400" i="1"/>
  <c r="AG400" i="1" s="1"/>
  <c r="AF399" i="1"/>
  <c r="AE399" i="1"/>
  <c r="AB399" i="1"/>
  <c r="AD399" i="1" s="1"/>
  <c r="AF398" i="1"/>
  <c r="AE398" i="1"/>
  <c r="AD398" i="1"/>
  <c r="AB398" i="1"/>
  <c r="AG398" i="1" s="1"/>
  <c r="AF397" i="1"/>
  <c r="AE397" i="1"/>
  <c r="AB397" i="1"/>
  <c r="AD397" i="1" s="1"/>
  <c r="AF396" i="1"/>
  <c r="AE396" i="1"/>
  <c r="AB396" i="1"/>
  <c r="AF395" i="1"/>
  <c r="AE395" i="1"/>
  <c r="AB395" i="1"/>
  <c r="AD395" i="1" s="1"/>
  <c r="AF394" i="1"/>
  <c r="AE394" i="1"/>
  <c r="AB394" i="1"/>
  <c r="AG394" i="1" s="1"/>
  <c r="AF393" i="1"/>
  <c r="AE393" i="1"/>
  <c r="AB393" i="1"/>
  <c r="AD393" i="1" s="1"/>
  <c r="AF392" i="1"/>
  <c r="AE392" i="1"/>
  <c r="AB392" i="1"/>
  <c r="AG392" i="1" s="1"/>
  <c r="AF391" i="1"/>
  <c r="AE391" i="1"/>
  <c r="AB391" i="1"/>
  <c r="AD391" i="1" s="1"/>
  <c r="AF390" i="1"/>
  <c r="AE390" i="1"/>
  <c r="AD390" i="1"/>
  <c r="AB390" i="1"/>
  <c r="AG390" i="1" s="1"/>
  <c r="AF389" i="1"/>
  <c r="AE389" i="1"/>
  <c r="AB389" i="1"/>
  <c r="AF388" i="1"/>
  <c r="AE388" i="1"/>
  <c r="AB388" i="1"/>
  <c r="AF387" i="1"/>
  <c r="AE387" i="1"/>
  <c r="AB387" i="1"/>
  <c r="AF386" i="1"/>
  <c r="AE386" i="1"/>
  <c r="AB386" i="1"/>
  <c r="AG386" i="1" s="1"/>
  <c r="AF385" i="1"/>
  <c r="AE385" i="1"/>
  <c r="AB385" i="1"/>
  <c r="AF384" i="1"/>
  <c r="AE384" i="1"/>
  <c r="AB384" i="1"/>
  <c r="AG384" i="1" s="1"/>
  <c r="AF383" i="1"/>
  <c r="AE383" i="1"/>
  <c r="AB383" i="1"/>
  <c r="AF382" i="1"/>
  <c r="AE382" i="1"/>
  <c r="AB382" i="1"/>
  <c r="AG382" i="1" s="1"/>
  <c r="AF381" i="1"/>
  <c r="AE381" i="1"/>
  <c r="AB381" i="1"/>
  <c r="AF380" i="1"/>
  <c r="AE380" i="1"/>
  <c r="AB380" i="1"/>
  <c r="AF379" i="1"/>
  <c r="AE379" i="1"/>
  <c r="AB379" i="1"/>
  <c r="AF378" i="1"/>
  <c r="AE378" i="1"/>
  <c r="AB378" i="1"/>
  <c r="AG378" i="1" s="1"/>
  <c r="AF377" i="1"/>
  <c r="AE377" i="1"/>
  <c r="AB377" i="1"/>
  <c r="AF376" i="1"/>
  <c r="AE376" i="1"/>
  <c r="AB376" i="1"/>
  <c r="AG376" i="1" s="1"/>
  <c r="AF375" i="1"/>
  <c r="AE375" i="1"/>
  <c r="AB375" i="1"/>
  <c r="AF374" i="1"/>
  <c r="AE374" i="1"/>
  <c r="AB374" i="1"/>
  <c r="AG374" i="1" s="1"/>
  <c r="AF373" i="1"/>
  <c r="AE373" i="1"/>
  <c r="AB373" i="1"/>
  <c r="AF372" i="1"/>
  <c r="AE372" i="1"/>
  <c r="AB372" i="1"/>
  <c r="AF371" i="1"/>
  <c r="AE371" i="1"/>
  <c r="AB371" i="1"/>
  <c r="AF370" i="1"/>
  <c r="AE370" i="1"/>
  <c r="AB370" i="1"/>
  <c r="AG370" i="1" s="1"/>
  <c r="AF369" i="1"/>
  <c r="AE369" i="1"/>
  <c r="AB369" i="1"/>
  <c r="AF368" i="1"/>
  <c r="AE368" i="1"/>
  <c r="AB368" i="1"/>
  <c r="AG368" i="1" s="1"/>
  <c r="AF367" i="1"/>
  <c r="AE367" i="1"/>
  <c r="AB367" i="1"/>
  <c r="AF366" i="1"/>
  <c r="AE366" i="1"/>
  <c r="AD366" i="1"/>
  <c r="AB366" i="1"/>
  <c r="AG366" i="1" s="1"/>
  <c r="AF365" i="1"/>
  <c r="AE365" i="1"/>
  <c r="AB365" i="1"/>
  <c r="AF364" i="1"/>
  <c r="AE364" i="1"/>
  <c r="AB364" i="1"/>
  <c r="AF363" i="1"/>
  <c r="AE363" i="1"/>
  <c r="AB363" i="1"/>
  <c r="AF362" i="1"/>
  <c r="AE362" i="1"/>
  <c r="AB362" i="1"/>
  <c r="AG362" i="1" s="1"/>
  <c r="AF361" i="1"/>
  <c r="AE361" i="1"/>
  <c r="AB361" i="1"/>
  <c r="AF360" i="1"/>
  <c r="AE360" i="1"/>
  <c r="AB360" i="1"/>
  <c r="AG360" i="1" s="1"/>
  <c r="AF359" i="1"/>
  <c r="AE359" i="1"/>
  <c r="AB359" i="1"/>
  <c r="AF358" i="1"/>
  <c r="AE358" i="1"/>
  <c r="AD358" i="1"/>
  <c r="AB358" i="1"/>
  <c r="AG358" i="1" s="1"/>
  <c r="AF357" i="1"/>
  <c r="AE357" i="1"/>
  <c r="AB357" i="1"/>
  <c r="AF356" i="1"/>
  <c r="AE356" i="1"/>
  <c r="AB356" i="1"/>
  <c r="AF355" i="1"/>
  <c r="AE355" i="1"/>
  <c r="AB355" i="1"/>
  <c r="AF354" i="1"/>
  <c r="AE354" i="1"/>
  <c r="AB354" i="1"/>
  <c r="AG354" i="1" s="1"/>
  <c r="AF353" i="1"/>
  <c r="AE353" i="1"/>
  <c r="AB353" i="1"/>
  <c r="AF352" i="1"/>
  <c r="AE352" i="1"/>
  <c r="AB352" i="1"/>
  <c r="AG352" i="1" s="1"/>
  <c r="AF351" i="1"/>
  <c r="AE351" i="1"/>
  <c r="AB351" i="1"/>
  <c r="AF350" i="1"/>
  <c r="AE350" i="1"/>
  <c r="AB350" i="1"/>
  <c r="AG350" i="1" s="1"/>
  <c r="AF349" i="1"/>
  <c r="AE349" i="1"/>
  <c r="AB349" i="1"/>
  <c r="AF348" i="1"/>
  <c r="AE348" i="1"/>
  <c r="AB348" i="1"/>
  <c r="AF347" i="1"/>
  <c r="AE347" i="1"/>
  <c r="AB347" i="1"/>
  <c r="AF346" i="1"/>
  <c r="AE346" i="1"/>
  <c r="AB346" i="1"/>
  <c r="AG346" i="1" s="1"/>
  <c r="AF345" i="1"/>
  <c r="AE345" i="1"/>
  <c r="AB345" i="1"/>
  <c r="AF344" i="1"/>
  <c r="AE344" i="1"/>
  <c r="AB344" i="1"/>
  <c r="AG344" i="1" s="1"/>
  <c r="AF343" i="1"/>
  <c r="AE343" i="1"/>
  <c r="AB343" i="1"/>
  <c r="AF342" i="1"/>
  <c r="AE342" i="1"/>
  <c r="AB342" i="1"/>
  <c r="AG342" i="1" s="1"/>
  <c r="AF341" i="1"/>
  <c r="AE341" i="1"/>
  <c r="AB341" i="1"/>
  <c r="AF340" i="1"/>
  <c r="AE340" i="1"/>
  <c r="AB340" i="1"/>
  <c r="AF339" i="1"/>
  <c r="AE339" i="1"/>
  <c r="AB339" i="1"/>
  <c r="AF338" i="1"/>
  <c r="AE338" i="1"/>
  <c r="AB338" i="1"/>
  <c r="AG338" i="1" s="1"/>
  <c r="AF337" i="1"/>
  <c r="AE337" i="1"/>
  <c r="AB337" i="1"/>
  <c r="AF336" i="1"/>
  <c r="AE336" i="1"/>
  <c r="AB336" i="1"/>
  <c r="AG336" i="1" s="1"/>
  <c r="AF335" i="1"/>
  <c r="AE335" i="1"/>
  <c r="AB335" i="1"/>
  <c r="AF334" i="1"/>
  <c r="AE334" i="1"/>
  <c r="AD334" i="1"/>
  <c r="AB334" i="1"/>
  <c r="AG334" i="1" s="1"/>
  <c r="AF333" i="1"/>
  <c r="AE333" i="1"/>
  <c r="AB333" i="1"/>
  <c r="AF332" i="1"/>
  <c r="AE332" i="1"/>
  <c r="AB332" i="1"/>
  <c r="AF331" i="1"/>
  <c r="AE331" i="1"/>
  <c r="AB331" i="1"/>
  <c r="AF330" i="1"/>
  <c r="AE330" i="1"/>
  <c r="AB330" i="1"/>
  <c r="AG330" i="1" s="1"/>
  <c r="AF329" i="1"/>
  <c r="AE329" i="1"/>
  <c r="AB329" i="1"/>
  <c r="AF328" i="1"/>
  <c r="AE328" i="1"/>
  <c r="AB328" i="1"/>
  <c r="AG328" i="1" s="1"/>
  <c r="AF327" i="1"/>
  <c r="AE327" i="1"/>
  <c r="AB327" i="1"/>
  <c r="AF326" i="1"/>
  <c r="AE326" i="1"/>
  <c r="AD326" i="1"/>
  <c r="AB326" i="1"/>
  <c r="AG326" i="1" s="1"/>
  <c r="AF325" i="1"/>
  <c r="AE325" i="1"/>
  <c r="AB325" i="1"/>
  <c r="AF324" i="1"/>
  <c r="AE324" i="1"/>
  <c r="AB324" i="1"/>
  <c r="AF323" i="1"/>
  <c r="AE323" i="1"/>
  <c r="AB323" i="1"/>
  <c r="AF322" i="1"/>
  <c r="AE322" i="1"/>
  <c r="AB322" i="1"/>
  <c r="AF321" i="1"/>
  <c r="AE321" i="1"/>
  <c r="AB321" i="1"/>
  <c r="AF320" i="1"/>
  <c r="AE320" i="1"/>
  <c r="AB320" i="1"/>
  <c r="AF319" i="1"/>
  <c r="AE319" i="1"/>
  <c r="AB319" i="1"/>
  <c r="AG319" i="1" s="1"/>
  <c r="AG318" i="1"/>
  <c r="AF318" i="1"/>
  <c r="AE318" i="1"/>
  <c r="AC318" i="1"/>
  <c r="AB318" i="1"/>
  <c r="AD318" i="1" s="1"/>
  <c r="AF317" i="1"/>
  <c r="AE317" i="1"/>
  <c r="AB317" i="1"/>
  <c r="AD317" i="1" s="1"/>
  <c r="AF316" i="1"/>
  <c r="AE316" i="1"/>
  <c r="AB316" i="1"/>
  <c r="AG316" i="1" s="1"/>
  <c r="AF315" i="1"/>
  <c r="AE315" i="1"/>
  <c r="AB315" i="1"/>
  <c r="AD315" i="1" s="1"/>
  <c r="AF314" i="1"/>
  <c r="AE314" i="1"/>
  <c r="AB314" i="1"/>
  <c r="AD314" i="1" s="1"/>
  <c r="AF313" i="1"/>
  <c r="AE313" i="1"/>
  <c r="AB313" i="1"/>
  <c r="AD313" i="1" s="1"/>
  <c r="AF312" i="1"/>
  <c r="AE312" i="1"/>
  <c r="AB312" i="1"/>
  <c r="AF311" i="1"/>
  <c r="AE311" i="1"/>
  <c r="AB311" i="1"/>
  <c r="AD311" i="1" s="1"/>
  <c r="AG310" i="1"/>
  <c r="AF310" i="1"/>
  <c r="AE310" i="1"/>
  <c r="AC310" i="1"/>
  <c r="AB310" i="1"/>
  <c r="AD310" i="1" s="1"/>
  <c r="AF309" i="1"/>
  <c r="AE309" i="1"/>
  <c r="AB309" i="1"/>
  <c r="AD309" i="1" s="1"/>
  <c r="AF308" i="1"/>
  <c r="AE308" i="1"/>
  <c r="AB308" i="1"/>
  <c r="AG308" i="1" s="1"/>
  <c r="AF307" i="1"/>
  <c r="AE307" i="1"/>
  <c r="AB307" i="1"/>
  <c r="AD307" i="1" s="1"/>
  <c r="AF306" i="1"/>
  <c r="AE306" i="1"/>
  <c r="AB306" i="1"/>
  <c r="AD306" i="1" s="1"/>
  <c r="AF305" i="1"/>
  <c r="AE305" i="1"/>
  <c r="AB305" i="1"/>
  <c r="AD305" i="1" s="1"/>
  <c r="AF304" i="1"/>
  <c r="AE304" i="1"/>
  <c r="AB304" i="1"/>
  <c r="AF303" i="1"/>
  <c r="AE303" i="1"/>
  <c r="AB303" i="1"/>
  <c r="AD303" i="1" s="1"/>
  <c r="AG302" i="1"/>
  <c r="AF302" i="1"/>
  <c r="AE302" i="1"/>
  <c r="AC302" i="1"/>
  <c r="AB302" i="1"/>
  <c r="AD302" i="1" s="1"/>
  <c r="AF301" i="1"/>
  <c r="AE301" i="1"/>
  <c r="AB301" i="1"/>
  <c r="AD301" i="1" s="1"/>
  <c r="AF300" i="1"/>
  <c r="AE300" i="1"/>
  <c r="AB300" i="1"/>
  <c r="AG300" i="1" s="1"/>
  <c r="AF299" i="1"/>
  <c r="AE299" i="1"/>
  <c r="AB299" i="1"/>
  <c r="AD299" i="1" s="1"/>
  <c r="AF298" i="1"/>
  <c r="AE298" i="1"/>
  <c r="AB298" i="1"/>
  <c r="AD298" i="1" s="1"/>
  <c r="AF297" i="1"/>
  <c r="AE297" i="1"/>
  <c r="AB297" i="1"/>
  <c r="AD297" i="1" s="1"/>
  <c r="AF296" i="1"/>
  <c r="AE296" i="1"/>
  <c r="AB296" i="1"/>
  <c r="AF295" i="1"/>
  <c r="AE295" i="1"/>
  <c r="AB295" i="1"/>
  <c r="AD295" i="1" s="1"/>
  <c r="AG294" i="1"/>
  <c r="AF294" i="1"/>
  <c r="AE294" i="1"/>
  <c r="AC294" i="1"/>
  <c r="AB294" i="1"/>
  <c r="AD294" i="1" s="1"/>
  <c r="AF293" i="1"/>
  <c r="AE293" i="1"/>
  <c r="AB293" i="1"/>
  <c r="AD293" i="1" s="1"/>
  <c r="AF292" i="1"/>
  <c r="AE292" i="1"/>
  <c r="AB292" i="1"/>
  <c r="AG292" i="1" s="1"/>
  <c r="AF291" i="1"/>
  <c r="AE291" i="1"/>
  <c r="AB291" i="1"/>
  <c r="AD291" i="1" s="1"/>
  <c r="AF290" i="1"/>
  <c r="AE290" i="1"/>
  <c r="AB290" i="1"/>
  <c r="AD290" i="1" s="1"/>
  <c r="AF289" i="1"/>
  <c r="AE289" i="1"/>
  <c r="AB289" i="1"/>
  <c r="AD289" i="1" s="1"/>
  <c r="AF288" i="1"/>
  <c r="AE288" i="1"/>
  <c r="AB288" i="1"/>
  <c r="AF287" i="1"/>
  <c r="AE287" i="1"/>
  <c r="AB287" i="1"/>
  <c r="AD287" i="1" s="1"/>
  <c r="AG286" i="1"/>
  <c r="AF286" i="1"/>
  <c r="AE286" i="1"/>
  <c r="AC286" i="1"/>
  <c r="AB286" i="1"/>
  <c r="AD286" i="1" s="1"/>
  <c r="AF285" i="1"/>
  <c r="AE285" i="1"/>
  <c r="AB285" i="1"/>
  <c r="AD285" i="1" s="1"/>
  <c r="AF284" i="1"/>
  <c r="AE284" i="1"/>
  <c r="AB284" i="1"/>
  <c r="AG284" i="1" s="1"/>
  <c r="AF283" i="1"/>
  <c r="AE283" i="1"/>
  <c r="AB283" i="1"/>
  <c r="AD283" i="1" s="1"/>
  <c r="AF282" i="1"/>
  <c r="AE282" i="1"/>
  <c r="AB282" i="1"/>
  <c r="AD282" i="1" s="1"/>
  <c r="AF281" i="1"/>
  <c r="AE281" i="1"/>
  <c r="AB281" i="1"/>
  <c r="AD281" i="1" s="1"/>
  <c r="AF280" i="1"/>
  <c r="AE280" i="1"/>
  <c r="AB280" i="1"/>
  <c r="AF279" i="1"/>
  <c r="AE279" i="1"/>
  <c r="AB279" i="1"/>
  <c r="AD279" i="1" s="1"/>
  <c r="AG278" i="1"/>
  <c r="AF278" i="1"/>
  <c r="AE278" i="1"/>
  <c r="AC278" i="1"/>
  <c r="AB278" i="1"/>
  <c r="AD278" i="1" s="1"/>
  <c r="AF277" i="1"/>
  <c r="AE277" i="1"/>
  <c r="AB277" i="1"/>
  <c r="AD277" i="1" s="1"/>
  <c r="AF276" i="1"/>
  <c r="AE276" i="1"/>
  <c r="AB276" i="1"/>
  <c r="AG276" i="1" s="1"/>
  <c r="AF275" i="1"/>
  <c r="AE275" i="1"/>
  <c r="AB275" i="1"/>
  <c r="AD275" i="1" s="1"/>
  <c r="AF274" i="1"/>
  <c r="AE274" i="1"/>
  <c r="AB274" i="1"/>
  <c r="AD274" i="1" s="1"/>
  <c r="AF273" i="1"/>
  <c r="AE273" i="1"/>
  <c r="AB273" i="1"/>
  <c r="AD273" i="1" s="1"/>
  <c r="AF272" i="1"/>
  <c r="AE272" i="1"/>
  <c r="AB272" i="1"/>
  <c r="AF271" i="1"/>
  <c r="AE271" i="1"/>
  <c r="AB271" i="1"/>
  <c r="AD271" i="1" s="1"/>
  <c r="AG270" i="1"/>
  <c r="AF270" i="1"/>
  <c r="AE270" i="1"/>
  <c r="AC270" i="1"/>
  <c r="AB270" i="1"/>
  <c r="AD270" i="1" s="1"/>
  <c r="AF269" i="1"/>
  <c r="AE269" i="1"/>
  <c r="AB269" i="1"/>
  <c r="AD269" i="1" s="1"/>
  <c r="AF268" i="1"/>
  <c r="AE268" i="1"/>
  <c r="AB268" i="1"/>
  <c r="AG268" i="1" s="1"/>
  <c r="AF267" i="1"/>
  <c r="AE267" i="1"/>
  <c r="AB267" i="1"/>
  <c r="AD267" i="1" s="1"/>
  <c r="AF266" i="1"/>
  <c r="AE266" i="1"/>
  <c r="AB266" i="1"/>
  <c r="AD266" i="1" s="1"/>
  <c r="AF265" i="1"/>
  <c r="AE265" i="1"/>
  <c r="AB265" i="1"/>
  <c r="AD265" i="1" s="1"/>
  <c r="AF264" i="1"/>
  <c r="AE264" i="1"/>
  <c r="AB264" i="1"/>
  <c r="AF263" i="1"/>
  <c r="AE263" i="1"/>
  <c r="AB263" i="1"/>
  <c r="AD263" i="1" s="1"/>
  <c r="AG262" i="1"/>
  <c r="AF262" i="1"/>
  <c r="AE262" i="1"/>
  <c r="AC262" i="1"/>
  <c r="AB262" i="1"/>
  <c r="AD262" i="1" s="1"/>
  <c r="AF261" i="1"/>
  <c r="AE261" i="1"/>
  <c r="AB261" i="1"/>
  <c r="AD261" i="1" s="1"/>
  <c r="AF260" i="1"/>
  <c r="AE260" i="1"/>
  <c r="AB260" i="1"/>
  <c r="AG260" i="1" s="1"/>
  <c r="AF259" i="1"/>
  <c r="AE259" i="1"/>
  <c r="AB259" i="1"/>
  <c r="AD259" i="1" s="1"/>
  <c r="AF258" i="1"/>
  <c r="AE258" i="1"/>
  <c r="AB258" i="1"/>
  <c r="AD258" i="1" s="1"/>
  <c r="AF257" i="1"/>
  <c r="AE257" i="1"/>
  <c r="AB257" i="1"/>
  <c r="AD257" i="1" s="1"/>
  <c r="AF256" i="1"/>
  <c r="AE256" i="1"/>
  <c r="AB256" i="1"/>
  <c r="AF255" i="1"/>
  <c r="AE255" i="1"/>
  <c r="AB255" i="1"/>
  <c r="AG254" i="1"/>
  <c r="AF254" i="1"/>
  <c r="AE254" i="1"/>
  <c r="AC254" i="1"/>
  <c r="AB254" i="1"/>
  <c r="AD254" i="1" s="1"/>
  <c r="AF253" i="1"/>
  <c r="AE253" i="1"/>
  <c r="AB253" i="1"/>
  <c r="AF252" i="1"/>
  <c r="AE252" i="1"/>
  <c r="AB252" i="1"/>
  <c r="AG252" i="1" s="1"/>
  <c r="AF251" i="1"/>
  <c r="AE251" i="1"/>
  <c r="AB251" i="1"/>
  <c r="AF250" i="1"/>
  <c r="AE250" i="1"/>
  <c r="AB250" i="1"/>
  <c r="AD250" i="1" s="1"/>
  <c r="AF249" i="1"/>
  <c r="AE249" i="1"/>
  <c r="AB249" i="1"/>
  <c r="AF248" i="1"/>
  <c r="AE248" i="1"/>
  <c r="AB248" i="1"/>
  <c r="AF247" i="1"/>
  <c r="AE247" i="1"/>
  <c r="AB247" i="1"/>
  <c r="AG246" i="1"/>
  <c r="AF246" i="1"/>
  <c r="AE246" i="1"/>
  <c r="AC246" i="1"/>
  <c r="AB246" i="1"/>
  <c r="AD246" i="1" s="1"/>
  <c r="AF245" i="1"/>
  <c r="AE245" i="1"/>
  <c r="AB245" i="1"/>
  <c r="AF244" i="1"/>
  <c r="AE244" i="1"/>
  <c r="AB244" i="1"/>
  <c r="AG244" i="1" s="1"/>
  <c r="AF243" i="1"/>
  <c r="AE243" i="1"/>
  <c r="AB243" i="1"/>
  <c r="AF242" i="1"/>
  <c r="AE242" i="1"/>
  <c r="AB242" i="1"/>
  <c r="AD242" i="1" s="1"/>
  <c r="AF241" i="1"/>
  <c r="AE241" i="1"/>
  <c r="AB241" i="1"/>
  <c r="AF240" i="1"/>
  <c r="AE240" i="1"/>
  <c r="AB240" i="1"/>
  <c r="AF239" i="1"/>
  <c r="AE239" i="1"/>
  <c r="AB239" i="1"/>
  <c r="AF238" i="1"/>
  <c r="AE238" i="1"/>
  <c r="AB238" i="1"/>
  <c r="AD238" i="1" s="1"/>
  <c r="AF237" i="1"/>
  <c r="AE237" i="1"/>
  <c r="AB237" i="1"/>
  <c r="AG237" i="1" s="1"/>
  <c r="AF236" i="1"/>
  <c r="AE236" i="1"/>
  <c r="AB236" i="1"/>
  <c r="AD236" i="1" s="1"/>
  <c r="AF235" i="1"/>
  <c r="AE235" i="1"/>
  <c r="AB235" i="1"/>
  <c r="AG235" i="1" s="1"/>
  <c r="AF234" i="1"/>
  <c r="AE234" i="1"/>
  <c r="AB234" i="1"/>
  <c r="AD234" i="1" s="1"/>
  <c r="AF233" i="1"/>
  <c r="AE233" i="1"/>
  <c r="AB233" i="1"/>
  <c r="AG233" i="1" s="1"/>
  <c r="AF232" i="1"/>
  <c r="AE232" i="1"/>
  <c r="AB232" i="1"/>
  <c r="AD232" i="1" s="1"/>
  <c r="AF231" i="1"/>
  <c r="AE231" i="1"/>
  <c r="AB231" i="1"/>
  <c r="AG231" i="1" s="1"/>
  <c r="AF230" i="1"/>
  <c r="AE230" i="1"/>
  <c r="AB230" i="1"/>
  <c r="AD230" i="1" s="1"/>
  <c r="AF229" i="1"/>
  <c r="AE229" i="1"/>
  <c r="AB229" i="1"/>
  <c r="AG229" i="1" s="1"/>
  <c r="AF228" i="1"/>
  <c r="AE228" i="1"/>
  <c r="AB228" i="1"/>
  <c r="AD228" i="1" s="1"/>
  <c r="AF227" i="1"/>
  <c r="AE227" i="1"/>
  <c r="AB227" i="1"/>
  <c r="AF226" i="1"/>
  <c r="AE226" i="1"/>
  <c r="AB226" i="1"/>
  <c r="AD226" i="1" s="1"/>
  <c r="AF225" i="1"/>
  <c r="AE225" i="1"/>
  <c r="AB225" i="1"/>
  <c r="AG225" i="1" s="1"/>
  <c r="AF224" i="1"/>
  <c r="AE224" i="1"/>
  <c r="AB224" i="1"/>
  <c r="AD224" i="1" s="1"/>
  <c r="AF223" i="1"/>
  <c r="AE223" i="1"/>
  <c r="AB223" i="1"/>
  <c r="AG223" i="1" s="1"/>
  <c r="AF222" i="1"/>
  <c r="AE222" i="1"/>
  <c r="AB222" i="1"/>
  <c r="AD222" i="1" s="1"/>
  <c r="AF221" i="1"/>
  <c r="AE221" i="1"/>
  <c r="AB221" i="1"/>
  <c r="AG221" i="1" s="1"/>
  <c r="AF220" i="1"/>
  <c r="AE220" i="1"/>
  <c r="AB220" i="1"/>
  <c r="AD220" i="1" s="1"/>
  <c r="AF219" i="1"/>
  <c r="AE219" i="1"/>
  <c r="AB219" i="1"/>
  <c r="AF218" i="1"/>
  <c r="AE218" i="1"/>
  <c r="AB218" i="1"/>
  <c r="AD218" i="1" s="1"/>
  <c r="AF215" i="1"/>
  <c r="AE215" i="1"/>
  <c r="AB215" i="1"/>
  <c r="AG215" i="1" s="1"/>
  <c r="AF212" i="1"/>
  <c r="AE212" i="1"/>
  <c r="AB212" i="1"/>
  <c r="AD212" i="1" s="1"/>
  <c r="AF209" i="1"/>
  <c r="AE209" i="1"/>
  <c r="AB209" i="1"/>
  <c r="AG209" i="1" s="1"/>
  <c r="AF206" i="1"/>
  <c r="AE206" i="1"/>
  <c r="AB206" i="1"/>
  <c r="AD206" i="1" s="1"/>
  <c r="AF202" i="1"/>
  <c r="AE202" i="1"/>
  <c r="AD202" i="1"/>
  <c r="AB202" i="1"/>
  <c r="AG202" i="1" s="1"/>
  <c r="AF201" i="1"/>
  <c r="AE201" i="1"/>
  <c r="AB201" i="1"/>
  <c r="AD201" i="1" s="1"/>
  <c r="AF196" i="1"/>
  <c r="AE196" i="1"/>
  <c r="AB196" i="1"/>
  <c r="AF193" i="1"/>
  <c r="AE193" i="1"/>
  <c r="AB193" i="1"/>
  <c r="AD193" i="1" s="1"/>
  <c r="AF190" i="1"/>
  <c r="AE190" i="1"/>
  <c r="AB190" i="1"/>
  <c r="AG190" i="1" s="1"/>
  <c r="AF189" i="1"/>
  <c r="AE189" i="1"/>
  <c r="AB189" i="1"/>
  <c r="AD189" i="1" s="1"/>
  <c r="AF186" i="1"/>
  <c r="AE186" i="1"/>
  <c r="AB186" i="1"/>
  <c r="AG186" i="1" s="1"/>
  <c r="AF185" i="1"/>
  <c r="AE185" i="1"/>
  <c r="AB185" i="1"/>
  <c r="AD185" i="1" s="1"/>
  <c r="AF182" i="1"/>
  <c r="AE182" i="1"/>
  <c r="AB182" i="1"/>
  <c r="AG182" i="1" s="1"/>
  <c r="AF178" i="1"/>
  <c r="AE178" i="1"/>
  <c r="AB178" i="1"/>
  <c r="AD178" i="1" s="1"/>
  <c r="AF177" i="1"/>
  <c r="AE177" i="1"/>
  <c r="AB177" i="1"/>
  <c r="AF176" i="1"/>
  <c r="AE176" i="1"/>
  <c r="AB176" i="1"/>
  <c r="AD176" i="1" s="1"/>
  <c r="AF175" i="1"/>
  <c r="AE175" i="1"/>
  <c r="AB175" i="1"/>
  <c r="AG175" i="1" s="1"/>
  <c r="AF174" i="1"/>
  <c r="AE174" i="1"/>
  <c r="AB174" i="1"/>
  <c r="AD174" i="1" s="1"/>
  <c r="AF168" i="1"/>
  <c r="AE168" i="1"/>
  <c r="AB168" i="1"/>
  <c r="AG168" i="1" s="1"/>
  <c r="AF163" i="1"/>
  <c r="AE163" i="1"/>
  <c r="AB163" i="1"/>
  <c r="AD163" i="1" s="1"/>
  <c r="AF158" i="1"/>
  <c r="AE158" i="1"/>
  <c r="AB158" i="1"/>
  <c r="AG158" i="1" s="1"/>
  <c r="AF153" i="1"/>
  <c r="AE153" i="1"/>
  <c r="AB153" i="1"/>
  <c r="AD153" i="1" s="1"/>
  <c r="AF148" i="1"/>
  <c r="AE148" i="1"/>
  <c r="AB148" i="1"/>
  <c r="AF147" i="1"/>
  <c r="AE147" i="1"/>
  <c r="AB147" i="1"/>
  <c r="AD147" i="1" s="1"/>
  <c r="AF146" i="1"/>
  <c r="AE146" i="1"/>
  <c r="AB146" i="1"/>
  <c r="AG146" i="1" s="1"/>
  <c r="AF145" i="1"/>
  <c r="AE145" i="1"/>
  <c r="AB145" i="1"/>
  <c r="AD145" i="1" s="1"/>
  <c r="AF144" i="1"/>
  <c r="AE144" i="1"/>
  <c r="AB144" i="1"/>
  <c r="AG144" i="1" s="1"/>
  <c r="AF143" i="1"/>
  <c r="AE143" i="1"/>
  <c r="AB143" i="1"/>
  <c r="AD143" i="1" s="1"/>
  <c r="AF142" i="1"/>
  <c r="AE142" i="1"/>
  <c r="AB142" i="1"/>
  <c r="AG142" i="1" s="1"/>
  <c r="AF141" i="1"/>
  <c r="AE141" i="1"/>
  <c r="AB141" i="1"/>
  <c r="AD141" i="1" s="1"/>
  <c r="AF140" i="1"/>
  <c r="AE140" i="1"/>
  <c r="AB140" i="1"/>
  <c r="AF139" i="1"/>
  <c r="AE139" i="1"/>
  <c r="AB139" i="1"/>
  <c r="AD139" i="1" s="1"/>
  <c r="AF138" i="1"/>
  <c r="AE138" i="1"/>
  <c r="AB138" i="1"/>
  <c r="AG138" i="1" s="1"/>
  <c r="AF137" i="1"/>
  <c r="AE137" i="1"/>
  <c r="AB137" i="1"/>
  <c r="AD137" i="1" s="1"/>
  <c r="AF136" i="1"/>
  <c r="AE136" i="1"/>
  <c r="AB136" i="1"/>
  <c r="AG136" i="1" s="1"/>
  <c r="AF135" i="1"/>
  <c r="AE135" i="1"/>
  <c r="AB135" i="1"/>
  <c r="AD135" i="1" s="1"/>
  <c r="AF134" i="1"/>
  <c r="AE134" i="1"/>
  <c r="AD134" i="1"/>
  <c r="AB134" i="1"/>
  <c r="AG134" i="1" s="1"/>
  <c r="AF133" i="1"/>
  <c r="AE133" i="1"/>
  <c r="AB133" i="1"/>
  <c r="AD133" i="1" s="1"/>
  <c r="AF132" i="1"/>
  <c r="AE132" i="1"/>
  <c r="AB132" i="1"/>
  <c r="AF131" i="1"/>
  <c r="AE131" i="1"/>
  <c r="AB131" i="1"/>
  <c r="AD131" i="1" s="1"/>
  <c r="AF130" i="1"/>
  <c r="AE130" i="1"/>
  <c r="AB130" i="1"/>
  <c r="AG130" i="1" s="1"/>
  <c r="AF129" i="1"/>
  <c r="AE129" i="1"/>
  <c r="AB129" i="1"/>
  <c r="AD129" i="1" s="1"/>
  <c r="AF128" i="1"/>
  <c r="AE128" i="1"/>
  <c r="AB128" i="1"/>
  <c r="AG128" i="1" s="1"/>
  <c r="AF127" i="1"/>
  <c r="AE127" i="1"/>
  <c r="AB127" i="1"/>
  <c r="AD127" i="1" s="1"/>
  <c r="AF126" i="1"/>
  <c r="AE126" i="1"/>
  <c r="AD126" i="1"/>
  <c r="AB126" i="1"/>
  <c r="AG126" i="1" s="1"/>
  <c r="AF125" i="1"/>
  <c r="AE125" i="1"/>
  <c r="AB125" i="1"/>
  <c r="AD125" i="1" s="1"/>
  <c r="AF124" i="1"/>
  <c r="AE124" i="1"/>
  <c r="AB124" i="1"/>
  <c r="AF123" i="1"/>
  <c r="AE123" i="1"/>
  <c r="AB123" i="1"/>
  <c r="AD123" i="1" s="1"/>
  <c r="AF122" i="1"/>
  <c r="AE122" i="1"/>
  <c r="AB122" i="1"/>
  <c r="AG122" i="1" s="1"/>
  <c r="AF121" i="1"/>
  <c r="AE121" i="1"/>
  <c r="AB121" i="1"/>
  <c r="AD121" i="1" s="1"/>
  <c r="AF120" i="1"/>
  <c r="AE120" i="1"/>
  <c r="AB120" i="1"/>
  <c r="AG120" i="1" s="1"/>
  <c r="AF119" i="1"/>
  <c r="AE119" i="1"/>
  <c r="AB119" i="1"/>
  <c r="AD119" i="1" s="1"/>
  <c r="AF118" i="1"/>
  <c r="AE118" i="1"/>
  <c r="AB118" i="1"/>
  <c r="AG118" i="1" s="1"/>
  <c r="AF117" i="1"/>
  <c r="AE117" i="1"/>
  <c r="AB117" i="1"/>
  <c r="AD117" i="1" s="1"/>
  <c r="AF116" i="1"/>
  <c r="AE116" i="1"/>
  <c r="AB116" i="1"/>
  <c r="AF115" i="1"/>
  <c r="AE115" i="1"/>
  <c r="AB115" i="1"/>
  <c r="AD115" i="1" s="1"/>
  <c r="AF114" i="1"/>
  <c r="AE114" i="1"/>
  <c r="AB114" i="1"/>
  <c r="AG114" i="1" s="1"/>
  <c r="AF113" i="1"/>
  <c r="AE113" i="1"/>
  <c r="AB113" i="1"/>
  <c r="AD113" i="1" s="1"/>
  <c r="AF112" i="1"/>
  <c r="AE112" i="1"/>
  <c r="AB112" i="1"/>
  <c r="AG112" i="1" s="1"/>
  <c r="AF111" i="1"/>
  <c r="AE111" i="1"/>
  <c r="AB111" i="1"/>
  <c r="AD111" i="1" s="1"/>
  <c r="AF110" i="1"/>
  <c r="AE110" i="1"/>
  <c r="AB110" i="1"/>
  <c r="AG110" i="1" s="1"/>
  <c r="AF109" i="1"/>
  <c r="AE109" i="1"/>
  <c r="AB109" i="1"/>
  <c r="AD109" i="1" s="1"/>
  <c r="AF108" i="1"/>
  <c r="AE108" i="1"/>
  <c r="AB108" i="1"/>
  <c r="AF107" i="1"/>
  <c r="AE107" i="1"/>
  <c r="AB107" i="1"/>
  <c r="AD107" i="1" s="1"/>
  <c r="AF106" i="1"/>
  <c r="AE106" i="1"/>
  <c r="AB106" i="1"/>
  <c r="AG106" i="1" s="1"/>
  <c r="AF105" i="1"/>
  <c r="AE105" i="1"/>
  <c r="AB105" i="1"/>
  <c r="AD105" i="1" s="1"/>
  <c r="AF104" i="1"/>
  <c r="AE104" i="1"/>
  <c r="AB104" i="1"/>
  <c r="AG104" i="1" s="1"/>
  <c r="AF103" i="1"/>
  <c r="AE103" i="1"/>
  <c r="AB103" i="1"/>
  <c r="AD103" i="1" s="1"/>
  <c r="AF102" i="1"/>
  <c r="AE102" i="1"/>
  <c r="AD102" i="1"/>
  <c r="AB102" i="1"/>
  <c r="AG102" i="1" s="1"/>
  <c r="AF101" i="1"/>
  <c r="AE101" i="1"/>
  <c r="AB101" i="1"/>
  <c r="AD101" i="1" s="1"/>
  <c r="AF100" i="1"/>
  <c r="AE100" i="1"/>
  <c r="AB100" i="1"/>
  <c r="AF99" i="1"/>
  <c r="AE99" i="1"/>
  <c r="AB99" i="1"/>
  <c r="AD99" i="1" s="1"/>
  <c r="AF98" i="1"/>
  <c r="AE98" i="1"/>
  <c r="AB98" i="1"/>
  <c r="AG98" i="1" s="1"/>
  <c r="AF97" i="1"/>
  <c r="AE97" i="1"/>
  <c r="AB97" i="1"/>
  <c r="AD97" i="1" s="1"/>
  <c r="AF96" i="1"/>
  <c r="AE96" i="1"/>
  <c r="AB96" i="1"/>
  <c r="AG96" i="1" s="1"/>
  <c r="AF95" i="1"/>
  <c r="AE95" i="1"/>
  <c r="AB95" i="1"/>
  <c r="AD95" i="1" s="1"/>
  <c r="AF94" i="1"/>
  <c r="AE94" i="1"/>
  <c r="AD94" i="1"/>
  <c r="AB94" i="1"/>
  <c r="AG94" i="1" s="1"/>
  <c r="AF93" i="1"/>
  <c r="AE93" i="1"/>
  <c r="AB93" i="1"/>
  <c r="AD93" i="1" s="1"/>
  <c r="AF92" i="1"/>
  <c r="AE92" i="1"/>
  <c r="AB92" i="1"/>
  <c r="AF91" i="1"/>
  <c r="AE91" i="1"/>
  <c r="AB91" i="1"/>
  <c r="AD91" i="1" s="1"/>
  <c r="AF90" i="1"/>
  <c r="AE90" i="1"/>
  <c r="AB90" i="1"/>
  <c r="AG90" i="1" s="1"/>
  <c r="AF89" i="1"/>
  <c r="AE89" i="1"/>
  <c r="AB89" i="1"/>
  <c r="AD89" i="1" s="1"/>
  <c r="AF88" i="1"/>
  <c r="AE88" i="1"/>
  <c r="AB88" i="1"/>
  <c r="AG88" i="1" s="1"/>
  <c r="AF87" i="1"/>
  <c r="AE87" i="1"/>
  <c r="AB87" i="1"/>
  <c r="AD87" i="1" s="1"/>
  <c r="AF86" i="1"/>
  <c r="AE86" i="1"/>
  <c r="AB86" i="1"/>
  <c r="AG86" i="1" s="1"/>
  <c r="AF85" i="1"/>
  <c r="AE85" i="1"/>
  <c r="AB85" i="1"/>
  <c r="AD85" i="1" s="1"/>
  <c r="AF84" i="1"/>
  <c r="AE84" i="1"/>
  <c r="AB84" i="1"/>
  <c r="AF83" i="1"/>
  <c r="AE83" i="1"/>
  <c r="AB83" i="1"/>
  <c r="AD83" i="1" s="1"/>
  <c r="AF82" i="1"/>
  <c r="AE82" i="1"/>
  <c r="AB82" i="1"/>
  <c r="AG82" i="1" s="1"/>
  <c r="AF81" i="1"/>
  <c r="AE81" i="1"/>
  <c r="AB81" i="1"/>
  <c r="AD81" i="1" s="1"/>
  <c r="AF80" i="1"/>
  <c r="AE80" i="1"/>
  <c r="AB80" i="1"/>
  <c r="AG80" i="1" s="1"/>
  <c r="AF79" i="1"/>
  <c r="AE79" i="1"/>
  <c r="AB79" i="1"/>
  <c r="AD79" i="1" s="1"/>
  <c r="AF78" i="1"/>
  <c r="AE78" i="1"/>
  <c r="AB78" i="1"/>
  <c r="AG78" i="1" s="1"/>
  <c r="AF77" i="1"/>
  <c r="AE77" i="1"/>
  <c r="AB77" i="1"/>
  <c r="AD77" i="1" s="1"/>
  <c r="AF76" i="1"/>
  <c r="AE76" i="1"/>
  <c r="AB76" i="1"/>
  <c r="AF75" i="1"/>
  <c r="AE75" i="1"/>
  <c r="AB75" i="1"/>
  <c r="AD75" i="1" s="1"/>
  <c r="AF74" i="1"/>
  <c r="AE74" i="1"/>
  <c r="AB74" i="1"/>
  <c r="AG74" i="1" s="1"/>
  <c r="AF73" i="1"/>
  <c r="AE73" i="1"/>
  <c r="AB73" i="1"/>
  <c r="AD73" i="1" s="1"/>
  <c r="AF72" i="1"/>
  <c r="AE72" i="1"/>
  <c r="AB72" i="1"/>
  <c r="AG72" i="1" s="1"/>
  <c r="AF71" i="1"/>
  <c r="AE71" i="1"/>
  <c r="AB71" i="1"/>
  <c r="AD71" i="1" s="1"/>
  <c r="AF70" i="1"/>
  <c r="AE70" i="1"/>
  <c r="AD70" i="1"/>
  <c r="AB70" i="1"/>
  <c r="AG70" i="1" s="1"/>
  <c r="AF69" i="1"/>
  <c r="AE69" i="1"/>
  <c r="AB69" i="1"/>
  <c r="AD69" i="1" s="1"/>
  <c r="AF68" i="1"/>
  <c r="AE68" i="1"/>
  <c r="AB68" i="1"/>
  <c r="AF67" i="1"/>
  <c r="AE67" i="1"/>
  <c r="AB67" i="1"/>
  <c r="AD67" i="1" s="1"/>
  <c r="AF66" i="1"/>
  <c r="AE66" i="1"/>
  <c r="AB66" i="1"/>
  <c r="AG66" i="1" s="1"/>
  <c r="AF65" i="1"/>
  <c r="AE65" i="1"/>
  <c r="AB65" i="1"/>
  <c r="AD65" i="1" s="1"/>
  <c r="AF64" i="1"/>
  <c r="AE64" i="1"/>
  <c r="AB64" i="1"/>
  <c r="AG64" i="1" s="1"/>
  <c r="AF63" i="1"/>
  <c r="AE63" i="1"/>
  <c r="AB63" i="1"/>
  <c r="AD63" i="1" s="1"/>
  <c r="AF62" i="1"/>
  <c r="AE62" i="1"/>
  <c r="AB62" i="1"/>
  <c r="AG62" i="1" s="1"/>
  <c r="AF61" i="1"/>
  <c r="AE61" i="1"/>
  <c r="AB61" i="1"/>
  <c r="AD61" i="1" s="1"/>
  <c r="AF60" i="1"/>
  <c r="AE60" i="1"/>
  <c r="AB60" i="1"/>
  <c r="AF59" i="1"/>
  <c r="AE59" i="1"/>
  <c r="AB59" i="1"/>
  <c r="AD59" i="1" s="1"/>
  <c r="AF58" i="1"/>
  <c r="AE58" i="1"/>
  <c r="AB58" i="1"/>
  <c r="AG58" i="1" s="1"/>
  <c r="AF57" i="1"/>
  <c r="AE57" i="1"/>
  <c r="AB57" i="1"/>
  <c r="AD57" i="1" s="1"/>
  <c r="AF56" i="1"/>
  <c r="AE56" i="1"/>
  <c r="AB56" i="1"/>
  <c r="AG56" i="1" s="1"/>
  <c r="AF55" i="1"/>
  <c r="AE55" i="1"/>
  <c r="AB55" i="1"/>
  <c r="AD55" i="1" s="1"/>
  <c r="AF54" i="1"/>
  <c r="AE54" i="1"/>
  <c r="AB54" i="1"/>
  <c r="AG54" i="1" s="1"/>
  <c r="AF53" i="1"/>
  <c r="AE53" i="1"/>
  <c r="AB53" i="1"/>
  <c r="AD53" i="1" s="1"/>
  <c r="AF52" i="1"/>
  <c r="AE52" i="1"/>
  <c r="AB52" i="1"/>
  <c r="AF51" i="1"/>
  <c r="AE51" i="1"/>
  <c r="AB51" i="1"/>
  <c r="AD51" i="1" s="1"/>
  <c r="AF50" i="1"/>
  <c r="AE50" i="1"/>
  <c r="AB50" i="1"/>
  <c r="AG50" i="1" s="1"/>
  <c r="AF49" i="1"/>
  <c r="AE49" i="1"/>
  <c r="AB49" i="1"/>
  <c r="AF48" i="1"/>
  <c r="AE48" i="1"/>
  <c r="AB48" i="1"/>
  <c r="AG48" i="1" s="1"/>
  <c r="AF47" i="1"/>
  <c r="AE47" i="1"/>
  <c r="AB47" i="1"/>
  <c r="AF46" i="1"/>
  <c r="AE46" i="1"/>
  <c r="AB46" i="1"/>
  <c r="AG46" i="1" s="1"/>
  <c r="AF45" i="1"/>
  <c r="AE45" i="1"/>
  <c r="AB45" i="1"/>
  <c r="AF44" i="1"/>
  <c r="AE44" i="1"/>
  <c r="AB44" i="1"/>
  <c r="AF43" i="1"/>
  <c r="AE43" i="1"/>
  <c r="AB43" i="1"/>
  <c r="AF42" i="1"/>
  <c r="AE42" i="1"/>
  <c r="AB42" i="1"/>
  <c r="AG42" i="1" s="1"/>
  <c r="AF41" i="1"/>
  <c r="AE41" i="1"/>
  <c r="AB41" i="1"/>
  <c r="AF40" i="1"/>
  <c r="AE40" i="1"/>
  <c r="AB40" i="1"/>
  <c r="AG40" i="1" s="1"/>
  <c r="AF39" i="1"/>
  <c r="AE39" i="1"/>
  <c r="AB39" i="1"/>
  <c r="AF38" i="1"/>
  <c r="AE38" i="1"/>
  <c r="AD38" i="1"/>
  <c r="AB38" i="1"/>
  <c r="AG38" i="1" s="1"/>
  <c r="AF37" i="1"/>
  <c r="AE37" i="1"/>
  <c r="AB37" i="1"/>
  <c r="AF36" i="1"/>
  <c r="AE36" i="1"/>
  <c r="AB36" i="1"/>
  <c r="AF35" i="1"/>
  <c r="AE35" i="1"/>
  <c r="AB35" i="1"/>
  <c r="AF34" i="1"/>
  <c r="AE34" i="1"/>
  <c r="AB34" i="1"/>
  <c r="AG34" i="1" s="1"/>
  <c r="AF33" i="1"/>
  <c r="AE33" i="1"/>
  <c r="AB33" i="1"/>
  <c r="AF32" i="1"/>
  <c r="AE32" i="1"/>
  <c r="AB32" i="1"/>
  <c r="AD32" i="1" s="1"/>
  <c r="AF31" i="1"/>
  <c r="AE31" i="1"/>
  <c r="AB31" i="1"/>
  <c r="AD31" i="1" s="1"/>
  <c r="AF30" i="1"/>
  <c r="AE30" i="1"/>
  <c r="AB30" i="1"/>
  <c r="AD30" i="1" s="1"/>
  <c r="AF29" i="1"/>
  <c r="AE29" i="1"/>
  <c r="AB29" i="1"/>
  <c r="AD29" i="1" s="1"/>
  <c r="AF28" i="1"/>
  <c r="AE28" i="1"/>
  <c r="AB28" i="1"/>
  <c r="AD28" i="1" s="1"/>
  <c r="AF27" i="1"/>
  <c r="AE27" i="1"/>
  <c r="AB27" i="1"/>
  <c r="AD27" i="1" s="1"/>
  <c r="AF26" i="1"/>
  <c r="AE26" i="1"/>
  <c r="AB26" i="1"/>
  <c r="AD26" i="1" s="1"/>
  <c r="AF25" i="1"/>
  <c r="AE25" i="1"/>
  <c r="AB25" i="1"/>
  <c r="AD25" i="1" s="1"/>
  <c r="AF24" i="1"/>
  <c r="AE24" i="1"/>
  <c r="AB24" i="1"/>
  <c r="AD24" i="1" s="1"/>
  <c r="AF23" i="1"/>
  <c r="AE23" i="1"/>
  <c r="AB23" i="1"/>
  <c r="AD23" i="1" s="1"/>
  <c r="AF22" i="1"/>
  <c r="AE22" i="1"/>
  <c r="AB22" i="1"/>
  <c r="AG22" i="1" s="1"/>
  <c r="AF21" i="1"/>
  <c r="AE21" i="1"/>
  <c r="AB21" i="1"/>
  <c r="AD21" i="1" s="1"/>
  <c r="AB20" i="1"/>
  <c r="AD20" i="1" s="1"/>
  <c r="K20" i="1"/>
  <c r="AE20" i="1" s="1"/>
  <c r="AF19" i="1"/>
  <c r="AE19" i="1"/>
  <c r="AB19" i="1"/>
  <c r="AD19" i="1" s="1"/>
  <c r="AG18" i="1"/>
  <c r="AF18" i="1"/>
  <c r="AE18" i="1"/>
  <c r="AC18" i="1"/>
  <c r="AB18" i="1"/>
  <c r="AD18" i="1" s="1"/>
  <c r="AF17" i="1"/>
  <c r="AE17" i="1"/>
  <c r="AB17" i="1"/>
  <c r="AD17" i="1" s="1"/>
  <c r="AF16" i="1"/>
  <c r="AE16" i="1"/>
  <c r="AB16" i="1"/>
  <c r="AF15" i="1"/>
  <c r="AE15" i="1"/>
  <c r="AB15" i="1"/>
  <c r="AD15" i="1" s="1"/>
  <c r="AF14" i="1"/>
  <c r="AE14" i="1"/>
  <c r="AB14" i="1"/>
  <c r="AD14" i="1" s="1"/>
  <c r="AF13" i="1"/>
  <c r="AE13" i="1"/>
  <c r="AB13" i="1"/>
  <c r="AD13" i="1" s="1"/>
  <c r="AF12" i="1"/>
  <c r="AE12" i="1"/>
  <c r="AB12" i="1"/>
  <c r="AD12" i="1" s="1"/>
  <c r="AF11" i="1"/>
  <c r="AE11" i="1"/>
  <c r="AB11" i="1"/>
  <c r="AD11" i="1" s="1"/>
  <c r="AF10" i="1"/>
  <c r="AE10" i="1"/>
  <c r="AB10" i="1"/>
  <c r="AD10" i="1" s="1"/>
  <c r="AF9" i="1"/>
  <c r="AE9" i="1"/>
  <c r="AB9" i="1"/>
  <c r="AD9" i="1" s="1"/>
  <c r="AF8" i="1"/>
  <c r="AE8" i="1"/>
  <c r="AB8" i="1"/>
  <c r="AD8" i="1" s="1"/>
  <c r="AF7" i="1"/>
  <c r="AE7" i="1"/>
  <c r="AB7" i="1"/>
  <c r="AD7" i="1" s="1"/>
  <c r="AF6" i="1"/>
  <c r="AE6" i="1"/>
  <c r="AB6" i="1"/>
  <c r="AG6" i="1" s="1"/>
  <c r="AF5" i="1"/>
  <c r="AE5" i="1"/>
  <c r="AB5" i="1"/>
  <c r="AD5" i="1" s="1"/>
  <c r="AF4" i="1"/>
  <c r="AE4" i="1"/>
  <c r="AB4" i="1"/>
  <c r="AD4" i="1" s="1"/>
  <c r="AF3" i="1"/>
  <c r="AE3" i="1"/>
  <c r="AB3" i="1"/>
  <c r="AD3" i="1" s="1"/>
  <c r="AF2" i="1"/>
  <c r="AE2" i="1"/>
  <c r="AB2" i="1"/>
  <c r="AD2" i="1" s="1"/>
  <c r="AG520" i="1" l="1"/>
  <c r="AG524" i="1"/>
  <c r="AG552" i="1"/>
  <c r="AG560" i="1"/>
  <c r="AC4" i="1"/>
  <c r="AG4" i="1"/>
  <c r="AG8" i="1"/>
  <c r="AC12" i="1"/>
  <c r="AG12" i="1"/>
  <c r="AD46" i="1"/>
  <c r="AD78" i="1"/>
  <c r="AD110" i="1"/>
  <c r="AD142" i="1"/>
  <c r="AD221" i="1"/>
  <c r="AD235" i="1"/>
  <c r="AD244" i="1"/>
  <c r="AD252" i="1"/>
  <c r="AD260" i="1"/>
  <c r="AD268" i="1"/>
  <c r="AD276" i="1"/>
  <c r="AD284" i="1"/>
  <c r="AD292" i="1"/>
  <c r="AD300" i="1"/>
  <c r="AD308" i="1"/>
  <c r="AD316" i="1"/>
  <c r="AD342" i="1"/>
  <c r="AD374" i="1"/>
  <c r="AC408" i="1"/>
  <c r="AG408" i="1"/>
  <c r="AC416" i="1"/>
  <c r="AG416" i="1"/>
  <c r="AC424" i="1"/>
  <c r="AD430" i="1"/>
  <c r="AC440" i="1"/>
  <c r="AC452" i="1"/>
  <c r="AG452" i="1"/>
  <c r="AC456" i="1"/>
  <c r="AC458" i="1"/>
  <c r="AG466" i="1"/>
  <c r="AG478" i="1"/>
  <c r="AC486" i="1"/>
  <c r="AD488" i="1"/>
  <c r="AC494" i="1"/>
  <c r="AG496" i="1"/>
  <c r="AG510" i="1"/>
  <c r="AC519" i="1"/>
  <c r="AC520" i="1"/>
  <c r="AC524" i="1"/>
  <c r="AC529" i="1"/>
  <c r="AD530" i="1"/>
  <c r="AC533" i="1"/>
  <c r="AG544" i="1"/>
  <c r="AG548" i="1"/>
  <c r="AC552" i="1"/>
  <c r="AC556" i="1"/>
  <c r="AG556" i="1"/>
  <c r="AC560" i="1"/>
  <c r="AC564" i="1"/>
  <c r="AC572" i="1"/>
  <c r="AG580" i="1"/>
  <c r="AD586" i="1"/>
  <c r="AG592" i="1"/>
  <c r="AC596" i="1"/>
  <c r="AG604" i="1"/>
  <c r="AC616" i="1"/>
  <c r="AD618" i="1"/>
  <c r="AG624" i="1"/>
  <c r="AC628" i="1"/>
  <c r="AG424" i="1"/>
  <c r="AG494" i="1"/>
  <c r="AG572" i="1"/>
  <c r="AG596" i="1"/>
  <c r="AG628" i="1"/>
  <c r="AC8" i="1"/>
  <c r="AC15" i="1"/>
  <c r="AD54" i="1"/>
  <c r="AD86" i="1"/>
  <c r="AD118" i="1"/>
  <c r="AD158" i="1"/>
  <c r="AD229" i="1"/>
  <c r="AD350" i="1"/>
  <c r="AD382" i="1"/>
  <c r="AD406" i="1"/>
  <c r="AD414" i="1"/>
  <c r="AD422" i="1"/>
  <c r="AC436" i="1"/>
  <c r="AD438" i="1"/>
  <c r="AG448" i="1"/>
  <c r="AD454" i="1"/>
  <c r="AG462" i="1"/>
  <c r="AC466" i="1"/>
  <c r="AG474" i="1"/>
  <c r="AD492" i="1"/>
  <c r="AC495" i="1"/>
  <c r="AC496" i="1"/>
  <c r="AD498" i="1"/>
  <c r="AG502" i="1"/>
  <c r="AC510" i="1"/>
  <c r="AG512" i="1"/>
  <c r="AC521" i="1"/>
  <c r="AD522" i="1"/>
  <c r="AC525" i="1"/>
  <c r="AG536" i="1"/>
  <c r="AG540" i="1"/>
  <c r="AC544" i="1"/>
  <c r="AC548" i="1"/>
  <c r="AC553" i="1"/>
  <c r="AD554" i="1"/>
  <c r="AC561" i="1"/>
  <c r="AD562" i="1"/>
  <c r="AC565" i="1"/>
  <c r="AC569" i="1"/>
  <c r="AD570" i="1"/>
  <c r="AG576" i="1"/>
  <c r="AC580" i="1"/>
  <c r="AC592" i="1"/>
  <c r="AD594" i="1"/>
  <c r="AG600" i="1"/>
  <c r="AG612" i="1"/>
  <c r="AC624" i="1"/>
  <c r="AD626" i="1"/>
  <c r="AG637" i="1"/>
  <c r="AC658" i="1"/>
  <c r="AG658" i="1"/>
  <c r="AG440" i="1"/>
  <c r="AG456" i="1"/>
  <c r="AG458" i="1"/>
  <c r="AG486" i="1"/>
  <c r="AG564" i="1"/>
  <c r="AG616" i="1"/>
  <c r="AC5" i="1"/>
  <c r="AD6" i="1"/>
  <c r="AC9" i="1"/>
  <c r="AC13" i="1"/>
  <c r="AF20" i="1"/>
  <c r="AD62" i="1"/>
  <c r="AD182" i="1"/>
  <c r="AD404" i="1"/>
  <c r="AG432" i="1"/>
  <c r="AD436" i="1"/>
  <c r="AC448" i="1"/>
  <c r="AC474" i="1"/>
  <c r="AD476" i="1"/>
  <c r="AD508" i="1"/>
  <c r="AG518" i="1"/>
  <c r="AG528" i="1"/>
  <c r="AG532" i="1"/>
  <c r="AC540" i="1"/>
  <c r="AC545" i="1"/>
  <c r="AD546" i="1"/>
  <c r="AC549" i="1"/>
  <c r="AC557" i="1"/>
  <c r="AG588" i="1"/>
  <c r="AG608" i="1"/>
  <c r="AG620" i="1"/>
  <c r="AD652" i="1"/>
  <c r="AG177" i="1"/>
  <c r="AD177" i="1"/>
  <c r="AD240" i="1"/>
  <c r="AG240" i="1"/>
  <c r="AC240" i="1"/>
  <c r="AD264" i="1"/>
  <c r="AG264" i="1"/>
  <c r="AC264" i="1"/>
  <c r="AD304" i="1"/>
  <c r="AG304" i="1"/>
  <c r="AC304" i="1"/>
  <c r="AD312" i="1"/>
  <c r="AG312" i="1"/>
  <c r="AC312" i="1"/>
  <c r="AD630" i="1"/>
  <c r="AG630" i="1"/>
  <c r="AC630" i="1"/>
  <c r="AC2" i="1"/>
  <c r="AG2" i="1"/>
  <c r="AG5" i="1"/>
  <c r="AC7" i="1"/>
  <c r="AC10" i="1"/>
  <c r="AG10" i="1"/>
  <c r="AG13" i="1"/>
  <c r="AD16" i="1"/>
  <c r="AG16" i="1"/>
  <c r="AC16" i="1"/>
  <c r="AG36" i="1"/>
  <c r="AD36" i="1"/>
  <c r="AG68" i="1"/>
  <c r="AD68" i="1"/>
  <c r="AG100" i="1"/>
  <c r="AD100" i="1"/>
  <c r="AG132" i="1"/>
  <c r="AD132" i="1"/>
  <c r="AG196" i="1"/>
  <c r="AD196" i="1"/>
  <c r="AG332" i="1"/>
  <c r="AD332" i="1"/>
  <c r="AG364" i="1"/>
  <c r="AD364" i="1"/>
  <c r="AG396" i="1"/>
  <c r="AD396" i="1"/>
  <c r="AD410" i="1"/>
  <c r="AG410" i="1"/>
  <c r="AC410" i="1"/>
  <c r="AD418" i="1"/>
  <c r="AG418" i="1"/>
  <c r="AC418" i="1"/>
  <c r="AD526" i="1"/>
  <c r="AG526" i="1"/>
  <c r="AC526" i="1"/>
  <c r="AD563" i="1"/>
  <c r="AC563" i="1"/>
  <c r="AG563" i="1"/>
  <c r="AG60" i="1"/>
  <c r="AD60" i="1"/>
  <c r="AG124" i="1"/>
  <c r="AD124" i="1"/>
  <c r="AD288" i="1"/>
  <c r="AG288" i="1"/>
  <c r="AC288" i="1"/>
  <c r="AD296" i="1"/>
  <c r="AG296" i="1"/>
  <c r="AC296" i="1"/>
  <c r="AD426" i="1"/>
  <c r="AG426" i="1"/>
  <c r="AC426" i="1"/>
  <c r="AG460" i="1"/>
  <c r="AC460" i="1"/>
  <c r="AD460" i="1"/>
  <c r="AD598" i="1"/>
  <c r="AG598" i="1"/>
  <c r="AC598" i="1"/>
  <c r="AG3" i="1"/>
  <c r="AG76" i="1"/>
  <c r="AD76" i="1"/>
  <c r="AG108" i="1"/>
  <c r="AD108" i="1"/>
  <c r="AG140" i="1"/>
  <c r="AD140" i="1"/>
  <c r="AG219" i="1"/>
  <c r="AD219" i="1"/>
  <c r="AG340" i="1"/>
  <c r="AD340" i="1"/>
  <c r="AG372" i="1"/>
  <c r="AD372" i="1"/>
  <c r="AD450" i="1"/>
  <c r="AG450" i="1"/>
  <c r="AC450" i="1"/>
  <c r="AD484" i="1"/>
  <c r="AG484" i="1"/>
  <c r="AC484" i="1"/>
  <c r="AD515" i="1"/>
  <c r="AC515" i="1"/>
  <c r="AD550" i="1"/>
  <c r="AG550" i="1"/>
  <c r="AC550" i="1"/>
  <c r="AG7" i="1"/>
  <c r="AG92" i="1"/>
  <c r="AD92" i="1"/>
  <c r="AD248" i="1"/>
  <c r="AG248" i="1"/>
  <c r="AC248" i="1"/>
  <c r="AD256" i="1"/>
  <c r="AG256" i="1"/>
  <c r="AC256" i="1"/>
  <c r="AD272" i="1"/>
  <c r="AG272" i="1"/>
  <c r="AC272" i="1"/>
  <c r="AD280" i="1"/>
  <c r="AG280" i="1"/>
  <c r="AC280" i="1"/>
  <c r="AG324" i="1"/>
  <c r="AD324" i="1"/>
  <c r="AG356" i="1"/>
  <c r="AD356" i="1"/>
  <c r="AG388" i="1"/>
  <c r="AD388" i="1"/>
  <c r="AD442" i="1"/>
  <c r="AG442" i="1"/>
  <c r="AC442" i="1"/>
  <c r="AD534" i="1"/>
  <c r="AG534" i="1"/>
  <c r="AC534" i="1"/>
  <c r="AD574" i="1"/>
  <c r="AG574" i="1"/>
  <c r="AC574" i="1"/>
  <c r="AG11" i="1"/>
  <c r="AG44" i="1"/>
  <c r="AD44" i="1"/>
  <c r="AC3" i="1"/>
  <c r="AC6" i="1"/>
  <c r="AG9" i="1"/>
  <c r="AC11" i="1"/>
  <c r="AG52" i="1"/>
  <c r="AD52" i="1"/>
  <c r="AG84" i="1"/>
  <c r="AD84" i="1"/>
  <c r="AG116" i="1"/>
  <c r="AD116" i="1"/>
  <c r="AG148" i="1"/>
  <c r="AD148" i="1"/>
  <c r="AG227" i="1"/>
  <c r="AD227" i="1"/>
  <c r="AG348" i="1"/>
  <c r="AD348" i="1"/>
  <c r="AG380" i="1"/>
  <c r="AD380" i="1"/>
  <c r="AD434" i="1"/>
  <c r="AG434" i="1"/>
  <c r="AC434" i="1"/>
  <c r="AD542" i="1"/>
  <c r="AG542" i="1"/>
  <c r="AC542" i="1"/>
  <c r="AG19" i="1"/>
  <c r="AD483" i="1"/>
  <c r="AC483" i="1"/>
  <c r="AD490" i="1"/>
  <c r="AG490" i="1"/>
  <c r="AC490" i="1"/>
  <c r="AD558" i="1"/>
  <c r="AG558" i="1"/>
  <c r="AC558" i="1"/>
  <c r="AD566" i="1"/>
  <c r="AG566" i="1"/>
  <c r="AC566" i="1"/>
  <c r="AD582" i="1"/>
  <c r="AG582" i="1"/>
  <c r="AC582" i="1"/>
  <c r="AD606" i="1"/>
  <c r="AG606" i="1"/>
  <c r="AC606" i="1"/>
  <c r="AG664" i="1"/>
  <c r="AC664" i="1"/>
  <c r="AC14" i="1"/>
  <c r="AG14" i="1"/>
  <c r="AG17" i="1"/>
  <c r="AC19" i="1"/>
  <c r="AC22" i="1"/>
  <c r="AD34" i="1"/>
  <c r="AD42" i="1"/>
  <c r="AD50" i="1"/>
  <c r="AD58" i="1"/>
  <c r="AD66" i="1"/>
  <c r="AD74" i="1"/>
  <c r="AD82" i="1"/>
  <c r="AD90" i="1"/>
  <c r="AD98" i="1"/>
  <c r="AD106" i="1"/>
  <c r="AD114" i="1"/>
  <c r="AD122" i="1"/>
  <c r="AD130" i="1"/>
  <c r="AD138" i="1"/>
  <c r="AD146" i="1"/>
  <c r="AD175" i="1"/>
  <c r="AD190" i="1"/>
  <c r="AD215" i="1"/>
  <c r="AD225" i="1"/>
  <c r="AC242" i="1"/>
  <c r="AG242" i="1"/>
  <c r="AC250" i="1"/>
  <c r="AG250" i="1"/>
  <c r="AC258" i="1"/>
  <c r="AG258" i="1"/>
  <c r="AC266" i="1"/>
  <c r="AG266" i="1"/>
  <c r="AC274" i="1"/>
  <c r="AG274" i="1"/>
  <c r="AC282" i="1"/>
  <c r="AG282" i="1"/>
  <c r="AC290" i="1"/>
  <c r="AG290" i="1"/>
  <c r="AC298" i="1"/>
  <c r="AG298" i="1"/>
  <c r="AC306" i="1"/>
  <c r="AG306" i="1"/>
  <c r="AC314" i="1"/>
  <c r="AG314" i="1"/>
  <c r="AD330" i="1"/>
  <c r="AD338" i="1"/>
  <c r="AD346" i="1"/>
  <c r="AD354" i="1"/>
  <c r="AD362" i="1"/>
  <c r="AD370" i="1"/>
  <c r="AD378" i="1"/>
  <c r="AD386" i="1"/>
  <c r="AD394" i="1"/>
  <c r="AC412" i="1"/>
  <c r="AG412" i="1"/>
  <c r="AC420" i="1"/>
  <c r="AG420" i="1"/>
  <c r="AC428" i="1"/>
  <c r="AG428" i="1"/>
  <c r="AG468" i="1"/>
  <c r="AC468" i="1"/>
  <c r="AD472" i="1"/>
  <c r="AG472" i="1"/>
  <c r="AC472" i="1"/>
  <c r="AD489" i="1"/>
  <c r="AC489" i="1"/>
  <c r="AD500" i="1"/>
  <c r="AG500" i="1"/>
  <c r="AC500" i="1"/>
  <c r="AD506" i="1"/>
  <c r="AG506" i="1"/>
  <c r="AC506" i="1"/>
  <c r="AD614" i="1"/>
  <c r="AG614" i="1"/>
  <c r="AC614" i="1"/>
  <c r="AD643" i="1"/>
  <c r="AG643" i="1"/>
  <c r="AC643" i="1"/>
  <c r="AD662" i="1"/>
  <c r="AC662" i="1"/>
  <c r="AG15" i="1"/>
  <c r="AC17" i="1"/>
  <c r="AG20" i="1"/>
  <c r="AD22" i="1"/>
  <c r="AD40" i="1"/>
  <c r="AD48" i="1"/>
  <c r="AD56" i="1"/>
  <c r="AD64" i="1"/>
  <c r="AD72" i="1"/>
  <c r="AD80" i="1"/>
  <c r="AD88" i="1"/>
  <c r="AD96" i="1"/>
  <c r="AD104" i="1"/>
  <c r="AD112" i="1"/>
  <c r="AD120" i="1"/>
  <c r="AD128" i="1"/>
  <c r="AD136" i="1"/>
  <c r="AD144" i="1"/>
  <c r="AD168" i="1"/>
  <c r="AD186" i="1"/>
  <c r="AD209" i="1"/>
  <c r="AD223" i="1"/>
  <c r="AD231" i="1"/>
  <c r="AD237" i="1"/>
  <c r="AC244" i="1"/>
  <c r="AC252" i="1"/>
  <c r="AC260" i="1"/>
  <c r="AC268" i="1"/>
  <c r="AC276" i="1"/>
  <c r="AC284" i="1"/>
  <c r="AC292" i="1"/>
  <c r="AC300" i="1"/>
  <c r="AC308" i="1"/>
  <c r="AC316" i="1"/>
  <c r="AD328" i="1"/>
  <c r="AD336" i="1"/>
  <c r="AD344" i="1"/>
  <c r="AD352" i="1"/>
  <c r="AD360" i="1"/>
  <c r="AD368" i="1"/>
  <c r="AD376" i="1"/>
  <c r="AD384" i="1"/>
  <c r="AD392" i="1"/>
  <c r="AD400" i="1"/>
  <c r="AC406" i="1"/>
  <c r="AC414" i="1"/>
  <c r="AC422" i="1"/>
  <c r="AC430" i="1"/>
  <c r="AC438" i="1"/>
  <c r="AC446" i="1"/>
  <c r="AC454" i="1"/>
  <c r="AG464" i="1"/>
  <c r="AC464" i="1"/>
  <c r="AD468" i="1"/>
  <c r="AD480" i="1"/>
  <c r="AG480" i="1"/>
  <c r="AC480" i="1"/>
  <c r="AD499" i="1"/>
  <c r="AC499" i="1"/>
  <c r="AD516" i="1"/>
  <c r="AG516" i="1"/>
  <c r="AC516" i="1"/>
  <c r="AD523" i="1"/>
  <c r="AC523" i="1"/>
  <c r="AD531" i="1"/>
  <c r="AC531" i="1"/>
  <c r="AD539" i="1"/>
  <c r="AC539" i="1"/>
  <c r="AD547" i="1"/>
  <c r="AC547" i="1"/>
  <c r="AD555" i="1"/>
  <c r="AC555" i="1"/>
  <c r="AD590" i="1"/>
  <c r="AG590" i="1"/>
  <c r="AC590" i="1"/>
  <c r="AD622" i="1"/>
  <c r="AG622" i="1"/>
  <c r="AC622" i="1"/>
  <c r="AG521" i="1"/>
  <c r="AG529" i="1"/>
  <c r="AG537" i="1"/>
  <c r="AG545" i="1"/>
  <c r="AG553" i="1"/>
  <c r="AG561" i="1"/>
  <c r="AG569" i="1"/>
  <c r="AG527" i="1"/>
  <c r="AG535" i="1"/>
  <c r="AG543" i="1"/>
  <c r="AG551" i="1"/>
  <c r="AG559" i="1"/>
  <c r="AG567" i="1"/>
  <c r="AC648" i="1"/>
  <c r="AG648" i="1"/>
  <c r="AC476" i="1"/>
  <c r="AC481" i="1"/>
  <c r="AC482" i="1"/>
  <c r="AC488" i="1"/>
  <c r="AC491" i="1"/>
  <c r="AC492" i="1"/>
  <c r="AC498" i="1"/>
  <c r="AC507" i="1"/>
  <c r="AC508" i="1"/>
  <c r="AC514" i="1"/>
  <c r="AC522" i="1"/>
  <c r="AG525" i="1"/>
  <c r="AC527" i="1"/>
  <c r="AC530" i="1"/>
  <c r="AG533" i="1"/>
  <c r="AC535" i="1"/>
  <c r="AC538" i="1"/>
  <c r="AG541" i="1"/>
  <c r="AC543" i="1"/>
  <c r="AC546" i="1"/>
  <c r="AG549" i="1"/>
  <c r="AC551" i="1"/>
  <c r="AC554" i="1"/>
  <c r="AG557" i="1"/>
  <c r="AC559" i="1"/>
  <c r="AC562" i="1"/>
  <c r="AG565" i="1"/>
  <c r="AC567" i="1"/>
  <c r="AC570" i="1"/>
  <c r="AC578" i="1"/>
  <c r="AC586" i="1"/>
  <c r="AC594" i="1"/>
  <c r="AC602" i="1"/>
  <c r="AC610" i="1"/>
  <c r="AC618" i="1"/>
  <c r="AC626" i="1"/>
  <c r="AC634" i="1"/>
  <c r="AC652" i="1"/>
  <c r="AD39" i="1"/>
  <c r="AG39" i="1"/>
  <c r="AC39" i="1"/>
  <c r="AD47" i="1"/>
  <c r="AG47" i="1"/>
  <c r="AC47" i="1"/>
  <c r="AC21" i="1"/>
  <c r="AG21" i="1"/>
  <c r="AD37" i="1"/>
  <c r="AG37" i="1"/>
  <c r="AC37" i="1"/>
  <c r="AD45" i="1"/>
  <c r="AG45" i="1"/>
  <c r="AC45" i="1"/>
  <c r="AD35" i="1"/>
  <c r="AG35" i="1"/>
  <c r="AC35" i="1"/>
  <c r="AD43" i="1"/>
  <c r="AG43" i="1"/>
  <c r="AC43" i="1"/>
  <c r="AC20" i="1"/>
  <c r="AG23" i="1"/>
  <c r="AC23" i="1"/>
  <c r="AG24" i="1"/>
  <c r="AC24" i="1"/>
  <c r="AG25" i="1"/>
  <c r="AC25" i="1"/>
  <c r="AG26" i="1"/>
  <c r="AC26" i="1"/>
  <c r="AG27" i="1"/>
  <c r="AC27" i="1"/>
  <c r="AG28" i="1"/>
  <c r="AC28" i="1"/>
  <c r="AG29" i="1"/>
  <c r="AC29" i="1"/>
  <c r="AG30" i="1"/>
  <c r="AC30" i="1"/>
  <c r="AG31" i="1"/>
  <c r="AC31" i="1"/>
  <c r="AG32" i="1"/>
  <c r="AC32" i="1"/>
  <c r="AD33" i="1"/>
  <c r="AG33" i="1"/>
  <c r="AC33" i="1"/>
  <c r="AD41" i="1"/>
  <c r="AG41" i="1"/>
  <c r="AC41" i="1"/>
  <c r="AD49" i="1"/>
  <c r="AG49" i="1"/>
  <c r="AC49" i="1"/>
  <c r="AD233" i="1"/>
  <c r="AD243" i="1"/>
  <c r="AG243" i="1"/>
  <c r="AC243" i="1"/>
  <c r="AD251" i="1"/>
  <c r="AG251" i="1"/>
  <c r="AC251" i="1"/>
  <c r="AC51" i="1"/>
  <c r="AG51" i="1"/>
  <c r="AC53" i="1"/>
  <c r="AG53" i="1"/>
  <c r="AC55" i="1"/>
  <c r="AG55" i="1"/>
  <c r="AC57" i="1"/>
  <c r="AG57" i="1"/>
  <c r="AC59" i="1"/>
  <c r="AG59" i="1"/>
  <c r="AC61" i="1"/>
  <c r="AG61" i="1"/>
  <c r="AC63" i="1"/>
  <c r="AG63" i="1"/>
  <c r="AC65" i="1"/>
  <c r="AG65" i="1"/>
  <c r="AC67" i="1"/>
  <c r="AG67" i="1"/>
  <c r="AC69" i="1"/>
  <c r="AG69" i="1"/>
  <c r="AC71" i="1"/>
  <c r="AG71" i="1"/>
  <c r="AC73" i="1"/>
  <c r="AG73" i="1"/>
  <c r="AC75" i="1"/>
  <c r="AG75" i="1"/>
  <c r="AC77" i="1"/>
  <c r="AG77" i="1"/>
  <c r="AC79" i="1"/>
  <c r="AG79" i="1"/>
  <c r="AC81" i="1"/>
  <c r="AG81" i="1"/>
  <c r="AC83" i="1"/>
  <c r="AG83" i="1"/>
  <c r="AC85" i="1"/>
  <c r="AG85" i="1"/>
  <c r="AC87" i="1"/>
  <c r="AG87" i="1"/>
  <c r="AC89" i="1"/>
  <c r="AG89" i="1"/>
  <c r="AC91" i="1"/>
  <c r="AG91" i="1"/>
  <c r="AC93" i="1"/>
  <c r="AG93" i="1"/>
  <c r="AC95" i="1"/>
  <c r="AG95" i="1"/>
  <c r="AC97" i="1"/>
  <c r="AG97" i="1"/>
  <c r="AC99" i="1"/>
  <c r="AG99" i="1"/>
  <c r="AC101" i="1"/>
  <c r="AG101" i="1"/>
  <c r="AC103" i="1"/>
  <c r="AG103" i="1"/>
  <c r="AC105" i="1"/>
  <c r="AG105" i="1"/>
  <c r="AC107" i="1"/>
  <c r="AG107" i="1"/>
  <c r="AC109" i="1"/>
  <c r="AG109" i="1"/>
  <c r="AC111" i="1"/>
  <c r="AG111" i="1"/>
  <c r="AC113" i="1"/>
  <c r="AG113" i="1"/>
  <c r="AC115" i="1"/>
  <c r="AG115" i="1"/>
  <c r="AC117" i="1"/>
  <c r="AG117" i="1"/>
  <c r="AC119" i="1"/>
  <c r="AG119" i="1"/>
  <c r="AC121" i="1"/>
  <c r="AG121" i="1"/>
  <c r="AC123" i="1"/>
  <c r="AG123" i="1"/>
  <c r="AC125" i="1"/>
  <c r="AG125" i="1"/>
  <c r="AC127" i="1"/>
  <c r="AG127" i="1"/>
  <c r="AC129" i="1"/>
  <c r="AG129" i="1"/>
  <c r="AC131" i="1"/>
  <c r="AG131" i="1"/>
  <c r="AC133" i="1"/>
  <c r="AG133" i="1"/>
  <c r="AC135" i="1"/>
  <c r="AG135" i="1"/>
  <c r="AC137" i="1"/>
  <c r="AG137" i="1"/>
  <c r="AC139" i="1"/>
  <c r="AG139" i="1"/>
  <c r="AC141" i="1"/>
  <c r="AG141" i="1"/>
  <c r="AC143" i="1"/>
  <c r="AG143" i="1"/>
  <c r="AC145" i="1"/>
  <c r="AG145" i="1"/>
  <c r="AC147" i="1"/>
  <c r="AG147" i="1"/>
  <c r="AC153" i="1"/>
  <c r="AG153" i="1"/>
  <c r="AC163" i="1"/>
  <c r="AG163" i="1"/>
  <c r="AC174" i="1"/>
  <c r="AG174" i="1"/>
  <c r="AC176" i="1"/>
  <c r="AG176" i="1"/>
  <c r="AC178" i="1"/>
  <c r="AG178" i="1"/>
  <c r="AC185" i="1"/>
  <c r="AG185" i="1"/>
  <c r="AC189" i="1"/>
  <c r="AG189" i="1"/>
  <c r="AC193" i="1"/>
  <c r="AG193" i="1"/>
  <c r="AC201" i="1"/>
  <c r="AG201" i="1"/>
  <c r="AC206" i="1"/>
  <c r="AG206" i="1"/>
  <c r="AC212" i="1"/>
  <c r="AG212" i="1"/>
  <c r="AC218" i="1"/>
  <c r="AG218" i="1"/>
  <c r="AC220" i="1"/>
  <c r="AG220" i="1"/>
  <c r="AC222" i="1"/>
  <c r="AG222" i="1"/>
  <c r="AC224" i="1"/>
  <c r="AG224" i="1"/>
  <c r="AC226" i="1"/>
  <c r="AG226" i="1"/>
  <c r="AC228" i="1"/>
  <c r="AG228" i="1"/>
  <c r="AC230" i="1"/>
  <c r="AG230" i="1"/>
  <c r="AC232" i="1"/>
  <c r="AG232" i="1"/>
  <c r="AC234" i="1"/>
  <c r="AG234" i="1"/>
  <c r="AC236" i="1"/>
  <c r="AG236" i="1"/>
  <c r="AC238" i="1"/>
  <c r="AG238" i="1"/>
  <c r="AD245" i="1"/>
  <c r="AG245" i="1"/>
  <c r="AC245" i="1"/>
  <c r="AD253" i="1"/>
  <c r="AG253" i="1"/>
  <c r="AC253" i="1"/>
  <c r="AD239" i="1"/>
  <c r="AG239" i="1"/>
  <c r="AC239" i="1"/>
  <c r="AD247" i="1"/>
  <c r="AG247" i="1"/>
  <c r="AC247" i="1"/>
  <c r="AD255" i="1"/>
  <c r="AG255" i="1"/>
  <c r="AC255" i="1"/>
  <c r="AC34" i="1"/>
  <c r="AC36" i="1"/>
  <c r="AC38" i="1"/>
  <c r="AC40" i="1"/>
  <c r="AC42" i="1"/>
  <c r="AC44" i="1"/>
  <c r="AC46" i="1"/>
  <c r="AC48" i="1"/>
  <c r="AC50" i="1"/>
  <c r="AC52" i="1"/>
  <c r="AC54" i="1"/>
  <c r="AC56" i="1"/>
  <c r="AC58" i="1"/>
  <c r="AC60" i="1"/>
  <c r="AC62" i="1"/>
  <c r="AC64" i="1"/>
  <c r="AC66" i="1"/>
  <c r="AC68" i="1"/>
  <c r="AC70" i="1"/>
  <c r="AC72" i="1"/>
  <c r="AC74" i="1"/>
  <c r="AC76" i="1"/>
  <c r="AC78" i="1"/>
  <c r="AC80" i="1"/>
  <c r="AC82" i="1"/>
  <c r="AC84" i="1"/>
  <c r="AC86" i="1"/>
  <c r="AC88" i="1"/>
  <c r="AC90" i="1"/>
  <c r="AC92" i="1"/>
  <c r="AC94" i="1"/>
  <c r="AC96" i="1"/>
  <c r="AC98" i="1"/>
  <c r="AC100" i="1"/>
  <c r="AC102" i="1"/>
  <c r="AC104" i="1"/>
  <c r="AC106" i="1"/>
  <c r="AC108" i="1"/>
  <c r="AC110" i="1"/>
  <c r="AC112" i="1"/>
  <c r="AC114" i="1"/>
  <c r="AC116" i="1"/>
  <c r="AC118" i="1"/>
  <c r="AC120" i="1"/>
  <c r="AC122" i="1"/>
  <c r="AC124" i="1"/>
  <c r="AC126" i="1"/>
  <c r="AC128" i="1"/>
  <c r="AC130" i="1"/>
  <c r="AC132" i="1"/>
  <c r="AC134" i="1"/>
  <c r="AC136" i="1"/>
  <c r="AC138" i="1"/>
  <c r="AC140" i="1"/>
  <c r="AC142" i="1"/>
  <c r="AC144" i="1"/>
  <c r="AC146" i="1"/>
  <c r="AC148" i="1"/>
  <c r="AC158" i="1"/>
  <c r="AC168" i="1"/>
  <c r="AC175" i="1"/>
  <c r="AC177" i="1"/>
  <c r="AC182" i="1"/>
  <c r="AC186" i="1"/>
  <c r="AC190" i="1"/>
  <c r="AC196" i="1"/>
  <c r="AC202" i="1"/>
  <c r="AC209" i="1"/>
  <c r="AC215" i="1"/>
  <c r="AC219" i="1"/>
  <c r="AC221" i="1"/>
  <c r="AC223" i="1"/>
  <c r="AC225" i="1"/>
  <c r="AC227" i="1"/>
  <c r="AC229" i="1"/>
  <c r="AC231" i="1"/>
  <c r="AC233" i="1"/>
  <c r="AC235" i="1"/>
  <c r="AC237" i="1"/>
  <c r="AD241" i="1"/>
  <c r="AG241" i="1"/>
  <c r="AC241" i="1"/>
  <c r="AD249" i="1"/>
  <c r="AG249" i="1"/>
  <c r="AC249" i="1"/>
  <c r="AD327" i="1"/>
  <c r="AG327" i="1"/>
  <c r="AC327" i="1"/>
  <c r="AD335" i="1"/>
  <c r="AG335" i="1"/>
  <c r="AC335" i="1"/>
  <c r="AD343" i="1"/>
  <c r="AG343" i="1"/>
  <c r="AC343" i="1"/>
  <c r="AD351" i="1"/>
  <c r="AG351" i="1"/>
  <c r="AC351" i="1"/>
  <c r="AD359" i="1"/>
  <c r="AG359" i="1"/>
  <c r="AC359" i="1"/>
  <c r="AD367" i="1"/>
  <c r="AG367" i="1"/>
  <c r="AC367" i="1"/>
  <c r="AD375" i="1"/>
  <c r="AG375" i="1"/>
  <c r="AC375" i="1"/>
  <c r="AD383" i="1"/>
  <c r="AG383" i="1"/>
  <c r="AC383" i="1"/>
  <c r="AD325" i="1"/>
  <c r="AG325" i="1"/>
  <c r="AC325" i="1"/>
  <c r="AD333" i="1"/>
  <c r="AG333" i="1"/>
  <c r="AC333" i="1"/>
  <c r="AD341" i="1"/>
  <c r="AG341" i="1"/>
  <c r="AC341" i="1"/>
  <c r="AD349" i="1"/>
  <c r="AG349" i="1"/>
  <c r="AC349" i="1"/>
  <c r="AD357" i="1"/>
  <c r="AG357" i="1"/>
  <c r="AC357" i="1"/>
  <c r="AD365" i="1"/>
  <c r="AG365" i="1"/>
  <c r="AC365" i="1"/>
  <c r="AD373" i="1"/>
  <c r="AG373" i="1"/>
  <c r="AC373" i="1"/>
  <c r="AD381" i="1"/>
  <c r="AG381" i="1"/>
  <c r="AC381" i="1"/>
  <c r="AD389" i="1"/>
  <c r="AG389" i="1"/>
  <c r="AC389" i="1"/>
  <c r="AC257" i="1"/>
  <c r="AG257" i="1"/>
  <c r="AC259" i="1"/>
  <c r="AG259" i="1"/>
  <c r="AC261" i="1"/>
  <c r="AG261" i="1"/>
  <c r="AC263" i="1"/>
  <c r="AG263" i="1"/>
  <c r="AC265" i="1"/>
  <c r="AG265" i="1"/>
  <c r="AC267" i="1"/>
  <c r="AG267" i="1"/>
  <c r="AC269" i="1"/>
  <c r="AG269" i="1"/>
  <c r="AC271" i="1"/>
  <c r="AG271" i="1"/>
  <c r="AC273" i="1"/>
  <c r="AG273" i="1"/>
  <c r="AC275" i="1"/>
  <c r="AG275" i="1"/>
  <c r="AC277" i="1"/>
  <c r="AG277" i="1"/>
  <c r="AC279" i="1"/>
  <c r="AG279" i="1"/>
  <c r="AC281" i="1"/>
  <c r="AG281" i="1"/>
  <c r="AC283" i="1"/>
  <c r="AG283" i="1"/>
  <c r="AC285" i="1"/>
  <c r="AG285" i="1"/>
  <c r="AC287" i="1"/>
  <c r="AG287" i="1"/>
  <c r="AC289" i="1"/>
  <c r="AG289" i="1"/>
  <c r="AC291" i="1"/>
  <c r="AG291" i="1"/>
  <c r="AC293" i="1"/>
  <c r="AG293" i="1"/>
  <c r="AC295" i="1"/>
  <c r="AG295" i="1"/>
  <c r="AC297" i="1"/>
  <c r="AG297" i="1"/>
  <c r="AC299" i="1"/>
  <c r="AG299" i="1"/>
  <c r="AC301" i="1"/>
  <c r="AG301" i="1"/>
  <c r="AC303" i="1"/>
  <c r="AG303" i="1"/>
  <c r="AC305" i="1"/>
  <c r="AG305" i="1"/>
  <c r="AC307" i="1"/>
  <c r="AG307" i="1"/>
  <c r="AC309" i="1"/>
  <c r="AG309" i="1"/>
  <c r="AC311" i="1"/>
  <c r="AG311" i="1"/>
  <c r="AC313" i="1"/>
  <c r="AG313" i="1"/>
  <c r="AC315" i="1"/>
  <c r="AG315" i="1"/>
  <c r="AC317" i="1"/>
  <c r="AG317" i="1"/>
  <c r="AC319" i="1"/>
  <c r="AG320" i="1"/>
  <c r="AC320" i="1"/>
  <c r="AG321" i="1"/>
  <c r="AC321" i="1"/>
  <c r="AG322" i="1"/>
  <c r="AC322" i="1"/>
  <c r="AD323" i="1"/>
  <c r="AG323" i="1"/>
  <c r="AC323" i="1"/>
  <c r="AD331" i="1"/>
  <c r="AG331" i="1"/>
  <c r="AC331" i="1"/>
  <c r="AD339" i="1"/>
  <c r="AG339" i="1"/>
  <c r="AC339" i="1"/>
  <c r="AD347" i="1"/>
  <c r="AG347" i="1"/>
  <c r="AC347" i="1"/>
  <c r="AD355" i="1"/>
  <c r="AG355" i="1"/>
  <c r="AC355" i="1"/>
  <c r="AD363" i="1"/>
  <c r="AG363" i="1"/>
  <c r="AC363" i="1"/>
  <c r="AD371" i="1"/>
  <c r="AG371" i="1"/>
  <c r="AC371" i="1"/>
  <c r="AD379" i="1"/>
  <c r="AG379" i="1"/>
  <c r="AC379" i="1"/>
  <c r="AD387" i="1"/>
  <c r="AG387" i="1"/>
  <c r="AC387" i="1"/>
  <c r="AD319" i="1"/>
  <c r="AD320" i="1"/>
  <c r="AD321" i="1"/>
  <c r="AD322" i="1"/>
  <c r="AD329" i="1"/>
  <c r="AG329" i="1"/>
  <c r="AC329" i="1"/>
  <c r="AD337" i="1"/>
  <c r="AG337" i="1"/>
  <c r="AC337" i="1"/>
  <c r="AD345" i="1"/>
  <c r="AG345" i="1"/>
  <c r="AC345" i="1"/>
  <c r="AD353" i="1"/>
  <c r="AG353" i="1"/>
  <c r="AC353" i="1"/>
  <c r="AD361" i="1"/>
  <c r="AG361" i="1"/>
  <c r="AC361" i="1"/>
  <c r="AD369" i="1"/>
  <c r="AG369" i="1"/>
  <c r="AC369" i="1"/>
  <c r="AD377" i="1"/>
  <c r="AG377" i="1"/>
  <c r="AC377" i="1"/>
  <c r="AD385" i="1"/>
  <c r="AG385" i="1"/>
  <c r="AC385" i="1"/>
  <c r="AG401" i="1"/>
  <c r="AC401" i="1"/>
  <c r="AG405" i="1"/>
  <c r="AC405" i="1"/>
  <c r="AD405" i="1"/>
  <c r="AG413" i="1"/>
  <c r="AC413" i="1"/>
  <c r="AD413" i="1"/>
  <c r="AC391" i="1"/>
  <c r="AG391" i="1"/>
  <c r="AC393" i="1"/>
  <c r="AG393" i="1"/>
  <c r="AC395" i="1"/>
  <c r="AG395" i="1"/>
  <c r="AC397" i="1"/>
  <c r="AG397" i="1"/>
  <c r="AC399" i="1"/>
  <c r="AG399" i="1"/>
  <c r="AD401" i="1"/>
  <c r="AC402" i="1"/>
  <c r="AG402" i="1"/>
  <c r="AG407" i="1"/>
  <c r="AC407" i="1"/>
  <c r="AD407" i="1"/>
  <c r="AG415" i="1"/>
  <c r="AC415" i="1"/>
  <c r="AD415" i="1"/>
  <c r="AG403" i="1"/>
  <c r="AC403" i="1"/>
  <c r="AG409" i="1"/>
  <c r="AC409" i="1"/>
  <c r="AD409" i="1"/>
  <c r="AC324" i="1"/>
  <c r="AC326" i="1"/>
  <c r="AC328" i="1"/>
  <c r="AC330" i="1"/>
  <c r="AC332" i="1"/>
  <c r="AC334" i="1"/>
  <c r="AC336" i="1"/>
  <c r="AC338" i="1"/>
  <c r="AC340" i="1"/>
  <c r="AC342" i="1"/>
  <c r="AC344" i="1"/>
  <c r="AC346" i="1"/>
  <c r="AC348" i="1"/>
  <c r="AC350" i="1"/>
  <c r="AC352" i="1"/>
  <c r="AC354" i="1"/>
  <c r="AC356" i="1"/>
  <c r="AC358" i="1"/>
  <c r="AC360" i="1"/>
  <c r="AC362" i="1"/>
  <c r="AC364" i="1"/>
  <c r="AC366" i="1"/>
  <c r="AC368" i="1"/>
  <c r="AC370" i="1"/>
  <c r="AC372" i="1"/>
  <c r="AC374" i="1"/>
  <c r="AC376" i="1"/>
  <c r="AC378" i="1"/>
  <c r="AC380" i="1"/>
  <c r="AC382" i="1"/>
  <c r="AC384" i="1"/>
  <c r="AC386" i="1"/>
  <c r="AC388" i="1"/>
  <c r="AC390" i="1"/>
  <c r="AC392" i="1"/>
  <c r="AC394" i="1"/>
  <c r="AC396" i="1"/>
  <c r="AC398" i="1"/>
  <c r="AC400" i="1"/>
  <c r="AD403" i="1"/>
  <c r="AC404" i="1"/>
  <c r="AG411" i="1"/>
  <c r="AC411" i="1"/>
  <c r="AD411" i="1"/>
  <c r="AD417" i="1"/>
  <c r="AD419" i="1"/>
  <c r="AD421" i="1"/>
  <c r="AD423" i="1"/>
  <c r="AD425" i="1"/>
  <c r="AD427" i="1"/>
  <c r="AD429" i="1"/>
  <c r="AD431" i="1"/>
  <c r="AD433" i="1"/>
  <c r="AD435" i="1"/>
  <c r="AD437" i="1"/>
  <c r="AD439" i="1"/>
  <c r="AD441" i="1"/>
  <c r="AD443" i="1"/>
  <c r="AD445" i="1"/>
  <c r="AD447" i="1"/>
  <c r="AD449" i="1"/>
  <c r="AD451" i="1"/>
  <c r="AD453" i="1"/>
  <c r="AD455" i="1"/>
  <c r="AD457" i="1"/>
  <c r="AD459" i="1"/>
  <c r="AD461" i="1"/>
  <c r="AD463" i="1"/>
  <c r="AD465" i="1"/>
  <c r="AD467" i="1"/>
  <c r="AD469" i="1"/>
  <c r="AD471" i="1"/>
  <c r="AD473" i="1"/>
  <c r="AD475" i="1"/>
  <c r="AD477" i="1"/>
  <c r="AG483" i="1"/>
  <c r="AC485" i="1"/>
  <c r="AG491" i="1"/>
  <c r="AC493" i="1"/>
  <c r="AG499" i="1"/>
  <c r="AC501" i="1"/>
  <c r="AG507" i="1"/>
  <c r="AC509" i="1"/>
  <c r="AG515" i="1"/>
  <c r="AC517" i="1"/>
  <c r="AG481" i="1"/>
  <c r="AG489" i="1"/>
  <c r="AG497" i="1"/>
  <c r="AG505" i="1"/>
  <c r="AG513" i="1"/>
  <c r="AG479" i="1"/>
  <c r="AG487" i="1"/>
  <c r="AG495" i="1"/>
  <c r="AC497" i="1"/>
  <c r="AG503" i="1"/>
  <c r="AC505" i="1"/>
  <c r="AG511" i="1"/>
  <c r="AC513" i="1"/>
  <c r="AG519" i="1"/>
  <c r="AC417" i="1"/>
  <c r="AC419" i="1"/>
  <c r="AC421" i="1"/>
  <c r="AC423" i="1"/>
  <c r="AC425" i="1"/>
  <c r="AC427" i="1"/>
  <c r="AC429" i="1"/>
  <c r="AC431" i="1"/>
  <c r="AC433" i="1"/>
  <c r="AC435" i="1"/>
  <c r="AC437" i="1"/>
  <c r="AC439" i="1"/>
  <c r="AC441" i="1"/>
  <c r="AC443" i="1"/>
  <c r="AC445" i="1"/>
  <c r="AC447" i="1"/>
  <c r="AC449" i="1"/>
  <c r="AC451" i="1"/>
  <c r="AC453" i="1"/>
  <c r="AC455" i="1"/>
  <c r="AC457" i="1"/>
  <c r="AC459" i="1"/>
  <c r="AC461" i="1"/>
  <c r="AC463" i="1"/>
  <c r="AC465" i="1"/>
  <c r="AC467" i="1"/>
  <c r="AC469" i="1"/>
  <c r="AC471" i="1"/>
  <c r="AC473" i="1"/>
  <c r="AC475" i="1"/>
  <c r="AC477" i="1"/>
  <c r="AC479" i="1"/>
  <c r="AG485" i="1"/>
  <c r="AC487" i="1"/>
  <c r="AG493" i="1"/>
  <c r="AG501" i="1"/>
  <c r="AG509" i="1"/>
  <c r="AG517" i="1"/>
  <c r="AD571" i="1"/>
  <c r="AD573" i="1"/>
  <c r="AD575" i="1"/>
  <c r="AD577" i="1"/>
  <c r="AD579" i="1"/>
  <c r="AD581" i="1"/>
  <c r="AD583" i="1"/>
  <c r="AD585" i="1"/>
  <c r="AD587" i="1"/>
  <c r="AD589" i="1"/>
  <c r="AD591" i="1"/>
  <c r="AD593" i="1"/>
  <c r="AD595" i="1"/>
  <c r="AD597" i="1"/>
  <c r="AD599" i="1"/>
  <c r="AD601" i="1"/>
  <c r="AD603" i="1"/>
  <c r="AD605" i="1"/>
  <c r="AD607" i="1"/>
  <c r="AD609" i="1"/>
  <c r="AD611" i="1"/>
  <c r="AD613" i="1"/>
  <c r="AD615" i="1"/>
  <c r="AD617" i="1"/>
  <c r="AD619" i="1"/>
  <c r="AD621" i="1"/>
  <c r="AD623" i="1"/>
  <c r="AD625" i="1"/>
  <c r="AD627" i="1"/>
  <c r="AD629" i="1"/>
  <c r="AD631" i="1"/>
  <c r="AD633" i="1"/>
  <c r="AD635" i="1"/>
  <c r="AD638" i="1"/>
  <c r="AD644" i="1"/>
  <c r="AD649" i="1"/>
  <c r="AD656" i="1"/>
  <c r="AD660" i="1"/>
  <c r="AD664" i="1"/>
  <c r="AG662" i="1"/>
  <c r="AC571" i="1"/>
  <c r="AC573" i="1"/>
  <c r="AC575" i="1"/>
  <c r="AC577" i="1"/>
  <c r="AC579" i="1"/>
  <c r="AC581" i="1"/>
  <c r="AC583" i="1"/>
  <c r="AC585" i="1"/>
  <c r="AC587" i="1"/>
  <c r="AC589" i="1"/>
  <c r="AC591" i="1"/>
  <c r="AC593" i="1"/>
  <c r="AC595" i="1"/>
  <c r="AC597" i="1"/>
  <c r="AC599" i="1"/>
  <c r="AC601" i="1"/>
  <c r="AC603" i="1"/>
  <c r="AC605" i="1"/>
  <c r="AC607" i="1"/>
  <c r="AC609" i="1"/>
  <c r="AC611" i="1"/>
  <c r="AC613" i="1"/>
  <c r="AC615" i="1"/>
  <c r="AC617" i="1"/>
  <c r="AC619" i="1"/>
  <c r="AC621" i="1"/>
  <c r="AC623" i="1"/>
  <c r="AC625" i="1"/>
  <c r="AC627" i="1"/>
  <c r="AC629" i="1"/>
  <c r="AC631" i="1"/>
  <c r="AC633" i="1"/>
  <c r="AC635" i="1"/>
  <c r="AC638" i="1"/>
  <c r="AC644" i="1"/>
  <c r="AC649" i="1"/>
  <c r="AC656" i="1"/>
  <c r="AC660" i="1"/>
</calcChain>
</file>

<file path=xl/sharedStrings.xml><?xml version="1.0" encoding="utf-8"?>
<sst xmlns="http://schemas.openxmlformats.org/spreadsheetml/2006/main" count="9143" uniqueCount="1547">
  <si>
    <t>Alapkezelő</t>
  </si>
  <si>
    <t>Alap megnevezése</t>
  </si>
  <si>
    <t>Sorozat megnevezése</t>
  </si>
  <si>
    <t>Az alap (sorozat) ISIN kódja</t>
  </si>
  <si>
    <t>Alap fajta</t>
  </si>
  <si>
    <t>Futamidő</t>
  </si>
  <si>
    <t>Típus</t>
  </si>
  <si>
    <t>Befektetési politika</t>
  </si>
  <si>
    <t>Földrajzi, devizális kitettség</t>
  </si>
  <si>
    <t>Devizanem</t>
  </si>
  <si>
    <t>Az alap (sorozat) átlagos nettó eszközértéke</t>
  </si>
  <si>
    <t>Alapkezelési díj 
(tájékoztató alapján) %-ban</t>
  </si>
  <si>
    <t>Sikerdíj 
(tájékoztató alapján) %-ban</t>
  </si>
  <si>
    <t>A sikerdíj elszámolás gyakorisága</t>
  </si>
  <si>
    <t>Letétkezelési díj (tájékoztató alapján) %-ban</t>
  </si>
  <si>
    <t>Egyéb, a tájékoztatóban %-os formában meghatározott díjak összesen, %-ban</t>
  </si>
  <si>
    <t>A tájékoztatóban %-ban meghatározott maximális díjterhelés</t>
  </si>
  <si>
    <t xml:space="preserve">Az alapra terhelt összes költség
</t>
  </si>
  <si>
    <t xml:space="preserve">Az alapra terhelt alapkezelési díj 
</t>
  </si>
  <si>
    <t xml:space="preserve">Az alapra terhelt sikerdíj 
</t>
  </si>
  <si>
    <t xml:space="preserve">Az alapra terhelt eladási, visszaváltási, forgalmazási jutalék
</t>
  </si>
  <si>
    <t xml:space="preserve">Az alapra terhelt letétkezelési díj 
</t>
  </si>
  <si>
    <t>Az alapra terhelt egyéb költségek</t>
  </si>
  <si>
    <t>Korrigált  értékpapír kereskedési és bankköltség</t>
  </si>
  <si>
    <t>ezen belül: a 10 %-nál nagyobb arányt jelentő kollektív értékpapírokba történő befektetés kapcsán felmerült költségek</t>
  </si>
  <si>
    <t>Ingatlanalapokra terhelt értékcsökkenés, továbbszámlázott közüzemi díjak, egyéb költségek</t>
  </si>
  <si>
    <t>A 10 %-nál nagyobb arányt jelentő kollektív értékpapírokba történő befektetéshez kapcsolódó arányosított, összesített folyó díjterhelési mutató (%)</t>
  </si>
  <si>
    <t>Az alapra terhelt összes korrigált költség
(Ft / deviza)</t>
  </si>
  <si>
    <t>Alapkezelési díj/összes korrigált költség</t>
  </si>
  <si>
    <t>Letétkezelési díj/összes korrigált költség</t>
  </si>
  <si>
    <t>Alapkezelési díj/SÁNE</t>
  </si>
  <si>
    <t>Letétkezelési díj/SÁNE</t>
  </si>
  <si>
    <t>TER 2018</t>
  </si>
  <si>
    <t>Accorde Alapkezelő Zrt.</t>
  </si>
  <si>
    <t>Accorde Abacus Alap</t>
  </si>
  <si>
    <t>HU0000716402</t>
  </si>
  <si>
    <t>Nyíltvégű</t>
  </si>
  <si>
    <t>Határozatlan</t>
  </si>
  <si>
    <t>Származtatott</t>
  </si>
  <si>
    <t>Abszolút hozamú alap</t>
  </si>
  <si>
    <t>Külföldi</t>
  </si>
  <si>
    <t>HUF</t>
  </si>
  <si>
    <t/>
  </si>
  <si>
    <t>a benchmark feletti többlethozam 20%-a</t>
  </si>
  <si>
    <t>éves</t>
  </si>
  <si>
    <t>Accorde Global Alap</t>
  </si>
  <si>
    <t>HU0000716428</t>
  </si>
  <si>
    <t>Accorde Prizma Alap</t>
  </si>
  <si>
    <t>HU0000716410</t>
  </si>
  <si>
    <t>Accorde Selection Részvény Alap</t>
  </si>
  <si>
    <t>HU0000716436</t>
  </si>
  <si>
    <t>Értékpapír</t>
  </si>
  <si>
    <t>Részvényalap</t>
  </si>
  <si>
    <t>Accorde Omega Származtatott Részalap</t>
  </si>
  <si>
    <t>HU0000717616</t>
  </si>
  <si>
    <t>Accorde Resources Származtatott Részalap</t>
  </si>
  <si>
    <t>HU0000717608</t>
  </si>
  <si>
    <t>Accorde Sharp Származtatott Részalapalap</t>
  </si>
  <si>
    <t>HU0000717590</t>
  </si>
  <si>
    <t>Accorde Prémium Alapok Alapja</t>
  </si>
  <si>
    <t>Accorde Prémium Alapok Alapja A Sorozat</t>
  </si>
  <si>
    <t>HU0000716147</t>
  </si>
  <si>
    <t>Alapok alapja</t>
  </si>
  <si>
    <t>Accorde Prémium Alapok Alapja B Sorozat</t>
  </si>
  <si>
    <t>HU0000716139</t>
  </si>
  <si>
    <t>EUR</t>
  </si>
  <si>
    <t>Accorde Prémium Alapok Alapja C Sorozat</t>
  </si>
  <si>
    <t>HU0000716154</t>
  </si>
  <si>
    <t>USD</t>
  </si>
  <si>
    <t>Accorde CVK2 Alapok Alapja</t>
  </si>
  <si>
    <t>Accorde CVK2 Alapok Alapja A Sorozat</t>
  </si>
  <si>
    <t>HU0000716519</t>
  </si>
  <si>
    <t>Accorde CVK2 Alapok Alapja B Sorozat</t>
  </si>
  <si>
    <t>HU0000716501</t>
  </si>
  <si>
    <t>Accorde CVK2 Alapok Alapja C Sorozat</t>
  </si>
  <si>
    <t>HU0000717145</t>
  </si>
  <si>
    <t>Accorde CVK3 Alapok Alapja</t>
  </si>
  <si>
    <t>Accorde CVK3 Alapok Alapja A Sorozat</t>
  </si>
  <si>
    <t>HU0000716527</t>
  </si>
  <si>
    <t>Accorde CVK3 Alapok Alapja B Sorozat</t>
  </si>
  <si>
    <t>HU0000716535</t>
  </si>
  <si>
    <t>Accorde CVK3 Alapok Alapja C Sorozat</t>
  </si>
  <si>
    <t>HU0000717152</t>
  </si>
  <si>
    <t>White Befektetési alap</t>
  </si>
  <si>
    <t>HU0000718671</t>
  </si>
  <si>
    <t>Accorde Első Román Részvényalap</t>
  </si>
  <si>
    <t>Accorde Első Román Részvényalap A sorozat</t>
  </si>
  <si>
    <t>HU0000718606</t>
  </si>
  <si>
    <t>Accorde Első Román Részvényalap B sorozat</t>
  </si>
  <si>
    <t>HU0000718614</t>
  </si>
  <si>
    <t>Accorde Első Román Részvényalap I sorozat</t>
  </si>
  <si>
    <t>HU0000718622</t>
  </si>
  <si>
    <t>Accorde Abszolút Hozamú Kötvény Alapok Alapja</t>
  </si>
  <si>
    <t>Accorde Abszolút Hozamú Kötvény Alapok Alapja A sorozat</t>
  </si>
  <si>
    <t>HU0000719232</t>
  </si>
  <si>
    <t>Accorde Abszolút Hozamú Kötvény Alapok Alapja B sorozat</t>
  </si>
  <si>
    <t>HU0000719240</t>
  </si>
  <si>
    <t>Aegon Magyarország Befektetési Alapkezelő Zrt.</t>
  </si>
  <si>
    <t>Aegon Alfa Abszolút Hozamú Befektetési Alap</t>
  </si>
  <si>
    <t>A</t>
  </si>
  <si>
    <t>HU0000703970</t>
  </si>
  <si>
    <t>max a nettó eszközérték 0,50%-a</t>
  </si>
  <si>
    <t>B</t>
  </si>
  <si>
    <t>HU0000708318</t>
  </si>
  <si>
    <t>PLN</t>
  </si>
  <si>
    <t>C</t>
  </si>
  <si>
    <t>HU0000716006</t>
  </si>
  <si>
    <t>CZK</t>
  </si>
  <si>
    <t>E</t>
  </si>
  <si>
    <t>HU0000715982</t>
  </si>
  <si>
    <t>I</t>
  </si>
  <si>
    <t>HU0000715974</t>
  </si>
  <si>
    <t>R</t>
  </si>
  <si>
    <t>HU0000712286</t>
  </si>
  <si>
    <t>U</t>
  </si>
  <si>
    <t>HU0000715990</t>
  </si>
  <si>
    <t>Aegon Ázsia Részvény Befektetési Alapok Alapja</t>
  </si>
  <si>
    <t>HU0000705272</t>
  </si>
  <si>
    <t>max 2000000 Ft az egész alapra</t>
  </si>
  <si>
    <t>HU0000705934 </t>
  </si>
  <si>
    <t>Aegon Belföldi Kötvény Befektetési Alap</t>
  </si>
  <si>
    <t>HU0000702493</t>
  </si>
  <si>
    <t>Hosszú kötvényalap</t>
  </si>
  <si>
    <t>Hazai</t>
  </si>
  <si>
    <t>HU0000718127</t>
  </si>
  <si>
    <t>Aegon BondMaxx Abszolút Hozamú Kötvény Befektetési Alap</t>
  </si>
  <si>
    <t>HU0000709597</t>
  </si>
  <si>
    <t>Szabad futamidejű kötvényalap</t>
  </si>
  <si>
    <t>HU0000717400</t>
  </si>
  <si>
    <t>HU0000709605</t>
  </si>
  <si>
    <t>P</t>
  </si>
  <si>
    <t>HU0000712401</t>
  </si>
  <si>
    <t>HU0000712260</t>
  </si>
  <si>
    <t>Aegon Feltörekvő Európa Kötvény Befektetési Alap</t>
  </si>
  <si>
    <t>HU0000706114</t>
  </si>
  <si>
    <t>HU0000718408</t>
  </si>
  <si>
    <t>HU0000718416</t>
  </si>
  <si>
    <t>Aegon IstanBull Részvény Befektetési Alap</t>
  </si>
  <si>
    <t>HU0000707419</t>
  </si>
  <si>
    <t>HU0000709522</t>
  </si>
  <si>
    <t>L</t>
  </si>
  <si>
    <t>HU0000713151</t>
  </si>
  <si>
    <t>HU0000710165</t>
  </si>
  <si>
    <t>T</t>
  </si>
  <si>
    <t>HU0000710173</t>
  </si>
  <si>
    <t>TRY</t>
  </si>
  <si>
    <t>Aegon Közép-Európai Részvény Befektetési Alap</t>
  </si>
  <si>
    <t>HU0000702501</t>
  </si>
  <si>
    <t>HU0000705926</t>
  </si>
  <si>
    <t>HU0000717392</t>
  </si>
  <si>
    <t>HU0000709530</t>
  </si>
  <si>
    <t>Aegon Lengyel Kötvény Befektetési Alap</t>
  </si>
  <si>
    <t>HU0000705256</t>
  </si>
  <si>
    <t>HU0000710942</t>
  </si>
  <si>
    <t>HU0000713565</t>
  </si>
  <si>
    <t>Aegon Lengyel Pénzpiaci Befektetési Alap</t>
  </si>
  <si>
    <t>HU0000711619</t>
  </si>
  <si>
    <t>Pénzpiaci alap</t>
  </si>
  <si>
    <t>HU0000711601</t>
  </si>
  <si>
    <t>Aegon Lengyel Részvény Befektetési Alap</t>
  </si>
  <si>
    <t>HU0000710843</t>
  </si>
  <si>
    <t>HU0000710850</t>
  </si>
  <si>
    <t>Aegon Maraton Aktív Vegyes Befektetési Alap</t>
  </si>
  <si>
    <t>HU0000714886</t>
  </si>
  <si>
    <t>HU0000716055</t>
  </si>
  <si>
    <t>HU0000714894</t>
  </si>
  <si>
    <t>HU0000714928</t>
  </si>
  <si>
    <t>HU0000714910</t>
  </si>
  <si>
    <t>HU0000714936</t>
  </si>
  <si>
    <t>HU0000714902</t>
  </si>
  <si>
    <t>Aegon MegaTrend Részvény Befektetési Alapok Alapja</t>
  </si>
  <si>
    <t>HU0000705520</t>
  </si>
  <si>
    <t>HU0000707195</t>
  </si>
  <si>
    <t>Aegon MoneyMaxx Expressz Abszolút Hozamú Befektetési Alap</t>
  </si>
  <si>
    <t>HU0000703145</t>
  </si>
  <si>
    <t>HU0000716048</t>
  </si>
  <si>
    <t>HU0000716030</t>
  </si>
  <si>
    <t>HU0000716014</t>
  </si>
  <si>
    <t>HU0000712385</t>
  </si>
  <si>
    <t>HU0000712278</t>
  </si>
  <si>
    <t>HU0000716022</t>
  </si>
  <si>
    <t>Aegon Nemzetközi Kötvény Befektetési Alap</t>
  </si>
  <si>
    <t>HU0000702477</t>
  </si>
  <si>
    <t>max 2000000 Ft</t>
  </si>
  <si>
    <t>Aegon Nemzetközi Részvény Befektetési Alap</t>
  </si>
  <si>
    <t>HU0000702485</t>
  </si>
  <si>
    <t>HU0000705918 </t>
  </si>
  <si>
    <t>HU0000712393</t>
  </si>
  <si>
    <t>Aegon ÓzonMaxx Abszolút Hozamú Befektetési Alap</t>
  </si>
  <si>
    <t>HU0000705157</t>
  </si>
  <si>
    <t>Aegon Panoráma Származtatott Befektetési Alap</t>
  </si>
  <si>
    <t>HU0000714266</t>
  </si>
  <si>
    <t>HU0000714274</t>
  </si>
  <si>
    <t>HU0000714308</t>
  </si>
  <si>
    <t>HU0000714290</t>
  </si>
  <si>
    <t>HU0000714316</t>
  </si>
  <si>
    <t>HU0000714282</t>
  </si>
  <si>
    <t>Aegon Pénzpiaci Befektetési Alap</t>
  </si>
  <si>
    <t>HU0000702303</t>
  </si>
  <si>
    <t>HU0000718135</t>
  </si>
  <si>
    <t>Aegon Prémium Dynamic Alapokba Fektető Részalap</t>
  </si>
  <si>
    <t>HU0000716105</t>
  </si>
  <si>
    <t>Dinamikus vegyes alap</t>
  </si>
  <si>
    <t>Aegon Prémium Everest Alapokba Fektető Részalap</t>
  </si>
  <si>
    <t>HU0000716113</t>
  </si>
  <si>
    <t>Aegon Prémium Expert Alapokba Fektető Részalap</t>
  </si>
  <si>
    <t>HU0000716097</t>
  </si>
  <si>
    <t>Aegon Russia Részvény Befektetési Alap</t>
  </si>
  <si>
    <t>HU0000707401</t>
  </si>
  <si>
    <t>HU0000709514</t>
  </si>
  <si>
    <t>HU0000713144</t>
  </si>
  <si>
    <t>HU0000710157</t>
  </si>
  <si>
    <t>Aegon Smart Money Befektetési Alapok Alapja</t>
  </si>
  <si>
    <t>HU0000708169</t>
  </si>
  <si>
    <t>Aegon Tempó Andante 1 Alapokba Fektető Részalap</t>
  </si>
  <si>
    <t>HU0000714068</t>
  </si>
  <si>
    <t>Kötvénytúlsúlyos vegyes alap</t>
  </si>
  <si>
    <t>max 1000000 Ft + ÁFA</t>
  </si>
  <si>
    <t>Aegon Tempó Andante 2 Alapokba Fektető Részalap</t>
  </si>
  <si>
    <t>HU0000714076</t>
  </si>
  <si>
    <t>Aegon Tempó Andante 3 Alapokba Fektető Részalap</t>
  </si>
  <si>
    <t>HU0000714084</t>
  </si>
  <si>
    <t>Aegon Tempó Moderato 4 Alapokba Fektető Részalap</t>
  </si>
  <si>
    <t>HU0000714092</t>
  </si>
  <si>
    <t>Kiegyensúlyozott vegyes alap</t>
  </si>
  <si>
    <t>Aegon Tempó Moderato 5 Alapokba Fektető Részalap</t>
  </si>
  <si>
    <t>HU0000714100</t>
  </si>
  <si>
    <t>Aegon Tempó Moderato 6 Alapokba Fektető Részalap</t>
  </si>
  <si>
    <t>HU0000714118</t>
  </si>
  <si>
    <t>Aegon Tempó Moderato 7 Alapokba Fektető Részalap</t>
  </si>
  <si>
    <t>HU0000714126</t>
  </si>
  <si>
    <t>Aegon Tempó Allegro 8 Alapokba Fektető Részalap</t>
  </si>
  <si>
    <t>HU0000714134</t>
  </si>
  <si>
    <t>Aegon Tempó Allegro 9 Alapokba Fektető Részalap</t>
  </si>
  <si>
    <t>HU0000714142</t>
  </si>
  <si>
    <t>Aegon Tempó Allegro 10 Alapokba Fektető Részalap</t>
  </si>
  <si>
    <t>HU0000714159</t>
  </si>
  <si>
    <t>Allianz Alapkezelő Zrt.</t>
  </si>
  <si>
    <t>Allianz Rövid Kötvény Befektetési Alap</t>
  </si>
  <si>
    <t>HU0000707146</t>
  </si>
  <si>
    <t>Rövid kötvényalap</t>
  </si>
  <si>
    <t>Allianz Kötvény Befektetési Alap</t>
  </si>
  <si>
    <t>HU0000708201</t>
  </si>
  <si>
    <t>Allianz Indexkövető Részvény Befektetési Alap</t>
  </si>
  <si>
    <t>HU0000708375</t>
  </si>
  <si>
    <t>Indexkövető</t>
  </si>
  <si>
    <t>részvényalap</t>
  </si>
  <si>
    <t>Magyar Posta Rövid Kötvény Befektetési Alap</t>
  </si>
  <si>
    <t>HU0000713706</t>
  </si>
  <si>
    <t>Amundi Befektetési Alapkezelő Zrt.</t>
  </si>
  <si>
    <t>Amundi Aranysárkány Ázsiai Alapok Alapja</t>
  </si>
  <si>
    <t>Amundi Aranysárkány Ázsiai Alapok Alapja A sorozat</t>
  </si>
  <si>
    <t>HU0000705330</t>
  </si>
  <si>
    <t>maximum 2%</t>
  </si>
  <si>
    <t>maximum 0,10%</t>
  </si>
  <si>
    <t>Amundi Aranysárkány Ázsiai Alapok Alapja I sorozat</t>
  </si>
  <si>
    <t>HU0000706692</t>
  </si>
  <si>
    <t>maximum 0,7%</t>
  </si>
  <si>
    <t>Amundi Horizont 2020 Alap</t>
  </si>
  <si>
    <t>Amundi Horizont 2020 Alap A sorozat</t>
  </si>
  <si>
    <t>HU0000710322</t>
  </si>
  <si>
    <t>maximum 1,60%</t>
  </si>
  <si>
    <t>Amundi Horizont 2020 Alap Komfort sorozat</t>
  </si>
  <si>
    <t>HU0000710371</t>
  </si>
  <si>
    <t>maximum 1,35%</t>
  </si>
  <si>
    <t>Amundi Horizont 2025 Alap</t>
  </si>
  <si>
    <t>Amundi Horizont 2025 Alap A sorozat</t>
  </si>
  <si>
    <t>HU0000710330</t>
  </si>
  <si>
    <t>maximum 1,80%</t>
  </si>
  <si>
    <t>Amundi Horizont 2030 Alap</t>
  </si>
  <si>
    <t>Amundi Horizont 2030 Alap A sorozat</t>
  </si>
  <si>
    <t>HU0000710348</t>
  </si>
  <si>
    <t>maximum 1,90%</t>
  </si>
  <si>
    <t>Amundi Közép-Európai Részvény Alap</t>
  </si>
  <si>
    <t>Amundi Közép-Európai Részvény Alap A sorozat</t>
  </si>
  <si>
    <t>HU0000701891</t>
  </si>
  <si>
    <t>maximum 0,17%</t>
  </si>
  <si>
    <t>Amundi Közép-Európai Részvény Alap I sorozat</t>
  </si>
  <si>
    <t>HU0000706668</t>
  </si>
  <si>
    <t>Amundi Közép-Európai Részvény Alap U sorozat</t>
  </si>
  <si>
    <t>HU0000718184</t>
  </si>
  <si>
    <t>maximum 1,9%</t>
  </si>
  <si>
    <t>Amundi Magyar Indexkövető Részvény Alap</t>
  </si>
  <si>
    <t>Amundi Magyar Indexkövető Részvény Alap A sorozat</t>
  </si>
  <si>
    <t>HU0000701842</t>
  </si>
  <si>
    <t>Amundi Magyar Indexkövető Részvény Alap I sorozat</t>
  </si>
  <si>
    <t>HU0000709811</t>
  </si>
  <si>
    <t>Amundi Magyar Indexkövető Részvény Alap U sorozat</t>
  </si>
  <si>
    <t>HU0000718218</t>
  </si>
  <si>
    <t>maximum 1,95%</t>
  </si>
  <si>
    <t>Amundi Magyar Kötvény Alap</t>
  </si>
  <si>
    <t>Amundi Magyar Kötvény Alap A sorozat</t>
  </si>
  <si>
    <t>HU0000701834</t>
  </si>
  <si>
    <t>maximum 1,3%</t>
  </si>
  <si>
    <t>Amundi Magyar Kötvény Alap I sorozat</t>
  </si>
  <si>
    <t>HU0000706635</t>
  </si>
  <si>
    <t>maximum 0,6%</t>
  </si>
  <si>
    <t>Amundi Pénzpiaci Alap</t>
  </si>
  <si>
    <t>Amundi Magyar Pénzpiaci Alap A sorozat</t>
  </si>
  <si>
    <t>HU0000701909</t>
  </si>
  <si>
    <t>maximum 1%</t>
  </si>
  <si>
    <t>Amundi Magyar Pénzpiaci Alap C sorozat</t>
  </si>
  <si>
    <t>HU0000704168</t>
  </si>
  <si>
    <t>maximum 0,85%</t>
  </si>
  <si>
    <t>Amundi Nemzetközi Vegyes Alapok Alapja</t>
  </si>
  <si>
    <t>Amundi Nemzetközi Vegyes Alapok Alapja D sorozat</t>
  </si>
  <si>
    <t>HU0000701941</t>
  </si>
  <si>
    <t>maximum 0,15%</t>
  </si>
  <si>
    <t>Amundi Nemzetközi Vegyes Alapok Alapja A sorozat</t>
  </si>
  <si>
    <t>HU0000706643</t>
  </si>
  <si>
    <t>maximum 1,5%</t>
  </si>
  <si>
    <t>Amundi Nemzetközi Vegyes Alapok Alapja I sorozat</t>
  </si>
  <si>
    <t>HU0000706650</t>
  </si>
  <si>
    <t>Amundi Selecta Európai Részvény Alapok Alapja</t>
  </si>
  <si>
    <t>Amundi Selecta Európai Részvény Alapok Alapja A sorozat</t>
  </si>
  <si>
    <t>HU0000702014</t>
  </si>
  <si>
    <t>maximum 1,70%</t>
  </si>
  <si>
    <t>Amundi Selecta Európai Részvény Alapok Alapja I sorozat</t>
  </si>
  <si>
    <t>HU0000706676</t>
  </si>
  <si>
    <t>Amundi Selecta Európai Részvény Alapok Alapja U sorozat</t>
  </si>
  <si>
    <t>HU0000718192</t>
  </si>
  <si>
    <t>Amundi USA Devizarészvény Alapok Alapja</t>
  </si>
  <si>
    <t>Amundi USA Devizarészvény Alapok Alapja A sorozat</t>
  </si>
  <si>
    <t>HU0000701883</t>
  </si>
  <si>
    <t>Amundi USA Devizarészvény Alapok Alapja I sorozat</t>
  </si>
  <si>
    <t>HU0000706684</t>
  </si>
  <si>
    <t>Amundi USA Devizarészvény Alapok Alapja U sorozat</t>
  </si>
  <si>
    <t>HU0000718200</t>
  </si>
  <si>
    <t>Amundi Regatta Származtatott Alap</t>
  </si>
  <si>
    <t>Amundi Regatta Származtatott Alap A sorozat</t>
  </si>
  <si>
    <t>HU0000711353</t>
  </si>
  <si>
    <t>RMAX index feletti túlteljesítés 20%-a</t>
  </si>
  <si>
    <t>Amundi Regatta Származtatott Alap C sorozat</t>
  </si>
  <si>
    <t>HU0000712666</t>
  </si>
  <si>
    <t>Amundi Regatta Származtatott Alap I sorozat</t>
  </si>
  <si>
    <t>HU0000712674</t>
  </si>
  <si>
    <t>Kamra Abszolút Hozamú Alap</t>
  </si>
  <si>
    <t>Kamra Abszolút Hozamú Alap A sorozat</t>
  </si>
  <si>
    <t>HU0000715248</t>
  </si>
  <si>
    <t>maximum 1,8%</t>
  </si>
  <si>
    <t>maximum 0,04%</t>
  </si>
  <si>
    <t>Kamra Abszolút Hozamú Alap I sorozat</t>
  </si>
  <si>
    <t>HU0000711296</t>
  </si>
  <si>
    <t>Amundi Rövid Kötvény Alap</t>
  </si>
  <si>
    <t>Amundi Rövid Kötvény Alap A sorozat</t>
  </si>
  <si>
    <t>HU0000712724</t>
  </si>
  <si>
    <t>Amundi Rövid Kötvény Alap H sorozat</t>
  </si>
  <si>
    <t>HU0000712740</t>
  </si>
  <si>
    <t>Amundi Rövid Kötvény Alap I sorozat</t>
  </si>
  <si>
    <t>HU0000712757</t>
  </si>
  <si>
    <t>Amundi Konzervatív Vegyes Alap</t>
  </si>
  <si>
    <t>Amundi Konzervatív Vegyes Alap A sorozat</t>
  </si>
  <si>
    <t>HU0000713649</t>
  </si>
  <si>
    <t>maximum 1,7%</t>
  </si>
  <si>
    <t>maximum 0,08%</t>
  </si>
  <si>
    <t>Amundi My Portfolio Alapok Alapja</t>
  </si>
  <si>
    <t>HU0000717418</t>
  </si>
  <si>
    <t>Amundi IDEA Alap</t>
  </si>
  <si>
    <t>Amundi IDEA Alap A sorozat</t>
  </si>
  <si>
    <t>HU0000718093</t>
  </si>
  <si>
    <t>maximum 1,4%</t>
  </si>
  <si>
    <t>Amundi IDEA Alap B sorozat</t>
  </si>
  <si>
    <t>HU0000718101</t>
  </si>
  <si>
    <t>Biggeorge Alapkezelő Zrt.</t>
  </si>
  <si>
    <t>Biggeorge 4, Ingatlanfejlesztő Ingatlanbefektetési Alap</t>
  </si>
  <si>
    <t>HU0005879719</t>
  </si>
  <si>
    <t>Ingatlan</t>
  </si>
  <si>
    <t>Közvetlen ingatlanokba fektető alap</t>
  </si>
  <si>
    <t>Budapest Alapkezelő Zrt.</t>
  </si>
  <si>
    <t>BF Money EMEA Részvény Alap</t>
  </si>
  <si>
    <t>HU0000707039</t>
  </si>
  <si>
    <t>BF Money EMEA Részvény Alap CZK sorozat</t>
  </si>
  <si>
    <t>HU0000707120</t>
  </si>
  <si>
    <t>maximum 3%</t>
  </si>
  <si>
    <t>egyéb</t>
  </si>
  <si>
    <t>0,05% + felmerült díjak és költségek</t>
  </si>
  <si>
    <t>BF Money EMEA Részvény Alap EUR sorozat</t>
  </si>
  <si>
    <t>BF Money EMEA Részvény Alap HUF sorozat</t>
  </si>
  <si>
    <t>HU0000709837</t>
  </si>
  <si>
    <t>BF Money EMEA Részvény Alap U sorozat</t>
  </si>
  <si>
    <t>HU0000712989</t>
  </si>
  <si>
    <t>BF Money Fejlett Piaci Részvény Alap</t>
  </si>
  <si>
    <t>HU0000701552</t>
  </si>
  <si>
    <t>BF Money Fejlett Piaci Részvény Alap A sorozat</t>
  </si>
  <si>
    <t>0,13% + felmerült díjak és költségek</t>
  </si>
  <si>
    <t>BF Money Fejlett Piaci Részvény Alap I sorozat</t>
  </si>
  <si>
    <t>HU0000715438</t>
  </si>
  <si>
    <t>BF Money Fejlett Piaci Részvény Alap U sorozat</t>
  </si>
  <si>
    <t>HU0000713003</t>
  </si>
  <si>
    <t>BF Money Fejlett Piaci Részvény Alap USD sorozat</t>
  </si>
  <si>
    <t>HU0000715271</t>
  </si>
  <si>
    <t>BF Money Feltörekvő Piaci DevizaKötvény Alap</t>
  </si>
  <si>
    <t>HU0000708615</t>
  </si>
  <si>
    <t>BF Money Feltörekvő Piaci DevizaKötvény Alap CZK sorozat</t>
  </si>
  <si>
    <t>HU0000709860</t>
  </si>
  <si>
    <t>BF Money Feltörekvő Piaci DevizaKötvény Alap HUF sorozat</t>
  </si>
  <si>
    <t>BF Money Feltörekvő Piaci DevizaKötvény Alap U sorozat</t>
  </si>
  <si>
    <t>HU0000712955</t>
  </si>
  <si>
    <t>BF Money Feltörekvő Piaci DevizaKötvény Alap USD sorozat</t>
  </si>
  <si>
    <t>HU0000711239</t>
  </si>
  <si>
    <t>BF Money Feltörekvő Piaci Részvény Alap</t>
  </si>
  <si>
    <t>HU0000708623</t>
  </si>
  <si>
    <t>BF Money Feltörekvő Piaci Részvény Alap CZK sorozat</t>
  </si>
  <si>
    <t>HU0000709852</t>
  </si>
  <si>
    <t>BF Money Feltörekvő Piaci Részvény Alap HUF sorozat</t>
  </si>
  <si>
    <t>BF Money Feltörekvő Piaci Részvény Alap I sorozat</t>
  </si>
  <si>
    <t>HU0000715461</t>
  </si>
  <si>
    <t>BF Money Feltörekvő Piaci Részvény Alap U sorozat</t>
  </si>
  <si>
    <t>HU0000712997</t>
  </si>
  <si>
    <t>BF Money Közép-Európai Részvény Alap</t>
  </si>
  <si>
    <t>HU0000702717</t>
  </si>
  <si>
    <t>BF Money Köz-Eu Részvény Alap CZK Sorozat</t>
  </si>
  <si>
    <t>HU0000709845</t>
  </si>
  <si>
    <t>BF Money Köz-Eu Részvény Alap EUR Sorozat</t>
  </si>
  <si>
    <t>HU0000706387</t>
  </si>
  <si>
    <t>BF Money Köz-Eu Részvény Alap HUF Sorozat</t>
  </si>
  <si>
    <t>BF Money Köz-Eu Részvény Alap I sorozat</t>
  </si>
  <si>
    <t>HU0000715479</t>
  </si>
  <si>
    <t>BF Money Köz-Eu Részvény Alap U Sorozat</t>
  </si>
  <si>
    <t>HU0000712971</t>
  </si>
  <si>
    <t>BFM Balanced Alap</t>
  </si>
  <si>
    <t>HU0000707187</t>
  </si>
  <si>
    <t>0,04% + felmerült díjak és költségek</t>
  </si>
  <si>
    <t>BFM Konzervativni Kötvény Alap</t>
  </si>
  <si>
    <t>HU0000709308</t>
  </si>
  <si>
    <t>BFM Konzervativni Vegyes Alap</t>
  </si>
  <si>
    <t>HU0000705785</t>
  </si>
  <si>
    <t>Budapest Abszolút Kötvény Alapok Alapja</t>
  </si>
  <si>
    <t>HU0000710819</t>
  </si>
  <si>
    <t>Budapest Állampapír Alap</t>
  </si>
  <si>
    <t>HU0000702691</t>
  </si>
  <si>
    <t>Budapest Állampapír Alap A sorozat</t>
  </si>
  <si>
    <t>Budapest Állampapír Alap I sorozat</t>
  </si>
  <si>
    <t>HU0000715446</t>
  </si>
  <si>
    <t>maximum 0,75%</t>
  </si>
  <si>
    <t>Budapest Állampapír Alap U sorozat</t>
  </si>
  <si>
    <t>HU0000712922</t>
  </si>
  <si>
    <t>Budapest Arany Alapok Alapja</t>
  </si>
  <si>
    <t>HU0000709290</t>
  </si>
  <si>
    <t>Árupiaci alap</t>
  </si>
  <si>
    <t>Budapest Arany Alapok Alapja A sorozat</t>
  </si>
  <si>
    <t>Budapest Arany Alapok Alapja U sorozat</t>
  </si>
  <si>
    <t>HU0000712898</t>
  </si>
  <si>
    <t>Budapest Befektetési Kártya Alap</t>
  </si>
  <si>
    <t>HU0000702733</t>
  </si>
  <si>
    <t>maximum 2,5%</t>
  </si>
  <si>
    <t>Budapest Bonitas Alap</t>
  </si>
  <si>
    <t>HU0000702725</t>
  </si>
  <si>
    <t>Likviditási alap</t>
  </si>
  <si>
    <t>Budapest Bonitas Alap A sorozat</t>
  </si>
  <si>
    <t>Budapest Bonitas Alap U sorozat</t>
  </si>
  <si>
    <t>HU0000712914</t>
  </si>
  <si>
    <t>Budapest Bónusz Plusz Alapok Alapja</t>
  </si>
  <si>
    <t>HU0000712153</t>
  </si>
  <si>
    <t>Budapest Dollár Rövid Kötvény Alap</t>
  </si>
  <si>
    <t>HU0000711668</t>
  </si>
  <si>
    <t>Budapest Dollár Rövid Kötvény Alap U Sorozat</t>
  </si>
  <si>
    <t>HU0000712963</t>
  </si>
  <si>
    <t>Budapest Dollár Rövid Kötvény Alap USD Sorozat</t>
  </si>
  <si>
    <t>Budapest Egyensúly Alap</t>
  </si>
  <si>
    <t>HU0000713466</t>
  </si>
  <si>
    <t>Budapest Egyensúly Alap HUF sorozat</t>
  </si>
  <si>
    <t>Budapest Egyensúly Alap I sorozat</t>
  </si>
  <si>
    <t>HU0000715453</t>
  </si>
  <si>
    <t>Budapest Euró Rövid Kötvény Alap</t>
  </si>
  <si>
    <t>HU0000701560</t>
  </si>
  <si>
    <t>Budapest Euró Rövid Kötvény EUR Sorozat</t>
  </si>
  <si>
    <t>HU0000706429</t>
  </si>
  <si>
    <t>0,09% + felmerült díjak és költségek</t>
  </si>
  <si>
    <t>Budapest Euró Rövid Kötvény HUF Sorozat</t>
  </si>
  <si>
    <t>Budapest Euró Rövid Kötvény I Sorozat</t>
  </si>
  <si>
    <t>HU0000717830</t>
  </si>
  <si>
    <t>Budapest Euró Rövid Kötvény U Sorozat</t>
  </si>
  <si>
    <t>HU0000712948</t>
  </si>
  <si>
    <t>Budapest Franklin Templeton Alapok Alapja</t>
  </si>
  <si>
    <t>HU0000710595</t>
  </si>
  <si>
    <t>Budapest Kontroll Abszolút Hozam Alap</t>
  </si>
  <si>
    <t>HU0000702741</t>
  </si>
  <si>
    <t>Budapest Kontroll Abszolút Hozam Alap A sorozat</t>
  </si>
  <si>
    <t>0,07% + felmerült díjak és költségek</t>
  </si>
  <si>
    <t>Budapest Kontroll Abszolút Hozam Alap I sorozat</t>
  </si>
  <si>
    <t>HU0000715487</t>
  </si>
  <si>
    <t>Budapest Kontroll Abszolút Hozam Alap U sorozat</t>
  </si>
  <si>
    <t>HU0000713011</t>
  </si>
  <si>
    <t>Budapest Kötvény Alap</t>
  </si>
  <si>
    <t>HU0000702709</t>
  </si>
  <si>
    <t>Budapest Kötvény Alap A sorozat</t>
  </si>
  <si>
    <t>Budapest Kötvény Alap U sorozat</t>
  </si>
  <si>
    <t>HU0000712930</t>
  </si>
  <si>
    <t>Budapest Nyersanyag Alapok Alapja</t>
  </si>
  <si>
    <t>HU0000704374</t>
  </si>
  <si>
    <t>Budapest Nyersanyag Alapok Alapja A sorozat</t>
  </si>
  <si>
    <t>Budapest Nyersanyag Alapok Alapja U sorozat</t>
  </si>
  <si>
    <t>HU0000712906</t>
  </si>
  <si>
    <t>Budapest Paradigma Alap</t>
  </si>
  <si>
    <t>HU0000713409</t>
  </si>
  <si>
    <t>Budapest Paradigma Alap HUF sorozat</t>
  </si>
  <si>
    <t>Budapest Paradigma Alap I sorozat</t>
  </si>
  <si>
    <t>HU0000715495</t>
  </si>
  <si>
    <t>Budapest Paradigma Plusz Alap</t>
  </si>
  <si>
    <t>HU0000715255</t>
  </si>
  <si>
    <t>Budapest Paradigma Plusz Alap HUF sorozat</t>
  </si>
  <si>
    <t>Budapest Paradigma Plusz Alap I sorozat</t>
  </si>
  <si>
    <t>HU0000717582</t>
  </si>
  <si>
    <t>Budapest Prémium Dinamikus Részalap</t>
  </si>
  <si>
    <t>HU0000716329</t>
  </si>
  <si>
    <t>Budapest Prémium Kiegyensúlyozott Részalap</t>
  </si>
  <si>
    <t>HU0000716337</t>
  </si>
  <si>
    <t>Budapest Prémium Konzervatív Részalap</t>
  </si>
  <si>
    <t>HU0000716345</t>
  </si>
  <si>
    <t>Budapest Prémium Portfólió Alapok Alapja</t>
  </si>
  <si>
    <t>HU0000715263</t>
  </si>
  <si>
    <t>Budapest Prémium Progresszív Részalap</t>
  </si>
  <si>
    <t>HU0000716352</t>
  </si>
  <si>
    <t>Budapest USA Részvény Alap</t>
  </si>
  <si>
    <t>HU0000712351</t>
  </si>
  <si>
    <t>CIB Befektetési Alapkezelő Zrt.</t>
  </si>
  <si>
    <t>CIB Start Tőkevédett Alap</t>
  </si>
  <si>
    <t>CIB Hozamvédett Betét Alap</t>
  </si>
  <si>
    <t>HU0000703582</t>
  </si>
  <si>
    <t>-</t>
  </si>
  <si>
    <t>CIB Start 2 Rövid Kötvény Alap</t>
  </si>
  <si>
    <t>CIB Pénzpiaci Alap</t>
  </si>
  <si>
    <t>HU0000702576</t>
  </si>
  <si>
    <t>CIB Euró Start Rövid Kötvény Alap</t>
  </si>
  <si>
    <t>CIB Euró Pénzpiaci Alap</t>
  </si>
  <si>
    <t>HU0000703764</t>
  </si>
  <si>
    <t>külföldi</t>
  </si>
  <si>
    <t>CIB Dollár Start Rövid Kötvény Alap</t>
  </si>
  <si>
    <t>CIB Dollár Megtakarítási Alap</t>
  </si>
  <si>
    <t>HU0000717566</t>
  </si>
  <si>
    <t>CIB Kincsem Kötvény Alap</t>
  </si>
  <si>
    <t>HU0000702592</t>
  </si>
  <si>
    <t>CIB Közép-európai Részvény Alap</t>
  </si>
  <si>
    <t>CIB Közép-európai Részvény Alap HUF-A" sorozatjelű befektetési jegy</t>
  </si>
  <si>
    <t>HU0000702600</t>
  </si>
  <si>
    <t>CIB Közép-európai Részvény Alap "HUF-I" sorozatjelű befektetési jegy</t>
  </si>
  <si>
    <t>HU0000716915</t>
  </si>
  <si>
    <t>CIB Fundamentum Részvény Alap</t>
  </si>
  <si>
    <t>HU0000719588</t>
  </si>
  <si>
    <t>Befektetési jegy árfolyam és referenciaindex-összetétel közötti pozitív hozamkülönbözet 20%-a</t>
  </si>
  <si>
    <t>napi</t>
  </si>
  <si>
    <t>CIB Fejlett Részvénypiaci Alapok Alapja</t>
  </si>
  <si>
    <t>CIB Fejlett Részvénypiaci Alapok Alapja "HUF-A" sorozatjelű befektetési jegy</t>
  </si>
  <si>
    <t>HU0000702584</t>
  </si>
  <si>
    <t>CIB Fejlett Részvénypiaci Alapok Alapja HUF-I" sorozatjelű befektetési jegy</t>
  </si>
  <si>
    <t>HU0000716907</t>
  </si>
  <si>
    <t>CIB Indexkövető Részvény Alap</t>
  </si>
  <si>
    <t>HU0000703350</t>
  </si>
  <si>
    <t>CIB Feltörekvő Részvénypiaci Alapok Alapja</t>
  </si>
  <si>
    <t>HU0000706353</t>
  </si>
  <si>
    <t>CIB Nyersanyag Alapok Alapja</t>
  </si>
  <si>
    <t>HU0000704234</t>
  </si>
  <si>
    <t>CIB Arany Alapok Alapja</t>
  </si>
  <si>
    <t>HU0000719133</t>
  </si>
  <si>
    <t>CIB Relax Vegyes Alap</t>
  </si>
  <si>
    <t>HU0000715131</t>
  </si>
  <si>
    <t>Befektetési jegy árfolyam és RMAX index időarányosan 1%-kal növelt érték közötti pozitív hozamkülönbözet 20%-a</t>
  </si>
  <si>
    <t>CIB Euró Relax Vegyes Alap</t>
  </si>
  <si>
    <t>HU0000715149</t>
  </si>
  <si>
    <t>Befektetési jegy árfolyam és EONIA Total Return indexérték közötti pozitív hozamkülönbözet 20%-a</t>
  </si>
  <si>
    <t>CIB Algoritmus Alapok Alapja</t>
  </si>
  <si>
    <t>HU0000710132</t>
  </si>
  <si>
    <t>CIB Kötvény Plusz Vegyes Alap</t>
  </si>
  <si>
    <t>HU0000714621</t>
  </si>
  <si>
    <t>CIB Balance Vegyes Alapok Alapja</t>
  </si>
  <si>
    <t>HU0000714258</t>
  </si>
  <si>
    <t>CIB Euró Balance Vegyes Alapok Alapja</t>
  </si>
  <si>
    <t>HU0000714944</t>
  </si>
  <si>
    <t>CIB Reflex Vegyes Alapok Alapja</t>
  </si>
  <si>
    <t>HU0000715883</t>
  </si>
  <si>
    <t>CIB Euró Reflex Vegyes Alapok Alapja</t>
  </si>
  <si>
    <t>HU0000719331</t>
  </si>
  <si>
    <t>CIB Talentum Total Return Alapok Alapja</t>
  </si>
  <si>
    <t>HU0000718325</t>
  </si>
  <si>
    <t>CIB Euró Talentum Total Return Alapok Alapja</t>
  </si>
  <si>
    <t>HU0000718754</t>
  </si>
  <si>
    <t>CIB Gyógyszergyártók Származtatott Alapja</t>
  </si>
  <si>
    <t>HU0000712369</t>
  </si>
  <si>
    <t>Határozott</t>
  </si>
  <si>
    <t>Származtatott alap</t>
  </si>
  <si>
    <t>CIB Euró Gyógyszergyártók Származtatott Alapja</t>
  </si>
  <si>
    <t>HU0000712377</t>
  </si>
  <si>
    <t>CIB Biztos Pont Tőkevédett Származtatott Alap</t>
  </si>
  <si>
    <t>HU0000714456</t>
  </si>
  <si>
    <t>CIB Autógyártók Tőkevédett Származtatott Alapja</t>
  </si>
  <si>
    <t>HU0000714811</t>
  </si>
  <si>
    <t>CIB Euró Autógyártók Tőkevédett Származtatott Alapja</t>
  </si>
  <si>
    <t>HU0000714829</t>
  </si>
  <si>
    <t>CIB WebWilág 2 Származtatott Alap</t>
  </si>
  <si>
    <t>HU0000715065</t>
  </si>
  <si>
    <t>CIB Euró WebWilág 2 Származtatott Alap</t>
  </si>
  <si>
    <t>HU0000715073</t>
  </si>
  <si>
    <t>CIB Világmárkák Származtatott Alapja</t>
  </si>
  <si>
    <t>HU0000715305</t>
  </si>
  <si>
    <t>CIB Euró Világmárkák Származtatott Alapja</t>
  </si>
  <si>
    <t>HU0000715313</t>
  </si>
  <si>
    <t>CIB Stabil Európa 2 Származtatott Alap</t>
  </si>
  <si>
    <t>HU0000715909</t>
  </si>
  <si>
    <t>CIB Ázsiai Részvény Származtatott Alap</t>
  </si>
  <si>
    <t>HU0000717087</t>
  </si>
  <si>
    <t>CIB Euró Ázsiai Részvény Származtatott Alap</t>
  </si>
  <si>
    <t>HU0000717095</t>
  </si>
  <si>
    <t>CIB Tiszta Amerika 2 Származtatott Alap</t>
  </si>
  <si>
    <t>HU0000717913</t>
  </si>
  <si>
    <t>CIB Euró Tiszta Amerika 2 Származtatott Alap</t>
  </si>
  <si>
    <t>HU0000717921</t>
  </si>
  <si>
    <t>CIB Olajvállalatok Származtatott Alapja</t>
  </si>
  <si>
    <t>HU0000718978</t>
  </si>
  <si>
    <t>CIB Babatermékgyártók Származtatott Alapja</t>
  </si>
  <si>
    <t>HU0000718580</t>
  </si>
  <si>
    <t>CIB Euró Babatermékgyártók Származtatott Alapja</t>
  </si>
  <si>
    <t>HU0000718598</t>
  </si>
  <si>
    <t>CIB Édességek Származtatott Alapja</t>
  </si>
  <si>
    <t>HU0000718838</t>
  </si>
  <si>
    <t>CIB Ipar 4,0 Tőkevédett Származtatott Alap</t>
  </si>
  <si>
    <t>HU0000719505</t>
  </si>
  <si>
    <t>DIALÓG Befektetési Alapkezelő Zrt.</t>
  </si>
  <si>
    <t>Dialóg Rövid Kötvény Alap (régi nevén Dialóg Likviditás Alap)</t>
  </si>
  <si>
    <t>HU0000706494</t>
  </si>
  <si>
    <t>maximum 0,95%</t>
  </si>
  <si>
    <t>HU0000713367</t>
  </si>
  <si>
    <t>maximum 0,25%</t>
  </si>
  <si>
    <t>Dialóg Expander Részvény Alap</t>
  </si>
  <si>
    <t>HU0000706519</t>
  </si>
  <si>
    <t>maximum 2,4%</t>
  </si>
  <si>
    <t>Dialóg Fókusz Származtatott Alap (régi nevén Dialóg Konvergencia Részvény Alap)</t>
  </si>
  <si>
    <t>HU0000706528</t>
  </si>
  <si>
    <t>Sovereign PB Származtatott Alap</t>
  </si>
  <si>
    <t>HU0000707732</t>
  </si>
  <si>
    <t>maximum 2,4% (min 600,000 Ft/hó)</t>
  </si>
  <si>
    <t>évente</t>
  </si>
  <si>
    <t>0,085% (min 75,000 Ft/hó)</t>
  </si>
  <si>
    <t>Dialóg EURÓ Származtatott Alap</t>
  </si>
  <si>
    <t>HU0000708714</t>
  </si>
  <si>
    <t>Dialóg Octopus Származtatott Alap</t>
  </si>
  <si>
    <t>HU0000709241</t>
  </si>
  <si>
    <t>HU0000713375</t>
  </si>
  <si>
    <t>Dialóg USD Alap</t>
  </si>
  <si>
    <t>HU0000713771</t>
  </si>
  <si>
    <t>maximum 2,0%</t>
  </si>
  <si>
    <t>Dialóg Konzervatív EURO Alap</t>
  </si>
  <si>
    <t>HU0000715834</t>
  </si>
  <si>
    <t>maximum 1,0%</t>
  </si>
  <si>
    <t>Diófa Alapkezelő Zrt.</t>
  </si>
  <si>
    <t>Magyar Posta Takarék Ingatlan Befektetési Alap</t>
  </si>
  <si>
    <t>A sorozat</t>
  </si>
  <si>
    <t>HU0000713482</t>
  </si>
  <si>
    <t xml:space="preserve"> I sorozat</t>
  </si>
  <si>
    <t>HU0000714464</t>
  </si>
  <si>
    <t>Diófa Optimus I, Befektétsi Alap</t>
  </si>
  <si>
    <t>HU0000715107</t>
  </si>
  <si>
    <t>Diófa Optimus II, Befektetési Alap</t>
  </si>
  <si>
    <t>HU0000715115</t>
  </si>
  <si>
    <t>Diófa WM-1 Részalap</t>
  </si>
  <si>
    <t>HU0000713821</t>
  </si>
  <si>
    <t>Diófa WM-2 Részalap</t>
  </si>
  <si>
    <t>HU0000713839</t>
  </si>
  <si>
    <t>Diófa WM-3 Részalap</t>
  </si>
  <si>
    <t>HU0000713847</t>
  </si>
  <si>
    <t>Magyar Posta Takarék Hosszú Kötvény Befektetési Alap</t>
  </si>
  <si>
    <t>HU0000702857</t>
  </si>
  <si>
    <t>Magyar Posta Takarék Pénzpiaci Befektetési Alap</t>
  </si>
  <si>
    <t>HU0000713102</t>
  </si>
  <si>
    <t>Takarék Abszolút Hozamú Alap</t>
  </si>
  <si>
    <t>HU0000707997</t>
  </si>
  <si>
    <t>Takarék Euró Ingatlan Alapok Alapja</t>
  </si>
  <si>
    <t>HU0000714969</t>
  </si>
  <si>
    <t>Közvetett ingatlanokba fektető alap</t>
  </si>
  <si>
    <t>Takarék Rövid Kötvény Befektetési Alap</t>
  </si>
  <si>
    <t>HU0000713078</t>
  </si>
  <si>
    <t>Takarék Származtatott Befektetési Alap</t>
  </si>
  <si>
    <t>HU0000712062</t>
  </si>
  <si>
    <t>Takarék Adria Közép-Európai Részvény Befektetési Alap</t>
  </si>
  <si>
    <t>HU0000719125</t>
  </si>
  <si>
    <t>Takarék BUX Indexkövető Befektetési Alap</t>
  </si>
  <si>
    <t>HU0000719604</t>
  </si>
  <si>
    <t>Magyar Posta Takarék Harmónia Vegyes Befektetési Alap</t>
  </si>
  <si>
    <t>HU0000716071</t>
  </si>
  <si>
    <t>Takarék Apollo Származtatott Részvény Befektetési Alap</t>
  </si>
  <si>
    <t>HU0000716089</t>
  </si>
  <si>
    <t>EQUILOR Alapkezelő Zrt.</t>
  </si>
  <si>
    <t>EQUILOR Dinamikus Portfolió Származtatott Befektetési Alap</t>
  </si>
  <si>
    <t>HU0000715289</t>
  </si>
  <si>
    <t>EQUILOR Fregatt Prémium Kötvény Befektetési Alap</t>
  </si>
  <si>
    <t>HU0000711783</t>
  </si>
  <si>
    <t>EQUILOR Hydra Származtatott Befektetési Alap</t>
  </si>
  <si>
    <t>HU0000719612</t>
  </si>
  <si>
    <t>EQUILOR Közép-európai Részvény Befektetési Alap</t>
  </si>
  <si>
    <t>HU0000714746</t>
  </si>
  <si>
    <t>EQUILOR Magnus EUR Származtatott Befektetési Alap</t>
  </si>
  <si>
    <t>HU0000714761</t>
  </si>
  <si>
    <t>EQUILOR Noé Nemzetközi Részvény Befektetési Alap</t>
  </si>
  <si>
    <t>HU0000714753</t>
  </si>
  <si>
    <t>EQUILOR Optimus Befektetési Alapba Fektető Alap</t>
  </si>
  <si>
    <t>HU0000715297</t>
  </si>
  <si>
    <t>EQUILOR Pillars Származtatott Befektetési Alap</t>
  </si>
  <si>
    <t>HU0000711791</t>
  </si>
  <si>
    <t>EQUILOR Primus Alapok Alapja</t>
  </si>
  <si>
    <t>HU0000711809</t>
  </si>
  <si>
    <t>min 75,000</t>
  </si>
  <si>
    <t>EQUILOR Private Wealth Management Származtatott Befektetési Alap</t>
  </si>
  <si>
    <t>HU0000711775</t>
  </si>
  <si>
    <t>EURÓPA Befektetési Alapkezelő Zrt.</t>
  </si>
  <si>
    <t>Európa Ingatlanbefektetési Alap</t>
  </si>
  <si>
    <t>HU0000707724</t>
  </si>
  <si>
    <t>0,45% forgalmazási jutalék_   0,05% különadó_  0,025% felügyeleti díj_   max1,5% ingatlan működtetési költség_   max0,03% biztosítás_   max1,5% állagmegóvás_   max30% építés alat álló ingatlanok befejező beruházása_   max5% értéknövelő beruházás_   max0,3% jogi költség_   max0,7% alap működési költségek_   max3% hasznosítás értékesítés_   max3% hitelkamat</t>
  </si>
  <si>
    <t xml:space="preserve"> -</t>
  </si>
  <si>
    <t>Erste Alapkezelő Zrt.</t>
  </si>
  <si>
    <t>Erste Nyíltvégű Közép-Európai Részvény Alapok Alapja</t>
  </si>
  <si>
    <t>Erste Nyíltvégű Közép-Európai Részvény Alapok Alapja befektetési jegy</t>
  </si>
  <si>
    <t>HU0000701537</t>
  </si>
  <si>
    <t>Erste Nyíltvégű Rövid Kötvény Befektetési Alap</t>
  </si>
  <si>
    <t>Erste Nyíltvégű Rövid Kötvény Befektetési Alap befektetési jegy</t>
  </si>
  <si>
    <t>HU0000701529</t>
  </si>
  <si>
    <t>Erste Megtakarítási Plusz Alapok Alapja</t>
  </si>
  <si>
    <t>Erste Megtakarítási Plusz Alapok Alapja befektetési jegy</t>
  </si>
  <si>
    <t>HU0000705488</t>
  </si>
  <si>
    <t>Erste Nyíltvégű Pénzpiaci Befektetési Alap</t>
  </si>
  <si>
    <t>Erste Nyíltvégű Pénzpiaci Befektetési Alap befektetési jegy</t>
  </si>
  <si>
    <t>HU0000702006</t>
  </si>
  <si>
    <t>Erste Nyíltvégű XL Kötvény Befektetési Alap</t>
  </si>
  <si>
    <t>Erste Nyíltvégű XL Kötvény Befektetési Alap A sorozat</t>
  </si>
  <si>
    <t>HU0000707716</t>
  </si>
  <si>
    <t>Erste Nyíltvégű XL Kötvény Befektetési Alap D sorozat</t>
  </si>
  <si>
    <t>HU0000719521</t>
  </si>
  <si>
    <t>Erste Nyíltvégű Dollár Pénzpiaci Befektetési Alap</t>
  </si>
  <si>
    <t>Erste Nyíltvégű Dollár Pénzpiaci Befektetési Alap befektetési jegy</t>
  </si>
  <si>
    <t>HU0000705991</t>
  </si>
  <si>
    <t>Erste Nyíltvégű Euro Pénzpiaci Befektetési Alap</t>
  </si>
  <si>
    <t>Erste Nyíltvégű Euro Pénzpiaci Befektetési Alap befektetési jegy</t>
  </si>
  <si>
    <t>HU0000706007</t>
  </si>
  <si>
    <t>YOU INVEST Stabil Alapok Alapja</t>
  </si>
  <si>
    <t>YOU INVEST Stabil Alapok Alapja befektetési jegy</t>
  </si>
  <si>
    <t>HU0000704499</t>
  </si>
  <si>
    <t>Erste Megtakarítási Alapok Alapja</t>
  </si>
  <si>
    <t>Erste Megtakarítási Alapok Alapja befektetési jegy</t>
  </si>
  <si>
    <t>HU0000704507</t>
  </si>
  <si>
    <t>Erste Stock Hungary Indexkövető Részvény Befektetési Alap</t>
  </si>
  <si>
    <t>Erste Stock Hungary Indexkövető Részvény Befektetési Alap befektetési jegy</t>
  </si>
  <si>
    <t>HU0000704200</t>
  </si>
  <si>
    <t>Erste DPM Nyíltvégű Alternatív Alapok Alapja</t>
  </si>
  <si>
    <t>Erste DPM Nyíltvégű Alternatív Alapok Alapja befektetési jegy</t>
  </si>
  <si>
    <t>HU0000705314</t>
  </si>
  <si>
    <t>abszolút hozamú alap</t>
  </si>
  <si>
    <t>Erste Korvett Kötvény Alapok Alapja</t>
  </si>
  <si>
    <t>Erste Korvett Kötvény Alapok Alapja befektetési jegy</t>
  </si>
  <si>
    <t>HU0000705306</t>
  </si>
  <si>
    <t>Erste Nyíltvégű Ingatlan Befektetési Alap</t>
  </si>
  <si>
    <t>Erste Nyíltvégű Ingatlan Befektetési Alap befektetési jegy</t>
  </si>
  <si>
    <t>HU0000703160</t>
  </si>
  <si>
    <t>Erste Duett Nyíltvégű Alapok Alapja</t>
  </si>
  <si>
    <t>Erste Duett Nyíltvégű Alapok Alapja befektetési jegy</t>
  </si>
  <si>
    <t>HU0000703830</t>
  </si>
  <si>
    <t>Erste Nyíltvégű Euro Ingatlan Befektetési Alap</t>
  </si>
  <si>
    <t>Erste Nyíltvégű Euro Ingatlan Befektetési Alap befektetési jegy</t>
  </si>
  <si>
    <t>HU0000707740</t>
  </si>
  <si>
    <t>Erste Kamatoptimum Nyíltvégű Befektetési Alap</t>
  </si>
  <si>
    <t>Erste Kamatoptimum Nyíltvégű Befektetési Alap befektetési jegy</t>
  </si>
  <si>
    <t>HU0000708243</t>
  </si>
  <si>
    <t>Erste Európai Részvény Alapok Alapja</t>
  </si>
  <si>
    <t>Erste Európai Részvény Alapok Alapja befektetési jegy</t>
  </si>
  <si>
    <t>HU0000708649</t>
  </si>
  <si>
    <t>Erste DPM Globális Részvény Alapok Alapja</t>
  </si>
  <si>
    <t>Erste DPM Globális Részvény Alapok Alapja befektetési jegy</t>
  </si>
  <si>
    <t>HU0000708631</t>
  </si>
  <si>
    <t>Erste Multistrategy Abszolút Hozamú Alapok Alapja</t>
  </si>
  <si>
    <t>Erste Nyíltvégű Abszolút Hozamú Alternatív Alapok Alapja befektetési jegy</t>
  </si>
  <si>
    <t>HU0000705322</t>
  </si>
  <si>
    <t>Erste Multi Asset Growth Alapok Alapja 2018,06,14-től</t>
  </si>
  <si>
    <t>Erste Multi Asset Growth Alapok Alapja befektetési jegy</t>
  </si>
  <si>
    <t>HU0000708657</t>
  </si>
  <si>
    <t>YOU INVEST Kiegyensúlyozott Alapok Alapja</t>
  </si>
  <si>
    <t>YOU INVEST Kiegyensúlyozott Alapok Alapja befektetési jegy</t>
  </si>
  <si>
    <t>HU0000709993</t>
  </si>
  <si>
    <t>YOU INVEST Dinamikus Alapok Alapja</t>
  </si>
  <si>
    <t>YOU INVEST Dinamikus Alapok Alapja befektetési jegy</t>
  </si>
  <si>
    <t>HU0000709985</t>
  </si>
  <si>
    <t>Erste Nyíltvégű Abszolút Hozamú Kötvény Befektetési Alap</t>
  </si>
  <si>
    <t>Erste Nyíltvégű Abszolút Hozamú Kötvény Befektetési Alap A sorozat</t>
  </si>
  <si>
    <t>HU0000710694</t>
  </si>
  <si>
    <t>Erste Nyíltvégű Abszolút Hozamú Kötvény Befektetési Alap D sorozat</t>
  </si>
  <si>
    <t>HU0000719539</t>
  </si>
  <si>
    <t>Erste DPM Nyíltvégű Nemzetközi Kötvény Alapok Alapja</t>
  </si>
  <si>
    <t>Erste DPM Nyíltvégű Nemzetközi Kötvény Alapok Alapja befektetési jegy</t>
  </si>
  <si>
    <t>HU0000711692</t>
  </si>
  <si>
    <t>Erste Bond Emerging Markets Corporate HUF Alapok Alapja</t>
  </si>
  <si>
    <t>Erste Bond Emerging Markets Corporate HUF Alapok Alapja befektetési jegy</t>
  </si>
  <si>
    <t>HU0000712500</t>
  </si>
  <si>
    <t>Erste Stock Global HUF Alapok Alapja</t>
  </si>
  <si>
    <t>Erste Stock Global HUF Alapok Alapja befektetési jegy</t>
  </si>
  <si>
    <t>HU0000712492</t>
  </si>
  <si>
    <t>YOU INVEST Stabil EUR Alapok Alapja</t>
  </si>
  <si>
    <t>YOU INVEST Stabil EUR Alapok Alapja befektetési jegy</t>
  </si>
  <si>
    <t>HU0000714175</t>
  </si>
  <si>
    <t>YOU INVEST Kiegyensúlyozott EUR Alapok Alapja</t>
  </si>
  <si>
    <t>YOU INVEST Kiegyensúlyozott EUR Alapok Alapja befektetési jegy</t>
  </si>
  <si>
    <t>HU0000714183</t>
  </si>
  <si>
    <t>YOU INVEST Dinamikus EUR Alapok Alapja</t>
  </si>
  <si>
    <t>YOU INVEST Dinamikus EUR Alapok Alapja befektetési jegy</t>
  </si>
  <si>
    <t>HU0000714191</t>
  </si>
  <si>
    <t>Erste Nyíltvégű Hazai Dollár Kötvény Befektetési Alap</t>
  </si>
  <si>
    <t>Erste Nyíltvégű Hazai Dollár Kötvény Befektetési Alap A sorozat</t>
  </si>
  <si>
    <t>HU0000717525</t>
  </si>
  <si>
    <t>Erste Nyíltvégű Hazai Dollár Kötvény Befektetési Alap D sorozat</t>
  </si>
  <si>
    <t>HU0000719562</t>
  </si>
  <si>
    <t>Erste Nyíltvégű Dollár Ingatlan Befektetési Alapok Alapja</t>
  </si>
  <si>
    <t>Erste Nyíltvégű Dollár Ingatlan Befektetési Alapok Alapja befektetési jegy</t>
  </si>
  <si>
    <t>HU0000717533</t>
  </si>
  <si>
    <t>Erste Top Stocks HUF Alapok Alapja</t>
  </si>
  <si>
    <t>Erste Top Stocks HUF Alapok Alapja befektetési jegy</t>
  </si>
  <si>
    <t>HU0000718739</t>
  </si>
  <si>
    <t>Generali Alapkezelő Zrt.</t>
  </si>
  <si>
    <t>Generali Amazonas Latin-Amerikai Részvény VE Bef, Alap</t>
  </si>
  <si>
    <t>HU0000708797</t>
  </si>
  <si>
    <t>Generali Arany Oroszlán Nk, Rv, Alap</t>
  </si>
  <si>
    <t>Generali Arany Oroszlán Nk, Rv, Alap A sorozat</t>
  </si>
  <si>
    <t>HU0000701818</t>
  </si>
  <si>
    <t>Generali Arany Oroszlán Nk, Rv, Alap B sorozat</t>
  </si>
  <si>
    <t>HU0000710710</t>
  </si>
  <si>
    <t>Generali Cash Pénzpiaci Alap</t>
  </si>
  <si>
    <t>Generali Cash Pénzpiaci Alap A sorozat</t>
  </si>
  <si>
    <t>HU0000705744</t>
  </si>
  <si>
    <t>Generali Cash Pénzpiaci Alap B sorozat</t>
  </si>
  <si>
    <t>HU0000702063</t>
  </si>
  <si>
    <t>Generali Fejlődő Piaci Rv, Alapok Alapja</t>
  </si>
  <si>
    <t>Generali Fejlődő Piaci Rv, Alapok Alapja A sorozat</t>
  </si>
  <si>
    <t>HU0000706825</t>
  </si>
  <si>
    <t>Generali Fejlődő Piaci Rv, Alapok Alapja B sorozat</t>
  </si>
  <si>
    <t>HU0000710728</t>
  </si>
  <si>
    <t>Generali Főnix Távol-Keleti Részvény VE Alapok Alapja</t>
  </si>
  <si>
    <t>HU0000708805</t>
  </si>
  <si>
    <t>Generali Gold Közép-Kelet Európai Rv, Alap</t>
  </si>
  <si>
    <t>Generali Gold Közép-Kelet Európai Rv, Alap A sorozat</t>
  </si>
  <si>
    <t>HU0000706809</t>
  </si>
  <si>
    <t>Generali Gold Közép-Kelet Európai Rv, Alap B sorozat</t>
  </si>
  <si>
    <t>HU0000710785</t>
  </si>
  <si>
    <t>Generali Hazai Kötvény Alap</t>
  </si>
  <si>
    <t>Generali Hazai Kötvény Alap A sorozat</t>
  </si>
  <si>
    <t>HU0000705736</t>
  </si>
  <si>
    <t>Generali Hazai Kötvény Alap B sorozat</t>
  </si>
  <si>
    <t>HU0000702071</t>
  </si>
  <si>
    <t>Generali IC Ázsiai Részvény VE Befektetési Alap</t>
  </si>
  <si>
    <t>HU0000708821</t>
  </si>
  <si>
    <t>Generali IPO Abszolút Hozam Alap</t>
  </si>
  <si>
    <t>Generali IPO Abszolút Hozam Alap A sorozat</t>
  </si>
  <si>
    <t>HU0000706791</t>
  </si>
  <si>
    <t>Generali IPO Abszolút Hozam Alap B sorozat</t>
  </si>
  <si>
    <t>HU0000715016</t>
  </si>
  <si>
    <t>Generali Mustang Amerikai Rv, Alap</t>
  </si>
  <si>
    <t>Generali Mustang Amerikai Rv, Alap A sorozat</t>
  </si>
  <si>
    <t>HU0000705603</t>
  </si>
  <si>
    <t>Generali Mustang Amerikai Rv, Alap B sorozat</t>
  </si>
  <si>
    <t>HU0000710702</t>
  </si>
  <si>
    <t>Generali Platinum Abszolút Alapok Alapja</t>
  </si>
  <si>
    <t>HU0000708813</t>
  </si>
  <si>
    <t>Generali Spirit Abszolút Származtatott Alap</t>
  </si>
  <si>
    <t>Generali Spirit Abszolút Származtatott Alap A sorozat</t>
  </si>
  <si>
    <t>HU0000706833</t>
  </si>
  <si>
    <t>Generali Spirit Abszolút Származtatott Alap B sorozat</t>
  </si>
  <si>
    <t>HU0000719992</t>
  </si>
  <si>
    <t>Generali Titanium Abszolút  Alapok Alapja</t>
  </si>
  <si>
    <t>HU0000706817</t>
  </si>
  <si>
    <t>Generali Triumph Abszolút Származtatott Alap</t>
  </si>
  <si>
    <t>Generali Triumph Abszolút Származtatott Alap A sorozat</t>
  </si>
  <si>
    <t>HU0000720248</t>
  </si>
  <si>
    <t>Generali Triumph Abszolút Származtatott Alap B sorozat</t>
  </si>
  <si>
    <t>HU0000714977</t>
  </si>
  <si>
    <t>Generali Triumph Abszolút Származtatott Alap C sorozat</t>
  </si>
  <si>
    <t>HU0000720255</t>
  </si>
  <si>
    <t>Hold Alapkezelő Befektetési Alapkezelő Zrt.</t>
  </si>
  <si>
    <t>ADÜTON SZÁRMAZTATOTT BEFEKTETÉSI ALAP</t>
  </si>
  <si>
    <t>HU0000715230</t>
  </si>
  <si>
    <t>maximum 2,25%</t>
  </si>
  <si>
    <t>max 0,15%</t>
  </si>
  <si>
    <t>max 0,1%</t>
  </si>
  <si>
    <t>Citadella Származtatott Befektetési Alap</t>
  </si>
  <si>
    <t>HU0000707948</t>
  </si>
  <si>
    <t>max 0,2%</t>
  </si>
  <si>
    <t>Citadella Származtatott Befektetési Alap "A" sorozat</t>
  </si>
  <si>
    <t>Citadella Származtatott Befektetési Alap "B" sorozat</t>
  </si>
  <si>
    <t>HU0000717137</t>
  </si>
  <si>
    <t>a benchmark feletti többlethozam 10%-a</t>
  </si>
  <si>
    <t>CONCORDE 2000 NYÍLTVÉGU BEFEKTETÉSI ALAP</t>
  </si>
  <si>
    <t>HU0000701693</t>
  </si>
  <si>
    <t>maximum 0,2%</t>
  </si>
  <si>
    <t>CONCORDE 3000 NYÍLTVÉGU BEFEKTETÉSI ALAP</t>
  </si>
  <si>
    <t>HU0000715180</t>
  </si>
  <si>
    <t>CONCORDE COLUMBUS GLOBÁLIS ÉRTÉKALAPÚ SZÁRMAZTATOTT BEFEKTETÉSI ALAP</t>
  </si>
  <si>
    <t>HU0000705702</t>
  </si>
  <si>
    <t>CONCORDE EURO PB2 ALAPOK ALAPJA</t>
  </si>
  <si>
    <t>HU0000715172</t>
  </si>
  <si>
    <t>CONCORDE EURO PB3 ALAPOK ALAPJA</t>
  </si>
  <si>
    <t>HU0000707245</t>
  </si>
  <si>
    <t>CONCORDE EURÓ PÉNZPIACI BEFEKTETÉSI ALAP</t>
  </si>
  <si>
    <t>HU0000705868</t>
  </si>
  <si>
    <t>CONCORDE FORTE EUR ALAPOKBA FEKTETO RÉSZALAP "PRÉM" SOROZAT</t>
  </si>
  <si>
    <t>PRÉM</t>
  </si>
  <si>
    <t>HU0000716782</t>
  </si>
  <si>
    <t>max 0,4%</t>
  </si>
  <si>
    <t>CONCORDE FORTE HUF ALAPOKBA FEKTETO RÉSZALAP NYÍLT VÉGU BEFEKTETÉSI JEGY PRÉM SOROZAT</t>
  </si>
  <si>
    <t>HU0000716626</t>
  </si>
  <si>
    <t>maximum 1,00%</t>
  </si>
  <si>
    <t>CONCORDE HOLD ALAPOK ALAPJA</t>
  </si>
  <si>
    <t>HU0000710116</t>
  </si>
  <si>
    <t>CONCORDE HOLD EURO ALAPOK ALAPJA</t>
  </si>
  <si>
    <t>HU0000712252</t>
  </si>
  <si>
    <t>CONCORDE HOZAMKERESO SZÁRM,BEF,ALAP</t>
  </si>
  <si>
    <t>HU0000711916</t>
  </si>
  <si>
    <t>CONCORDE KOGA ALAPOK ALAPJA</t>
  </si>
  <si>
    <t>HU0000713235</t>
  </si>
  <si>
    <t>CONCORDE KOGA EURO ALAPOK ALAPJA</t>
  </si>
  <si>
    <t>HU0000714498</t>
  </si>
  <si>
    <t>CONCORDE KÖTVÉNY BEFEKTETÉSI ALAP</t>
  </si>
  <si>
    <t>HU0000702030</t>
  </si>
  <si>
    <t>CONCORDE KÖZÉP-EURÓPAI RÉSZVÉNY BEFEKTETÉSI ALAP</t>
  </si>
  <si>
    <t>HU0000706163</t>
  </si>
  <si>
    <t>CONCORDE MAX EURO SZÁRMAZTATOTT BEFEKTETÉSI ALAP C</t>
  </si>
  <si>
    <t>HU0000717004</t>
  </si>
  <si>
    <t>maximum 0,1%</t>
  </si>
  <si>
    <t>CONCORDE MAX USD SZÁRMAZTATOTT BEFEKTETÉSI ALAP CO</t>
  </si>
  <si>
    <t>HU0000716998</t>
  </si>
  <si>
    <t>CONCORDE MOLTO FORTE EUR ALAPOKBA FEKTETO RÉSZALAP NYÍLT VÉGU BEFEKTETÉSI JEGY PVK SOROZAT</t>
  </si>
  <si>
    <t>PVK</t>
  </si>
  <si>
    <t>HU0000716741</t>
  </si>
  <si>
    <t>CONCORDE MOLTO FORTE HUF ALAPOKBA FEKTETO RÉSZALAP "PVK" SOROZAT</t>
  </si>
  <si>
    <t>HU0000716584</t>
  </si>
  <si>
    <t>CONCORDE NEMZETKÖZI RÉSZVÉNY ALAPOK ALAPJA</t>
  </si>
  <si>
    <t>HU0000702295</t>
  </si>
  <si>
    <t>CONCORDE PB1 ALAPOK ALAPJA</t>
  </si>
  <si>
    <t>HU0000704697</t>
  </si>
  <si>
    <t>CONCORDE PB2 ALAPOK ALAPJA</t>
  </si>
  <si>
    <t>HU0000704705</t>
  </si>
  <si>
    <t>CONCORDE PB3 ALAPOK ALAPJA</t>
  </si>
  <si>
    <t>HU0000704713</t>
  </si>
  <si>
    <t>CONCORDE PÉNZPIACI BEFEKTETÉSI ALAP</t>
  </si>
  <si>
    <t>HU0000701487</t>
  </si>
  <si>
    <t>CONCORDE RÉSZVÉNY BEFEKTETÉSI ALAP</t>
  </si>
  <si>
    <t>HU0000702022</t>
  </si>
  <si>
    <t>CONCORDE RÖVID FUTAMIDEJU  KÖTVÉNY BEFEKTETÉSI ALAP</t>
  </si>
  <si>
    <t>HU0000701685</t>
  </si>
  <si>
    <t>CONCORDE RUBICON SZÁRMAZTATOTT BEFEKTETÉSI ALAP</t>
  </si>
  <si>
    <t>HU0000707252</t>
  </si>
  <si>
    <t>CONCORDE USD PB2 ALAPOK ALAPJA</t>
  </si>
  <si>
    <t>HU0000715164</t>
  </si>
  <si>
    <t>CONCORDE USD PB3 ALAPOK ALAPJA</t>
  </si>
  <si>
    <t>HU0000714670</t>
  </si>
  <si>
    <t>CONCORDE USD PÉNZPIACI BEFEKTETÉSI ALAP</t>
  </si>
  <si>
    <t>HU0000705850</t>
  </si>
  <si>
    <t>Concorde-VM Abszolút Származtatott Befektetési Alap</t>
  </si>
  <si>
    <t>HU0000703749</t>
  </si>
  <si>
    <t>max 0,20%</t>
  </si>
  <si>
    <t>Concorde-VM Abszolút Származtatott Befektetési Alap "A" sorozat</t>
  </si>
  <si>
    <t>Concorde-VM Abszolút Származtatott Befektetési Alap "B" sorozat</t>
  </si>
  <si>
    <t>HU0000717111</t>
  </si>
  <si>
    <t>Concorde-VM Abszolút Származtatott Befektetési Alap "C" sorozat</t>
  </si>
  <si>
    <t>HU0000717129</t>
  </si>
  <si>
    <t>maximum 1,20%</t>
  </si>
  <si>
    <t>CONCORDE-VM EURO ALAPOK ALAPJA</t>
  </si>
  <si>
    <t>HU0000708938</t>
  </si>
  <si>
    <t>PLATINA ALFA SZÁRMAZTATOTT BEFEKTETÉSI ALAP</t>
  </si>
  <si>
    <t>HU0000704648</t>
  </si>
  <si>
    <t>maximum 2,00%</t>
  </si>
  <si>
    <t>PLATINA BÉTA SZÁRMAZTATOTT BEFEKTETÉSI  ALAP</t>
  </si>
  <si>
    <t>HU0000704655</t>
  </si>
  <si>
    <t>PLATINA DELTA SZÁRMAZTATOTT BEFEKTETÉSI  ALAP A SOROZAT</t>
  </si>
  <si>
    <t>HU0000704671</t>
  </si>
  <si>
    <t>PLATINA GAMMA SZÁRMAZTATOTT BEFEKTETÉSI  ALAP</t>
  </si>
  <si>
    <t>HU0000704663</t>
  </si>
  <si>
    <t>PLATINA PÍ SZÁRMAZTATOTT BEFEKTETÉSI ALAP</t>
  </si>
  <si>
    <t>HU0000704689</t>
  </si>
  <si>
    <t>PLATINA PÍ SZÁRMAZTATOTT BEFEKTETÉSI ALAP A SOROZAT</t>
  </si>
  <si>
    <t>PLATINA PÍ SZÁRMAZTATOTT BEFEKTETÉSI ALAP B SOROZAT</t>
  </si>
  <si>
    <t>HU0000709969</t>
  </si>
  <si>
    <t>Sequoia Származtatott Befektetési Alap</t>
  </si>
  <si>
    <t>HU0000718903</t>
  </si>
  <si>
    <t>maximum 0,35%</t>
  </si>
  <si>
    <t>SUI GENERIS 1,1 SZÁRMAZTATOTT BEFEKTETÉSI ALAP</t>
  </si>
  <si>
    <t>HU0000713227</t>
  </si>
  <si>
    <t>max 1,5%</t>
  </si>
  <si>
    <t>SUPERPOSITION SZÁRMAZTATOTT BEFEKTETÉSI ALAP</t>
  </si>
  <si>
    <t>HU0000713243</t>
  </si>
  <si>
    <t>SUPERPOSITION SZÁRMAZTATOTT BEFEKTETÉSI ALAP "A" sorozat</t>
  </si>
  <si>
    <t>SUPERPOSITION SZÁRMAZTATOTT BEFEKTETÉSI ALAP "B" sorozat</t>
  </si>
  <si>
    <t>HU0000718986</t>
  </si>
  <si>
    <t>SUPERPOSITION SZÁRMAZTATOTT BEFEKTETÉSI ALAP "C" sorozat</t>
  </si>
  <si>
    <t>HU0000718994</t>
  </si>
  <si>
    <t>HOLD EXPEDÍCIÓ SZÁRMAZTATOTT BEFEKTETÉSI ALAP</t>
  </si>
  <si>
    <t>HU0000720503</t>
  </si>
  <si>
    <t>HOLD HTM SZÁRMAZTATOTT BEFEKTETÉSI ALAP</t>
  </si>
  <si>
    <t>HU0000720347</t>
  </si>
  <si>
    <t>HOLD ORION SZÁRMAZTATOTT BEFEKTETÉSI ALAP</t>
  </si>
  <si>
    <t>HU0000720339</t>
  </si>
  <si>
    <t>Impact Asset Management Alapkezelő Zrt.</t>
  </si>
  <si>
    <t>Duna House Magyar Lakás Ingatlanalap</t>
  </si>
  <si>
    <t>HU0000718788</t>
  </si>
  <si>
    <t>K&amp;H Befektetési Alapkezelő Zrt.</t>
  </si>
  <si>
    <t>K&amp;H forint pénzpiaci alap</t>
  </si>
  <si>
    <t>K&amp;H forint pénzpiaci alap "n" sorozat</t>
  </si>
  <si>
    <t>HU0000702329</t>
  </si>
  <si>
    <t>értékpapír</t>
  </si>
  <si>
    <t>K&amp;H forint pénzpiaci alap "e" sorozat</t>
  </si>
  <si>
    <t>HU0000709027</t>
  </si>
  <si>
    <t>K&amp;H forint pénzpiaci alap "f" sorozat</t>
  </si>
  <si>
    <t>HU0000714951</t>
  </si>
  <si>
    <t>K&amp;H forint pénzpiaci alap "i" sorozat</t>
  </si>
  <si>
    <t>HU0000707229</t>
  </si>
  <si>
    <t>K&amp;H tőkevédett dollár pénzpiaci alap</t>
  </si>
  <si>
    <t>K&amp;H tőkevédett dollár pénzpiaci alap "n" sorozat</t>
  </si>
  <si>
    <t>HU0000705223</t>
  </si>
  <si>
    <t>K&amp;H Aranykosár Alap</t>
  </si>
  <si>
    <t>HU0000702337</t>
  </si>
  <si>
    <t>K&amp;H Állampapír Alap</t>
  </si>
  <si>
    <t>K&amp;H Állampapír Alap "n" sorozat</t>
  </si>
  <si>
    <t>HU0000712872</t>
  </si>
  <si>
    <t>K&amp;H Állampapír Alap "i " sorozat</t>
  </si>
  <si>
    <t>HU0000713037</t>
  </si>
  <si>
    <t>K&amp;H Állampapír Alap "f" sorozat</t>
  </si>
  <si>
    <t>HU0000718762</t>
  </si>
  <si>
    <t>K&amp;H Kötvény Alap</t>
  </si>
  <si>
    <t>K&amp;H Kötvény Alap "n" sorozat</t>
  </si>
  <si>
    <t>HU0000702345</t>
  </si>
  <si>
    <t>K&amp;H Válogatott 1, Alap</t>
  </si>
  <si>
    <t>HU0000703400</t>
  </si>
  <si>
    <t>K&amp;H Válogatott 2, Alap</t>
  </si>
  <si>
    <t>K&amp;H Válogatott 2, Alap "n" sorozat</t>
  </si>
  <si>
    <t>HU0000703418</t>
  </si>
  <si>
    <t>K&amp;H nemzetközi vegyes alapok nyíltvégű befektetési alapja</t>
  </si>
  <si>
    <t>K&amp;H nemzetközi vegyes alapok nyíltvégű befektetési alapja EUR sorozat</t>
  </si>
  <si>
    <t>HU0000709175</t>
  </si>
  <si>
    <t>K&amp;H nemzetközi vegyes alapok nyíltvégű befektetési alapja USD sorozat</t>
  </si>
  <si>
    <t>HU0000718002</t>
  </si>
  <si>
    <t>K&amp;H Válogatott 3, Alap</t>
  </si>
  <si>
    <t>K&amp;H Válogatott 3, Alap "n" sorozat</t>
  </si>
  <si>
    <t>HU0000703426</t>
  </si>
  <si>
    <t>K&amp;H változó portfolió december alapok nyíltvégű értékpapír befektetési alapja</t>
  </si>
  <si>
    <t>HU0000715628</t>
  </si>
  <si>
    <t>K&amp;H megtakarítási cél június nyíltvégű alapok alapja</t>
  </si>
  <si>
    <t>HU0000715586</t>
  </si>
  <si>
    <t>K&amp;H megtakarítási cél február nyíltvégű alapok alapja</t>
  </si>
  <si>
    <t>HU0000715578</t>
  </si>
  <si>
    <t>K&amp;H megtakarítási cél október nyíltvégű alapok alapja</t>
  </si>
  <si>
    <t>HU0000715594</t>
  </si>
  <si>
    <t>K&amp;H változó portfolió augusztus alapok nyíltvégű értékpapír befektetési alapja</t>
  </si>
  <si>
    <t>HU0000715610</t>
  </si>
  <si>
    <t>K&amp;H euro megtakarítási cél április nyíltvégű alapok alapja</t>
  </si>
  <si>
    <t>HU0000713532</t>
  </si>
  <si>
    <t>K&amp;H változó portfolió április alapok nyíltvégű értékpapír befektetési alapja</t>
  </si>
  <si>
    <t>HU0000715602</t>
  </si>
  <si>
    <t>K&amp;H dollár megtakarítási cél - augusztus nyíltvégű alapok alapja</t>
  </si>
  <si>
    <t>HU0000715396</t>
  </si>
  <si>
    <t>K&amp;H euró változó portfolió - október nyíltvégű alapok alapja</t>
  </si>
  <si>
    <t>HU0000715404</t>
  </si>
  <si>
    <t>K&amp;H Válogatott 4, Alap</t>
  </si>
  <si>
    <t>HU0000703434</t>
  </si>
  <si>
    <t>K&amp;H közép-európai részvény Alap</t>
  </si>
  <si>
    <t>HU0000702915</t>
  </si>
  <si>
    <t>K&amp;H Navigátor Alap</t>
  </si>
  <si>
    <t>K&amp;H Navigátor Alap "n" sorozat</t>
  </si>
  <si>
    <t>HU0000702352</t>
  </si>
  <si>
    <t>K&amp;H Amerika Alap</t>
  </si>
  <si>
    <t>K&amp;H Amerika Alap HUF sorozat</t>
  </si>
  <si>
    <t>HU0000701982</t>
  </si>
  <si>
    <t>K&amp;H amerika Alap USD sorozat</t>
  </si>
  <si>
    <t>HU0000717210</t>
  </si>
  <si>
    <t>K&amp;H Ingatlanpiaci Alap</t>
  </si>
  <si>
    <t>HU0000702287</t>
  </si>
  <si>
    <t>K&amp;H Unió Alap</t>
  </si>
  <si>
    <t>K&amp;H Unió Alap HUF sorozat</t>
  </si>
  <si>
    <t>HU0000702360</t>
  </si>
  <si>
    <t>K&amp;H Unió Alap EUR sorozat</t>
  </si>
  <si>
    <t>HU0000708342</t>
  </si>
  <si>
    <t>K&amp;H Ázsia Alap</t>
  </si>
  <si>
    <t>HU0000704432</t>
  </si>
  <si>
    <t>K&amp;H Öko Alap</t>
  </si>
  <si>
    <t>HU0000705645</t>
  </si>
  <si>
    <t>K&amp;H Feltörekvő Piaci Alapok Alapja</t>
  </si>
  <si>
    <t>HU0000707328</t>
  </si>
  <si>
    <t>K&amp;H Nyersanyag Alapok Alapja</t>
  </si>
  <si>
    <t>K&amp;H Nyersanyag Alapok Alapja HUF sorozat</t>
  </si>
  <si>
    <t>HU0000708078</t>
  </si>
  <si>
    <t>K&amp;H Nyersanyag Alapok Alapja USD sorozat "n" sorozat</t>
  </si>
  <si>
    <t>HU0000708060</t>
  </si>
  <si>
    <t>K&amp;H szikra abszolút hozamú származtatott nyíltvégű alap</t>
  </si>
  <si>
    <t>HU0000713979</t>
  </si>
  <si>
    <t>hozamtöbblet 20%-a</t>
  </si>
  <si>
    <t>K&amp;H tartós befektetés 2021 alapok nyíltvégu befektetési alapja</t>
  </si>
  <si>
    <t>HU0000718176</t>
  </si>
  <si>
    <t>K&amp;H tartós befektetés 2022 alapok nyíltvégu befektetési alapja</t>
  </si>
  <si>
    <t>HU0000718945</t>
  </si>
  <si>
    <t>K&amp;H privátbanki exkluzív komfort alapok nyíltvégu alapja</t>
  </si>
  <si>
    <t>HU0000719380</t>
  </si>
  <si>
    <t>K&amp;H privátbanki exkluzív lendület alapok nyíltvégu alapja</t>
  </si>
  <si>
    <t>HU0000719398</t>
  </si>
  <si>
    <t>K&amp;H autóipari származtatott zártvégű értékpapír befektetési alap</t>
  </si>
  <si>
    <t>HU0000713961</t>
  </si>
  <si>
    <t>Zártvégű</t>
  </si>
  <si>
    <t>Tőkevédett alap</t>
  </si>
  <si>
    <t>K&amp;H mozdulj! származtatott zártvégű értékpapír befektetési alap</t>
  </si>
  <si>
    <t>HU0000714043</t>
  </si>
  <si>
    <t>K&amp;H Temze tőkevédett származtatott zártvégű alap</t>
  </si>
  <si>
    <t>HU0000714332</t>
  </si>
  <si>
    <t>K&amp;H világcégek tőkevédett 2 származtatott zártvégű értékpapír befektetési alap</t>
  </si>
  <si>
    <t>HU0000714423</t>
  </si>
  <si>
    <t>K&amp;H változó Ázsia tőkevédett alap</t>
  </si>
  <si>
    <t>HU0000714514</t>
  </si>
  <si>
    <t>K&amp;H olajipari származtatott zártvégű alap</t>
  </si>
  <si>
    <t>HU0000714779</t>
  </si>
  <si>
    <t>K&amp;H európai körverseny származtatott zártvégű alap</t>
  </si>
  <si>
    <t>HU0000714860</t>
  </si>
  <si>
    <t>K&amp;H jövő autói származtatott zártvégű alap</t>
  </si>
  <si>
    <t>HU0000714795</t>
  </si>
  <si>
    <t>K&amp;H szakaszos hozamú 7 származtatott zártvégű alap</t>
  </si>
  <si>
    <t>HU0000715081</t>
  </si>
  <si>
    <t>K&amp;H gyógyszeripari 2 származtatott zártvégű alap</t>
  </si>
  <si>
    <t>HU0000715529</t>
  </si>
  <si>
    <t>K&amp;H prémium fogyasztói javak származtatott zártvégű alap</t>
  </si>
  <si>
    <t>HU0000715669</t>
  </si>
  <si>
    <t>K&amp;H prémium élelmiszeripari származtatott zártvégű alap</t>
  </si>
  <si>
    <t>HU0000715818</t>
  </si>
  <si>
    <t>K&amp;H prémium európai exportőrök származtatott zártvégű alap</t>
  </si>
  <si>
    <t>HU0000715933</t>
  </si>
  <si>
    <t>K&amp;H prémium gyógyszeripari 3 származtatott zártvégű alap</t>
  </si>
  <si>
    <t>HU0000715925</t>
  </si>
  <si>
    <t>K&amp;H prémium gyermekközpontú származtatott zártvégű alap</t>
  </si>
  <si>
    <t>HU0000716568</t>
  </si>
  <si>
    <t>K&amp;H prémium gondoskodás származtatott zártvégű alap</t>
  </si>
  <si>
    <t>HU0000717020</t>
  </si>
  <si>
    <t>K&amp;H prémium világcégek 8 származtatott zártvégű alap</t>
  </si>
  <si>
    <t>HU0000717038</t>
  </si>
  <si>
    <t>K&amp;H prémium rangadó származtatott zártvégű alap</t>
  </si>
  <si>
    <t>HU0000717202</t>
  </si>
  <si>
    <t>K&amp;H prémium gyógyszer- és világcégek származtatott zártvégű alap</t>
  </si>
  <si>
    <t>HU0000717467</t>
  </si>
  <si>
    <t>K&amp;H prémium világcégek 10 származtatott alap</t>
  </si>
  <si>
    <t>HU0000717780</t>
  </si>
  <si>
    <t>K&amp;H prémium információbiztonság származtatott alap</t>
  </si>
  <si>
    <t>HU0000717970</t>
  </si>
  <si>
    <t>K&amp;H prémium világcégek 11 származtatott alap</t>
  </si>
  <si>
    <t>HU0000717962</t>
  </si>
  <si>
    <t>K&amp;H prémium többször termő dollár származtatott alap</t>
  </si>
  <si>
    <t>HU0000718226</t>
  </si>
  <si>
    <t>K&amp;H prémium nemzetközi csapat származtatott alap</t>
  </si>
  <si>
    <t>HU0000718507</t>
  </si>
  <si>
    <t>K&amp;H prémium ingatlanpiac és világcégek származtatott alap</t>
  </si>
  <si>
    <t>HU0000718515</t>
  </si>
  <si>
    <t>K&amp;H prémium nemzetközi csapat 2 származtatott alap</t>
  </si>
  <si>
    <t>HU0000718713</t>
  </si>
  <si>
    <t>K&amp;H prémium ráadás származtatott alap</t>
  </si>
  <si>
    <t>HU0000718721</t>
  </si>
  <si>
    <t>K&amp;H prémium többször termő dollár 2 származtatott alap</t>
  </si>
  <si>
    <t>HU0000718879</t>
  </si>
  <si>
    <t>K&amp;H prémium gyógyszeripari 4 származtatott alap</t>
  </si>
  <si>
    <t>HU0000718887</t>
  </si>
  <si>
    <t>K&amp;H prémium ráadás generációs vállalatok származtatott alap</t>
  </si>
  <si>
    <t>HU0000718952</t>
  </si>
  <si>
    <t>K&amp;H prémium sportszponzorok származtatott alap</t>
  </si>
  <si>
    <t>HU0000719083</t>
  </si>
  <si>
    <t>K&amp;H prémium európai tőzsdék rugalmas származtatott alap</t>
  </si>
  <si>
    <t>HU0000719224</t>
  </si>
  <si>
    <t>K&amp;H prémium nemzetközi csapat 3 származtatott alap</t>
  </si>
  <si>
    <t>HU0000719497</t>
  </si>
  <si>
    <t>MARKETPROG Asset Management Befektetési Alapkezelő Zrt.</t>
  </si>
  <si>
    <t>Marketprog Esernyőalap</t>
  </si>
  <si>
    <t>Marketprog Bond Derivatív Kötvény Származtatott Részalap "I" Sorozat</t>
  </si>
  <si>
    <t>HU0000714688</t>
  </si>
  <si>
    <t>maximum 0,1% minimum 65000 Ft/hó</t>
  </si>
  <si>
    <t>Marketprog Bond Derivatív Kötvény Származtatott Részalap "EUR" Sorozat</t>
  </si>
  <si>
    <t>HU0000714548</t>
  </si>
  <si>
    <t>referenciahozam feletti hozam 15%a</t>
  </si>
  <si>
    <t>Marketprog Bond Derivatív Kötvény Származtatott Részalap "HUF" Sorozat</t>
  </si>
  <si>
    <t>HU0000714555</t>
  </si>
  <si>
    <t>Marketprog Multi Asset Vol,10 Abszolút Hozamú Származtatott Részalap "HUF" sorozat</t>
  </si>
  <si>
    <t>HU0000714571</t>
  </si>
  <si>
    <t>Clareo Abszolút Hozamú Származtatott Alap</t>
  </si>
  <si>
    <t>Clareo Abszolút Hozamú Származtatott Alap "HUF" sorozat</t>
  </si>
  <si>
    <t>HU0000718242</t>
  </si>
  <si>
    <t>referenciahozam feletti hozam 20%a</t>
  </si>
  <si>
    <t>Marketprog Bond Derivatív Kötvény Származtatott Részalap "C" Sorozat</t>
  </si>
  <si>
    <t>HU0000719356</t>
  </si>
  <si>
    <t>referenciahozam feletti hozam 10%a</t>
  </si>
  <si>
    <t>Skipper Abszolút Hozamú Származtatott Befektetési Alap</t>
  </si>
  <si>
    <t>Skipper Abszolút Hozamú Származtatott Befektetési Alap "B" sorozat</t>
  </si>
  <si>
    <t>HU0000719299</t>
  </si>
  <si>
    <t>MKB-Pannónia Alapkezelő Zrt.</t>
  </si>
  <si>
    <t>MKB Adaptív Kötvény Abszolút Hozamú Származtatott Befektetési Alap</t>
  </si>
  <si>
    <t>HU0000715362</t>
  </si>
  <si>
    <t>maximum 3%/év</t>
  </si>
  <si>
    <t>maximum 20%</t>
  </si>
  <si>
    <t>maximum 0,20%</t>
  </si>
  <si>
    <t>egyéb költség a bruttó eszközérték max, 1,5%-a lehet</t>
  </si>
  <si>
    <t>MKB-Pannónia Alapkezelő Zártkörűen Működő Részvénytársaság</t>
  </si>
  <si>
    <t>MKB Adaptív Kötvény Dollár alapba Fektető Alap</t>
  </si>
  <si>
    <t>HU0000715370</t>
  </si>
  <si>
    <t>MKB Adaptív Kötvény EURÓ Alapba Fektető Alap</t>
  </si>
  <si>
    <t>HU0000715388</t>
  </si>
  <si>
    <t>MKB Aktív Alfa Abszolút Hozamú Származtatott Befektetési Alap</t>
  </si>
  <si>
    <t>HU0000714225</t>
  </si>
  <si>
    <t>MKB Aktív Alfa Dollár Alapba Fektető Alap</t>
  </si>
  <si>
    <t>HU0000715354</t>
  </si>
  <si>
    <t>MKB Aktív Alfa Euró Alapba Fektető Alap</t>
  </si>
  <si>
    <t>HU0000715321</t>
  </si>
  <si>
    <t>MKB Állampapír Befektetési Alap</t>
  </si>
  <si>
    <t>HU0000702956</t>
  </si>
  <si>
    <t>MKB Ambíció Nyíltvégű Befektetési Alap</t>
  </si>
  <si>
    <t>HU0000712211</t>
  </si>
  <si>
    <t>egyéb költség a bruttó eszközérték max, 1%-a lehet</t>
  </si>
  <si>
    <t>MKB Bázis Dollár Alapba Fektető Alap</t>
  </si>
  <si>
    <t>HU0000715347</t>
  </si>
  <si>
    <t>MKB Bázis Euró Alapba Fektető Alap</t>
  </si>
  <si>
    <t>HU0000715339</t>
  </si>
  <si>
    <t>MKB Bázis Nyíltvégű Befektetési Alap</t>
  </si>
  <si>
    <t>HU0000712195</t>
  </si>
  <si>
    <t>MKB Beszédes Hozam Származtatott Befektetési Alap</t>
  </si>
  <si>
    <t>HU0000717657</t>
  </si>
  <si>
    <t>maximum 1,5%/év</t>
  </si>
  <si>
    <t>MKB Bonus Közép-Európai Részvény Befektetési Alap</t>
  </si>
  <si>
    <t>HU0000702964</t>
  </si>
  <si>
    <t>MKB DOLLÁR  Likviditási Alap</t>
  </si>
  <si>
    <t>HU0000708052</t>
  </si>
  <si>
    <t>MKB Egyensúly Dollár Alapba Fektető Alap</t>
  </si>
  <si>
    <t>HU0000714712</t>
  </si>
  <si>
    <t>MKB Egyensúly Euró Alapba Fektető Alap</t>
  </si>
  <si>
    <t>HU0000714431</t>
  </si>
  <si>
    <t>MKB Egyensúly Nyíltvégű Befektetési Alap</t>
  </si>
  <si>
    <t>HU0000712203</t>
  </si>
  <si>
    <t>MKB e-Hoz@m Származtatott Befektetési Alap</t>
  </si>
  <si>
    <t>HU0000717905</t>
  </si>
  <si>
    <t>MKB Élhető Jövő Származtatott Befektetési Alap</t>
  </si>
  <si>
    <t>HU0000716972</t>
  </si>
  <si>
    <t>MKB Észak-Amerikai Részvény Befektetési Alap</t>
  </si>
  <si>
    <t>HU0000709506</t>
  </si>
  <si>
    <t>MKB EURO Likviditási Alap</t>
  </si>
  <si>
    <t>HU0000707138</t>
  </si>
  <si>
    <t>MKB Európai Részvény Befektetési Alap</t>
  </si>
  <si>
    <t>HU0000702931</t>
  </si>
  <si>
    <t>MKB Feltörekvő Kína 3, Tőkevédett Származtatott Befektetési Alap</t>
  </si>
  <si>
    <t>HU0000714837</t>
  </si>
  <si>
    <t>MKB Forint Likviditási Alap</t>
  </si>
  <si>
    <t>HU0000705280</t>
  </si>
  <si>
    <t>MKB Hozamdoktor Származtatott Befektetési Alap</t>
  </si>
  <si>
    <t>HU0000717319</t>
  </si>
  <si>
    <t>MKB Ingatlan Alapok Alapja</t>
  </si>
  <si>
    <t>HU0000705058</t>
  </si>
  <si>
    <t>MKB Kelet-Európai Négyes Tőkevédett Származtatott Befektetési Alap</t>
  </si>
  <si>
    <t>HU0000713995</t>
  </si>
  <si>
    <t>MKB Medicina Tőkevédett Származtatott Befektetési Alap</t>
  </si>
  <si>
    <t>HU0000715636</t>
  </si>
  <si>
    <t>MKB Német Részvények Tőkevédett Származtatott Befektetési Alap</t>
  </si>
  <si>
    <t>HU0000716360</t>
  </si>
  <si>
    <t>MKB Nyersanyag Alapok Alapja</t>
  </si>
  <si>
    <t>HU0000707971</t>
  </si>
  <si>
    <t>MKB PB TOP Abszolút Hozamú Származtatott Befektetési Alap</t>
  </si>
  <si>
    <t>HU0000714241</t>
  </si>
  <si>
    <t>maximum 25%</t>
  </si>
  <si>
    <t>MKB Prémium Rövid Kötvény Befektetési Alap</t>
  </si>
  <si>
    <t>HU0000702972</t>
  </si>
  <si>
    <t>MKB Triumvirátus Plusz Tőkevédett Származtatott Befektetési Alap</t>
  </si>
  <si>
    <t>HU0000714407</t>
  </si>
  <si>
    <t>MKB Vezető Olajvállalatok Tőkevédett Származtatott Befektetési Alap</t>
  </si>
  <si>
    <t>HU0000714506</t>
  </si>
  <si>
    <t>MKB Világháló Tőkevédett Származtatott Befektetési Alap</t>
  </si>
  <si>
    <t>HU0000715123</t>
  </si>
  <si>
    <t>OTP Alapkezelő Zrt.</t>
  </si>
  <si>
    <t>OTP Tőzsdén Kereskedett BUX Indexkövető Alap</t>
  </si>
  <si>
    <t>HU0000704960</t>
  </si>
  <si>
    <t>maximum 0,50%</t>
  </si>
  <si>
    <t>max 1,11%</t>
  </si>
  <si>
    <t>OTP Abszolút Hozam Nyíltvégű Származtatott Alap</t>
  </si>
  <si>
    <t>HU0000704457</t>
  </si>
  <si>
    <t>max 1,00%</t>
  </si>
  <si>
    <t>B sorozat</t>
  </si>
  <si>
    <t>HU0000704440</t>
  </si>
  <si>
    <t>OTP Abszolút Hozam Euró Alapba Fektető Alap</t>
  </si>
  <si>
    <t>HU0000713755</t>
  </si>
  <si>
    <t>OTP Afrika Részvény Alap</t>
  </si>
  <si>
    <t>HU0000709753</t>
  </si>
  <si>
    <t>HU0000709878</t>
  </si>
  <si>
    <t>maximum 0,80%</t>
  </si>
  <si>
    <t>C sorozat</t>
  </si>
  <si>
    <t>HU0000709886</t>
  </si>
  <si>
    <t>OTP Arany Válogatott Tőkevédett Zártvégű Alap</t>
  </si>
  <si>
    <t>HU0000717376</t>
  </si>
  <si>
    <t>OTP Ázsiai Ingatlan és Infrastruktúra Értékpapír Alapok Alapja</t>
  </si>
  <si>
    <t>HU0000706718</t>
  </si>
  <si>
    <t>HU0000706726</t>
  </si>
  <si>
    <t>OTP DOLLÁR Pénzpiaci Alap</t>
  </si>
  <si>
    <t>HU0000702170</t>
  </si>
  <si>
    <t>OTP EMDA Származtatott Alap</t>
  </si>
  <si>
    <t>HU0000706361</t>
  </si>
  <si>
    <t>OTP EMEA Kötvény Alap</t>
  </si>
  <si>
    <t>HU0000711015</t>
  </si>
  <si>
    <t>maximum 1,50%</t>
  </si>
  <si>
    <t>I Sorozat</t>
  </si>
  <si>
    <t>HU0000718309</t>
  </si>
  <si>
    <t>maximum 0,8%</t>
  </si>
  <si>
    <t>OTP EURÓ Pénzpiaci Alap</t>
  </si>
  <si>
    <t>HU0000702162</t>
  </si>
  <si>
    <t>OTP Fejlett Világ I, Tőkevédett Zártvégű Alap</t>
  </si>
  <si>
    <t>HU0000714738</t>
  </si>
  <si>
    <t>OTP Fejlett Világ II, Tőkevédett Zártvégű Alap</t>
  </si>
  <si>
    <t>HU0000715222</t>
  </si>
  <si>
    <t>OTP Föld Kincsei Származtatott Árupiaci Alap</t>
  </si>
  <si>
    <t>HU0000707633</t>
  </si>
  <si>
    <t>HU0000707641</t>
  </si>
  <si>
    <t>HU0000716121</t>
  </si>
  <si>
    <t>OTP Fundman Részvény Alap</t>
  </si>
  <si>
    <t>HU0000713714</t>
  </si>
  <si>
    <t>maximum 0,05%</t>
  </si>
  <si>
    <t>HU0000713722</t>
  </si>
  <si>
    <t>HU0000713730</t>
  </si>
  <si>
    <t>OTP G10 Euró Származtatott Alap</t>
  </si>
  <si>
    <t>HU0000706221</t>
  </si>
  <si>
    <t>HU0000710298</t>
  </si>
  <si>
    <t>OTP Globál Mix Tőkevédett Zártvégű Alap</t>
  </si>
  <si>
    <t>HU0000715867</t>
  </si>
  <si>
    <t>OTP II, Zártkörű Feltörekvő Piaci Részvény Alapok Alapja</t>
  </si>
  <si>
    <t>HU0000709480</t>
  </si>
  <si>
    <t>OTP II, Zártkörű Kötvény Alap</t>
  </si>
  <si>
    <t>HU0000710108</t>
  </si>
  <si>
    <t>OTP Jubileum Dinamikus Tőkevédett Nyíltvégű Származtatott Alap</t>
  </si>
  <si>
    <t>HU0000707377</t>
  </si>
  <si>
    <t>OTP Klímaváltozás 130/30 Részvény Alap</t>
  </si>
  <si>
    <t>HU0000706239</t>
  </si>
  <si>
    <t>HU0000706247</t>
  </si>
  <si>
    <t>OTP Közép-Európai Részvény Alap</t>
  </si>
  <si>
    <t>HU0000703855</t>
  </si>
  <si>
    <t>maximum 2,50%</t>
  </si>
  <si>
    <t>OTP MAXIMA Kötvény Alap</t>
  </si>
  <si>
    <t>HU0000702865</t>
  </si>
  <si>
    <t>HU0000713904</t>
  </si>
  <si>
    <t>OTP Omega Fejlett Piaci Részvény Alapok Alapja</t>
  </si>
  <si>
    <t>HU0000702899</t>
  </si>
  <si>
    <t>HU0000703897</t>
  </si>
  <si>
    <t>OTP Optima Tőkegarantált Kötvény Alap</t>
  </si>
  <si>
    <t>HU0000702873</t>
  </si>
  <si>
    <t>HU0000713912</t>
  </si>
  <si>
    <t>OTP Orosz Részvény Alap</t>
  </si>
  <si>
    <t>HU0000709019</t>
  </si>
  <si>
    <t>max 1,25%</t>
  </si>
  <si>
    <t>HU0000709084</t>
  </si>
  <si>
    <t>HU0000709092</t>
  </si>
  <si>
    <t>OTP Paletta Nyíltvégű Értékpapír Alap</t>
  </si>
  <si>
    <t>HU0000702881</t>
  </si>
  <si>
    <t>OTP Tőkegarantált Pénzpiaci Alap</t>
  </si>
  <si>
    <t>HU0000703491</t>
  </si>
  <si>
    <t>OTP Planéta Feltörekvő Piaci Részvény Alapok Alapja</t>
  </si>
  <si>
    <t>HU0000705579</t>
  </si>
  <si>
    <t>HU0000705561</t>
  </si>
  <si>
    <t>OTP Prémium Aktív Klasszikus Alapok Alapja</t>
  </si>
  <si>
    <t>HU0000715545</t>
  </si>
  <si>
    <t>max 0,60%</t>
  </si>
  <si>
    <t>OTP Prémium Euró Alapok Alapja</t>
  </si>
  <si>
    <t>HU0000705041</t>
  </si>
  <si>
    <t>maximum 0,60%</t>
  </si>
  <si>
    <t>OTP Prémium Kiegyensúlyozott Alapok Alapja</t>
  </si>
  <si>
    <t>HU0000705025</t>
  </si>
  <si>
    <t>OTP Prémium Klasszikus Alapok Alapja</t>
  </si>
  <si>
    <t>HU0000705017</t>
  </si>
  <si>
    <t>OTP Prémium Növekedési Alapok Alapja</t>
  </si>
  <si>
    <t>HU0000705033</t>
  </si>
  <si>
    <t>maximum 0,70%</t>
  </si>
  <si>
    <t>OTP Prémium Pénzpiaci Alap</t>
  </si>
  <si>
    <t>HU0000712161</t>
  </si>
  <si>
    <t>OTP Prémium Származtatott Alapok Alapja</t>
  </si>
  <si>
    <t>HU0000710249</t>
  </si>
  <si>
    <t>OTP Prémium Származtatott Euró Alapok Alapja</t>
  </si>
  <si>
    <t>HU0000718473</t>
  </si>
  <si>
    <t>max 0,40%</t>
  </si>
  <si>
    <t>OTP Prémium Trend Klasszikus Alapok Alapja</t>
  </si>
  <si>
    <t>HU0000715537</t>
  </si>
  <si>
    <t>OTP Quality Nyíltvégű Részvény Alap</t>
  </si>
  <si>
    <t>HU0000702907</t>
  </si>
  <si>
    <t>HU0000706213</t>
  </si>
  <si>
    <t>OTP Sigma Nyíltvégű Származtatott Alap</t>
  </si>
  <si>
    <t>HU0000716451</t>
  </si>
  <si>
    <t>HU0000715891</t>
  </si>
  <si>
    <t>OTP Supra Származtatott Befektetési Alap</t>
  </si>
  <si>
    <t>HU0000706379</t>
  </si>
  <si>
    <t>OTP Supra Dollár Alapba Fektető Alap</t>
  </si>
  <si>
    <t>HU0000718481</t>
  </si>
  <si>
    <t>OTP Supra Euró Alapba Fektető Alap</t>
  </si>
  <si>
    <t>HU0000713748</t>
  </si>
  <si>
    <t>OTP Szinergia IX, Tőkevédett Zártvégű Alap</t>
  </si>
  <si>
    <t>HU0000715008</t>
  </si>
  <si>
    <t>OTP Szinergia VIII, Tőkevédett Zártvégű Alap</t>
  </si>
  <si>
    <t>HU0000714480</t>
  </si>
  <si>
    <t>OTP Szinergia X, Tőkevédett Zártvégű Alap</t>
  </si>
  <si>
    <t>HU0000715644</t>
  </si>
  <si>
    <t>OTP Szinergia XI, Tőkevédett Zártvégű Alap</t>
  </si>
  <si>
    <t>HU0000717897</t>
  </si>
  <si>
    <t>OTP Szinergia XII, Tőkevédett Zártvégű Alap</t>
  </si>
  <si>
    <t>HU0000718234</t>
  </si>
  <si>
    <t>OTP Szinergia XIII, Tőkevédett Zártvégű Alap</t>
  </si>
  <si>
    <t>HU0000718648</t>
  </si>
  <si>
    <t>OTP Szinergia XIV, Tőkevédett Zártvégű Alap</t>
  </si>
  <si>
    <t>HU0000718796</t>
  </si>
  <si>
    <t>OTP Szinergia XV, Tőkevédett Zártvégű Alap</t>
  </si>
  <si>
    <t>HU0000719018</t>
  </si>
  <si>
    <t>OTP Szinergia XVI, Tőkevédett Zártvégű Alap</t>
  </si>
  <si>
    <t>HU0000719141</t>
  </si>
  <si>
    <t>OTP Török Részvény Alap</t>
  </si>
  <si>
    <t>HU0000709001</t>
  </si>
  <si>
    <t>HU0000709076</t>
  </si>
  <si>
    <t>HU0000709100</t>
  </si>
  <si>
    <t>OTP Trend Nemzetközi Részvény Alap</t>
  </si>
  <si>
    <t>HU0000711007</t>
  </si>
  <si>
    <t>OTP Alapkezelő Zártkörűen Működő Részvénytársaság</t>
  </si>
  <si>
    <t>HU0000711049</t>
  </si>
  <si>
    <t>OTP Új Európa Euró Alapba Fektető Alap</t>
  </si>
  <si>
    <t>HU0000713763</t>
  </si>
  <si>
    <t>OTP Új Európa Nyíltvégű Származtatott Értékpapír Alap</t>
  </si>
  <si>
    <t>HU0000705827</t>
  </si>
  <si>
    <t>HU0000705835</t>
  </si>
  <si>
    <t>OTP Zártkörű Fejlett Piaci Részvény Alapok Alapja</t>
  </si>
  <si>
    <t>HU0000705843</t>
  </si>
  <si>
    <t>OTP Zártkörű Intézményi Részvény Alap</t>
  </si>
  <si>
    <t>HU0000703236</t>
  </si>
  <si>
    <t>OTP Ingatlan Befektetési Alapkezelő Zrt.</t>
  </si>
  <si>
    <t>OTP INGATLANBEFEKTETÉSI ALAP</t>
  </si>
  <si>
    <t>HU0000702451</t>
  </si>
  <si>
    <t>1, Ingatlanbefektetési állomány 2%-a és a  likvid eszközök 1,5%-a ha a likvid eszközök értéke nem negatív, 2, ha a likvid eszközök értéke negatív akkor a nettó eszközérték 2%-a</t>
  </si>
  <si>
    <t>OTP REÁL ALFA ALAP</t>
  </si>
  <si>
    <t>HU0000714704</t>
  </si>
  <si>
    <t>Jegyzett tőke 1,75%-a</t>
  </si>
  <si>
    <t>Alapkezelési díj része</t>
  </si>
  <si>
    <t>OTP REÁL ALFA II ALAP</t>
  </si>
  <si>
    <t>HU0000714985</t>
  </si>
  <si>
    <t>OTP REÁL ALFA III ALAP</t>
  </si>
  <si>
    <t>HU0000715206</t>
  </si>
  <si>
    <t>OTP REÁL ALFA IV ALAP</t>
  </si>
  <si>
    <t>HU0000715560</t>
  </si>
  <si>
    <t>OTP REÁL ALFA PLUSZ ALAP</t>
  </si>
  <si>
    <t>HU0000716980</t>
  </si>
  <si>
    <t>OTP REÁL FUTAM III ALAP</t>
  </si>
  <si>
    <t>HU0000714472</t>
  </si>
  <si>
    <t>OTP REÁL FUTAM IV ALAP</t>
  </si>
  <si>
    <t>HU0000715859</t>
  </si>
  <si>
    <t>OTP REÁL FUTAM V ALAP</t>
  </si>
  <si>
    <t>HU0000717368</t>
  </si>
  <si>
    <t>OTP Dollár Ingatlan Alapba Fektető Alap</t>
  </si>
  <si>
    <t>HU0000717814</t>
  </si>
  <si>
    <t>Nettó eszközérték maximum 0,5%-a</t>
  </si>
  <si>
    <t>max 0,04%; értékelői díj 0,01%</t>
  </si>
  <si>
    <t>OTP Euró Ingatlan Alapba Fektető Alap</t>
  </si>
  <si>
    <t>HU0000717806</t>
  </si>
  <si>
    <t>OTP Ingatlanvilág Alapok Alapja</t>
  </si>
  <si>
    <t>HU0000716378</t>
  </si>
  <si>
    <t>Nettó eszközérték maximum 2,0%-a</t>
  </si>
  <si>
    <t>OTP REÁL ALFA PLUSZ II, ALAP</t>
  </si>
  <si>
    <t>HU0000718630</t>
  </si>
  <si>
    <t>OTP REÁL ALFA PLUSZ III, ALAP</t>
  </si>
  <si>
    <t>HU0000719000</t>
  </si>
  <si>
    <t>Jegyzett tőke 1,5%-a</t>
  </si>
  <si>
    <t>OTP REÁL FUTAM VI,  ALAP</t>
  </si>
  <si>
    <t>HU0000718275</t>
  </si>
  <si>
    <t>OTP PRIME INGATLANBEFEKTETÉSI ALAP</t>
  </si>
  <si>
    <t>HU0000718523</t>
  </si>
  <si>
    <t>Nettó eszközérték maximum 1,75%-a</t>
  </si>
  <si>
    <t>éves 5% hozam feletti teljesítmény 10%-a</t>
  </si>
  <si>
    <t>1, 15mrd eszközértékig: ingatlanbefektetési állomány 0,13%-a és a likvid eszközök 0,18%-a 2, 15mrd eszközérték felett: ingatlanbefektetési állomány 0,105%-a és a likvid eszközök állomány 0,13%-a 3, ha a likvid eszközök értéke negatív akkor a nettó eszközérték az alap mértéke az ingatlanállományra alkalmazott % Értékelői díj: Nettó eszközérték 0,02%-a</t>
  </si>
  <si>
    <t>Raiffeisen Befektetési Alapkezelő Zrt.</t>
  </si>
  <si>
    <t>FWR Titánium Euró Alapok Alapja</t>
  </si>
  <si>
    <t>HU0000714803</t>
  </si>
  <si>
    <t>Az Alapkezelő a lehetőségekhez képest mindent el fog követni hogy az Alapot terhelő költségek éves szinten ne haladják meg az Alap átlagos nettó eszközértékének 3,00%-át</t>
  </si>
  <si>
    <t>Raiffeisen Euro Prémium Rövid Kötvény Alap</t>
  </si>
  <si>
    <t>HU0000708508</t>
  </si>
  <si>
    <t>Raiffeisen Hozam Prémium Származtatott Alap</t>
  </si>
  <si>
    <t>Raiffeisen Hozam Prémium Származtatott Alap "A" sorozat</t>
  </si>
  <si>
    <t>HU0000703699</t>
  </si>
  <si>
    <t>Raiffeisen Hozam Prémium Származtatott Alap "R" sorozat</t>
  </si>
  <si>
    <t>HU0000719216</t>
  </si>
  <si>
    <t>Raiffeisen Index Prémium Származtatott Alap</t>
  </si>
  <si>
    <t>HU0000703707</t>
  </si>
  <si>
    <t>maximum 3,00%</t>
  </si>
  <si>
    <t>maximum 0,18%</t>
  </si>
  <si>
    <t>Raiffeisen Ingatlan Alap</t>
  </si>
  <si>
    <t>Raiffeisen Ingatlan Alap "A" sorozat</t>
  </si>
  <si>
    <t>HU0000707864</t>
  </si>
  <si>
    <t>MNB díj éves mértéke 0,03% az alap nettó eszközértékére vetítve, Létesítmény Gazdálkodónak fizetett díj évi 0,25% az ingatlanok értékére vetítve, Kivételt képeznek azok a megvásárolt ingatlanok, amelyekre vonatkozóan az Alapkezelő az Alap Létesítmény Gazdálkodójától eltérő szervezettel egyedi létesítménygazdálkodási szerződést köt,</t>
  </si>
  <si>
    <t>Raiffeisen Ingatlan Alap "B" sorozat</t>
  </si>
  <si>
    <t>HU0000707872</t>
  </si>
  <si>
    <t>Raiffeisen Ingatlan Alap "C" sorozat</t>
  </si>
  <si>
    <t>HU0000707880</t>
  </si>
  <si>
    <t>Raiffeisen Ingatlan Alap "D" sorozat</t>
  </si>
  <si>
    <t>HU0000717954</t>
  </si>
  <si>
    <t>Raiffeisen Ingatlan Alap "U" sorozat</t>
  </si>
  <si>
    <t>HU0000719190</t>
  </si>
  <si>
    <t>Raiffeisen Kamat Prémium Rövid Kötvény Alap</t>
  </si>
  <si>
    <t>HU0000702758</t>
  </si>
  <si>
    <t>Raiffeisen Kötvény Alap</t>
  </si>
  <si>
    <t>Raiffeisen Kötvény Alap "A" sorozat</t>
  </si>
  <si>
    <t>HU0000702782</t>
  </si>
  <si>
    <t>Az Alapkezelő a lehetőségekhez képest mindent el fog követni, hogy az Alapot terhelő költségek éves szinten ne haladják meg az Alap átlagos nettó eszközértékének 2,00%-át,</t>
  </si>
  <si>
    <t>Raiffeisen Kötvény Alap "B" sorozat</t>
  </si>
  <si>
    <t>HU0000708854</t>
  </si>
  <si>
    <t>Raiffeisen Kötvény Alap "I" sorozat</t>
  </si>
  <si>
    <t>HU0000718259</t>
  </si>
  <si>
    <t>Raiffeisen Megoldás Plusz Alapok Alapja</t>
  </si>
  <si>
    <t>Raiffeisen Megoldás Plusz Alapok Alapja "A" sorozat</t>
  </si>
  <si>
    <t>HU0000718556</t>
  </si>
  <si>
    <t>Raiffeisen Megoldás Plusz Alapok Alapja "E" sorozat</t>
  </si>
  <si>
    <t>HU0000705652</t>
  </si>
  <si>
    <t>Raiffeisen Megoldás Pro Alapok Alapja</t>
  </si>
  <si>
    <t>Raiffeisen Megoldás Pro Alapok Alapja "A" sorozat</t>
  </si>
  <si>
    <t>HU0000702774</t>
  </si>
  <si>
    <t>Az Alapkezelő a lehetőségekhez képest mindent el fog követni, hogy az Alapot terhelő költségek éves szinten ne haladják meg az Alap átlagos nettó eszközértékének 3,00%-át,</t>
  </si>
  <si>
    <t>Raiffeisen Megoldás Pro Alapok Alapja "B" sorozat</t>
  </si>
  <si>
    <t>HU0000708888</t>
  </si>
  <si>
    <t>Raiffeisen Megoldás Pro Alapok Alapja "E" sorozat</t>
  </si>
  <si>
    <t>HU0000718531</t>
  </si>
  <si>
    <t>Raiffeisen Megoldás Start Alapok Alapja</t>
  </si>
  <si>
    <t>Raiffeisen Megoldás Start Alapok Alapja "A" sorozat</t>
  </si>
  <si>
    <t>HU0000705660</t>
  </si>
  <si>
    <t>Raiffeisen Megoldás Start Alapok Alapja "B" sorozat</t>
  </si>
  <si>
    <t>HU0000709381</t>
  </si>
  <si>
    <t>Raiffeisen Megoldás Start Alapok Alapja "E" sorozat</t>
  </si>
  <si>
    <t>HU0000718549</t>
  </si>
  <si>
    <t>Raiffeisen Nemzetközi Kötvény Alapok Alapja</t>
  </si>
  <si>
    <t>Raiffeisen Nemzetközi Kötvény Alapok Alapja "A" sorozat</t>
  </si>
  <si>
    <t>HU0000719059</t>
  </si>
  <si>
    <t>Raiffeisen Nemzetközi Kötvény Alapok Alapja "E" sorozat</t>
  </si>
  <si>
    <t>HU0000705983</t>
  </si>
  <si>
    <t>Raiffeisen Nemzetközi Kötvény Alapok Alapja "F" sorozat</t>
  </si>
  <si>
    <t>HU0000709399</t>
  </si>
  <si>
    <t>Raiffeisen Nemzetközi Részvény Alap</t>
  </si>
  <si>
    <t>Raiffeisen Nemzetközi Részvény Alap "A" sorozat</t>
  </si>
  <si>
    <t>HU0000702790</t>
  </si>
  <si>
    <t>Raiffeisen Nemzetközi Részvény Alap "B" sorozat</t>
  </si>
  <si>
    <t>HU0000708870</t>
  </si>
  <si>
    <t>Raiffeisen Nyersanyag Alapok Alapja</t>
  </si>
  <si>
    <t>Raiffeisen Nyersanyag Alapok Alapja "A" sorozat</t>
  </si>
  <si>
    <t>HU0000703715</t>
  </si>
  <si>
    <t>Raiffeisen Nyersanyag Alapok Alapja "B" sorozat</t>
  </si>
  <si>
    <t>HU0000708912</t>
  </si>
  <si>
    <t>Raiffeisen Private Banking Pannónia Alapok Alapja</t>
  </si>
  <si>
    <t>Raiffeisen Private Banking Pannónia Alapok Alapja "A" sorozat</t>
  </si>
  <si>
    <t>HU0000705231</t>
  </si>
  <si>
    <t>Raiffeisen Private Banking Pannónia Alapok Alapja "B" sorozat</t>
  </si>
  <si>
    <t>HU0000709407</t>
  </si>
  <si>
    <t>Raiffeisen Részvény Alap</t>
  </si>
  <si>
    <t>Raiffeisen Részvény Alap "A" sorozat</t>
  </si>
  <si>
    <t>HU0000702766</t>
  </si>
  <si>
    <t>Raiffeisen Részvény Alap "B" sorozat</t>
  </si>
  <si>
    <t>HU0000708862</t>
  </si>
  <si>
    <t>Raiffeisen Részvény Alap "R" sorozat</t>
  </si>
  <si>
    <t>HU0000719208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</si>
</sst>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2" fillId="0" borderId="0">
      <alignment horizontal="left" vertical="center" wrapText="1"/>
    </xf>
    <xf numFmtId="0" fontId="4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49" fontId="3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right" vertical="center" wrapText="1"/>
    </xf>
    <xf numFmtId="3" fontId="3" fillId="3" borderId="1" xfId="3" applyNumberFormat="1" applyFont="1" applyFill="1" applyBorder="1" applyAlignment="1">
      <alignment horizontal="center" vertical="center" wrapText="1"/>
    </xf>
    <xf numFmtId="10" fontId="3" fillId="3" borderId="2" xfId="3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/>
    <xf numFmtId="10" fontId="7" fillId="0" borderId="1" xfId="1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9" fontId="7" fillId="0" borderId="1" xfId="1" applyFont="1" applyBorder="1" applyAlignment="1">
      <alignment horizontal="right"/>
    </xf>
    <xf numFmtId="10" fontId="7" fillId="0" borderId="1" xfId="1" applyNumberFormat="1" applyFont="1" applyBorder="1" applyAlignment="1">
      <alignment horizontal="right"/>
    </xf>
    <xf numFmtId="10" fontId="3" fillId="4" borderId="1" xfId="4" applyNumberFormat="1" applyFont="1" applyFill="1" applyBorder="1" applyAlignment="1">
      <alignment horizontal="right" vertical="center" wrapText="1"/>
    </xf>
    <xf numFmtId="0" fontId="7" fillId="0" borderId="0" xfId="0" applyFont="1"/>
    <xf numFmtId="10" fontId="7" fillId="0" borderId="1" xfId="0" applyNumberFormat="1" applyFont="1" applyBorder="1" applyAlignment="1">
      <alignment horizontal="right"/>
    </xf>
    <xf numFmtId="10" fontId="7" fillId="0" borderId="1" xfId="0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9" fontId="7" fillId="0" borderId="1" xfId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3" fontId="7" fillId="5" borderId="1" xfId="0" applyNumberFormat="1" applyFont="1" applyFill="1" applyBorder="1"/>
    <xf numFmtId="3" fontId="7" fillId="5" borderId="1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/>
    </xf>
    <xf numFmtId="9" fontId="7" fillId="5" borderId="1" xfId="1" applyFont="1" applyFill="1" applyBorder="1" applyAlignment="1">
      <alignment horizontal="right"/>
    </xf>
    <xf numFmtId="10" fontId="7" fillId="5" borderId="1" xfId="1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center"/>
    </xf>
    <xf numFmtId="9" fontId="7" fillId="4" borderId="1" xfId="1" applyFont="1" applyFill="1" applyBorder="1" applyAlignment="1">
      <alignment horizontal="right"/>
    </xf>
    <xf numFmtId="0" fontId="7" fillId="5" borderId="1" xfId="0" applyFont="1" applyFill="1" applyBorder="1"/>
    <xf numFmtId="0" fontId="7" fillId="4" borderId="1" xfId="0" applyFont="1" applyFill="1" applyBorder="1"/>
    <xf numFmtId="164" fontId="7" fillId="0" borderId="1" xfId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7" fillId="4" borderId="1" xfId="0" applyNumberFormat="1" applyFont="1" applyFill="1" applyBorder="1"/>
    <xf numFmtId="3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</cellXfs>
  <cellStyles count="5">
    <cellStyle name="Normál" xfId="0" builtinId="0"/>
    <cellStyle name="Normál 2" xfId="2" xr:uid="{C553116E-0F2C-4BAA-96EF-06CB795D6819}"/>
    <cellStyle name="Normál 2 3" xfId="3" xr:uid="{9F05D87A-C19D-4594-942E-D9CF7043BA43}"/>
    <cellStyle name="Százalék" xfId="1" builtinId="5"/>
    <cellStyle name="Százalék 3" xfId="4" xr:uid="{B2AD6617-CA70-4216-A557-957E80388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2BBA-3D70-4B87-A194-532735847307}">
  <dimension ref="A1:AG1208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0" sqref="A20"/>
    </sheetView>
  </sheetViews>
  <sheetFormatPr defaultRowHeight="12.75" x14ac:dyDescent="0.2"/>
  <cols>
    <col min="1" max="1" width="32.42578125" style="18" customWidth="1"/>
    <col min="2" max="2" width="22.7109375" style="18" customWidth="1"/>
    <col min="3" max="3" width="16.7109375" style="38" customWidth="1"/>
    <col min="4" max="4" width="18.5703125" style="39" customWidth="1"/>
    <col min="5" max="5" width="14.7109375" style="39" customWidth="1"/>
    <col min="6" max="6" width="15.42578125" style="39" customWidth="1"/>
    <col min="7" max="7" width="15.140625" style="18" customWidth="1"/>
    <col min="8" max="8" width="28.140625" style="18" customWidth="1"/>
    <col min="9" max="9" width="15" style="18" customWidth="1"/>
    <col min="10" max="10" width="15.140625" style="39" customWidth="1"/>
    <col min="11" max="11" width="27" style="18" customWidth="1"/>
    <col min="12" max="12" width="38.140625" style="40" customWidth="1"/>
    <col min="13" max="13" width="19" style="39" customWidth="1"/>
    <col min="14" max="14" width="18.85546875" style="39" customWidth="1"/>
    <col min="15" max="15" width="25.28515625" style="39" customWidth="1"/>
    <col min="16" max="16" width="24" style="39" customWidth="1"/>
    <col min="17" max="17" width="23" style="39" customWidth="1"/>
    <col min="18" max="18" width="19" style="18" customWidth="1"/>
    <col min="19" max="19" width="21" style="18" customWidth="1"/>
    <col min="20" max="20" width="13" style="42" customWidth="1"/>
    <col min="21" max="21" width="20" style="42" customWidth="1"/>
    <col min="22" max="22" width="16" style="42" customWidth="1"/>
    <col min="23" max="23" width="15.5703125" style="42" customWidth="1"/>
    <col min="24" max="24" width="16.5703125" style="18" customWidth="1"/>
    <col min="25" max="25" width="25.140625" style="18" customWidth="1"/>
    <col min="26" max="26" width="24.85546875" style="18" customWidth="1"/>
    <col min="27" max="27" width="28" style="18" customWidth="1"/>
    <col min="28" max="28" width="15.42578125" style="18" customWidth="1"/>
    <col min="29" max="29" width="16.85546875" style="18" customWidth="1"/>
    <col min="30" max="32" width="16.5703125" style="18" customWidth="1"/>
    <col min="33" max="33" width="14.42578125" style="18" customWidth="1"/>
    <col min="34" max="16384" width="9.140625" style="18"/>
  </cols>
  <sheetData>
    <row r="1" spans="1:33" s="5" customFormat="1" ht="77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2" t="s">
        <v>25</v>
      </c>
      <c r="AA1" s="1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4" t="s">
        <v>32</v>
      </c>
    </row>
    <row r="2" spans="1:33" ht="12.75" customHeight="1" x14ac:dyDescent="0.2">
      <c r="A2" s="6" t="s">
        <v>33</v>
      </c>
      <c r="B2" s="6" t="s">
        <v>34</v>
      </c>
      <c r="C2" s="7"/>
      <c r="D2" s="8" t="s">
        <v>35</v>
      </c>
      <c r="E2" s="8" t="s">
        <v>36</v>
      </c>
      <c r="F2" s="8" t="s">
        <v>37</v>
      </c>
      <c r="G2" s="6" t="s">
        <v>38</v>
      </c>
      <c r="H2" s="6" t="s">
        <v>39</v>
      </c>
      <c r="I2" s="6" t="s">
        <v>40</v>
      </c>
      <c r="J2" s="8" t="s">
        <v>41</v>
      </c>
      <c r="K2" s="9">
        <v>7123060577.02876</v>
      </c>
      <c r="L2" s="10">
        <v>0.02</v>
      </c>
      <c r="M2" s="7" t="s">
        <v>43</v>
      </c>
      <c r="N2" s="8" t="s">
        <v>44</v>
      </c>
      <c r="O2" s="11">
        <v>2.5000000000000001E-3</v>
      </c>
      <c r="P2" s="11">
        <v>5.0000000000000001E-4</v>
      </c>
      <c r="Q2" s="8"/>
      <c r="R2" s="9">
        <v>170659332</v>
      </c>
      <c r="S2" s="9">
        <v>112663595</v>
      </c>
      <c r="T2" s="12">
        <v>0</v>
      </c>
      <c r="U2" s="12">
        <v>0</v>
      </c>
      <c r="V2" s="12">
        <v>5602782</v>
      </c>
      <c r="W2" s="12">
        <v>3065375</v>
      </c>
      <c r="X2" s="9">
        <v>49327580</v>
      </c>
      <c r="Y2" s="9"/>
      <c r="Z2" s="9"/>
      <c r="AA2" s="13"/>
      <c r="AB2" s="14">
        <f t="shared" ref="AB2:AB65" si="0">+S2+U2+V2+W2</f>
        <v>121331752</v>
      </c>
      <c r="AC2" s="15">
        <f t="shared" ref="AC2:AC65" si="1">+S2/AB2</f>
        <v>0.92855821450596043</v>
      </c>
      <c r="AD2" s="15">
        <f t="shared" ref="AD2:AD65" si="2">+V2/AB2</f>
        <v>4.6177376553501015E-2</v>
      </c>
      <c r="AE2" s="16">
        <f>+S2/K2</f>
        <v>1.5816739698007079E-2</v>
      </c>
      <c r="AF2" s="16">
        <f>+V2/K2</f>
        <v>7.8656947240747553E-4</v>
      </c>
      <c r="AG2" s="17">
        <f>+AB2/K2+AA2</f>
        <v>1.7033654380433624E-2</v>
      </c>
    </row>
    <row r="3" spans="1:33" ht="12.75" customHeight="1" x14ac:dyDescent="0.2">
      <c r="A3" s="6" t="s">
        <v>33</v>
      </c>
      <c r="B3" s="6" t="s">
        <v>45</v>
      </c>
      <c r="C3" s="7"/>
      <c r="D3" s="8" t="s">
        <v>46</v>
      </c>
      <c r="E3" s="8" t="s">
        <v>36</v>
      </c>
      <c r="F3" s="8" t="s">
        <v>37</v>
      </c>
      <c r="G3" s="6" t="s">
        <v>38</v>
      </c>
      <c r="H3" s="6" t="s">
        <v>39</v>
      </c>
      <c r="I3" s="6" t="s">
        <v>40</v>
      </c>
      <c r="J3" s="8" t="s">
        <v>41</v>
      </c>
      <c r="K3" s="9">
        <v>5967757693.7764502</v>
      </c>
      <c r="L3" s="10">
        <v>0.02</v>
      </c>
      <c r="M3" s="7" t="s">
        <v>43</v>
      </c>
      <c r="N3" s="8" t="s">
        <v>44</v>
      </c>
      <c r="O3" s="11">
        <v>2.5000000000000001E-3</v>
      </c>
      <c r="P3" s="11">
        <v>5.0000000000000001E-4</v>
      </c>
      <c r="Q3" s="8"/>
      <c r="R3" s="9">
        <v>108034640</v>
      </c>
      <c r="S3" s="9">
        <v>95801240</v>
      </c>
      <c r="T3" s="12">
        <v>0</v>
      </c>
      <c r="U3" s="12">
        <v>0</v>
      </c>
      <c r="V3" s="12">
        <v>4740190</v>
      </c>
      <c r="W3" s="12">
        <v>2802134</v>
      </c>
      <c r="X3" s="9">
        <v>4691076</v>
      </c>
      <c r="Y3" s="9"/>
      <c r="Z3" s="9"/>
      <c r="AA3" s="13"/>
      <c r="AB3" s="14">
        <f t="shared" si="0"/>
        <v>103343564</v>
      </c>
      <c r="AC3" s="15">
        <f t="shared" si="1"/>
        <v>0.9270169935304341</v>
      </c>
      <c r="AD3" s="15">
        <f t="shared" si="2"/>
        <v>4.5868265197434067E-2</v>
      </c>
      <c r="AE3" s="16">
        <f>+S3/K3</f>
        <v>1.605313836718061E-2</v>
      </c>
      <c r="AF3" s="16">
        <f>+V3/K3</f>
        <v>7.9430001069637354E-4</v>
      </c>
      <c r="AG3" s="17">
        <f>+AB3/K3+AA3</f>
        <v>1.7316983916383387E-2</v>
      </c>
    </row>
    <row r="4" spans="1:33" ht="12.75" customHeight="1" x14ac:dyDescent="0.2">
      <c r="A4" s="6" t="s">
        <v>33</v>
      </c>
      <c r="B4" s="6" t="s">
        <v>47</v>
      </c>
      <c r="C4" s="7"/>
      <c r="D4" s="8" t="s">
        <v>48</v>
      </c>
      <c r="E4" s="8" t="s">
        <v>36</v>
      </c>
      <c r="F4" s="8" t="s">
        <v>37</v>
      </c>
      <c r="G4" s="6" t="s">
        <v>38</v>
      </c>
      <c r="H4" s="6" t="s">
        <v>39</v>
      </c>
      <c r="I4" s="6" t="s">
        <v>40</v>
      </c>
      <c r="J4" s="8" t="s">
        <v>41</v>
      </c>
      <c r="K4" s="9">
        <v>7055346885.5805902</v>
      </c>
      <c r="L4" s="10">
        <v>0.02</v>
      </c>
      <c r="M4" s="7" t="s">
        <v>43</v>
      </c>
      <c r="N4" s="8" t="s">
        <v>44</v>
      </c>
      <c r="O4" s="11">
        <v>2.5000000000000001E-3</v>
      </c>
      <c r="P4" s="11">
        <v>5.0000000000000001E-4</v>
      </c>
      <c r="Q4" s="8"/>
      <c r="R4" s="9">
        <v>132057253</v>
      </c>
      <c r="S4" s="9">
        <v>112816598</v>
      </c>
      <c r="T4" s="12"/>
      <c r="U4" s="12">
        <v>0</v>
      </c>
      <c r="V4" s="12">
        <v>5605320</v>
      </c>
      <c r="W4" s="12">
        <v>3071245</v>
      </c>
      <c r="X4" s="9">
        <v>10564088</v>
      </c>
      <c r="Y4" s="9"/>
      <c r="Z4" s="9"/>
      <c r="AA4" s="13"/>
      <c r="AB4" s="14">
        <f t="shared" si="0"/>
        <v>121493163</v>
      </c>
      <c r="AC4" s="15">
        <f t="shared" si="1"/>
        <v>0.92858392368959886</v>
      </c>
      <c r="AD4" s="15">
        <f t="shared" si="2"/>
        <v>4.613691718603128E-2</v>
      </c>
      <c r="AE4" s="16">
        <f>+S4/K4</f>
        <v>1.5990226962556531E-2</v>
      </c>
      <c r="AF4" s="16">
        <f>+V4/K4</f>
        <v>7.9447830006146238E-4</v>
      </c>
      <c r="AG4" s="17">
        <f>+AB4/K4+AA4</f>
        <v>1.7220012703883125E-2</v>
      </c>
    </row>
    <row r="5" spans="1:33" ht="12.75" customHeight="1" x14ac:dyDescent="0.2">
      <c r="A5" s="6" t="s">
        <v>33</v>
      </c>
      <c r="B5" s="6" t="s">
        <v>49</v>
      </c>
      <c r="C5" s="7"/>
      <c r="D5" s="8" t="s">
        <v>50</v>
      </c>
      <c r="E5" s="8" t="s">
        <v>36</v>
      </c>
      <c r="F5" s="8" t="s">
        <v>37</v>
      </c>
      <c r="G5" s="6" t="s">
        <v>51</v>
      </c>
      <c r="H5" s="6" t="s">
        <v>52</v>
      </c>
      <c r="I5" s="6" t="s">
        <v>40</v>
      </c>
      <c r="J5" s="8" t="s">
        <v>41</v>
      </c>
      <c r="K5" s="9">
        <v>1312527099.05791</v>
      </c>
      <c r="L5" s="10">
        <v>2.1999999999999999E-2</v>
      </c>
      <c r="M5" s="7" t="s">
        <v>43</v>
      </c>
      <c r="N5" s="8" t="s">
        <v>44</v>
      </c>
      <c r="O5" s="11">
        <v>2.5000000000000001E-3</v>
      </c>
      <c r="P5" s="11">
        <v>5.0000000000000001E-4</v>
      </c>
      <c r="Q5" s="8"/>
      <c r="R5" s="9">
        <v>31139416</v>
      </c>
      <c r="S5" s="9">
        <v>26419096</v>
      </c>
      <c r="T5" s="12">
        <v>0</v>
      </c>
      <c r="U5" s="12">
        <v>0</v>
      </c>
      <c r="V5" s="12">
        <v>1043567</v>
      </c>
      <c r="W5" s="12">
        <v>1638074</v>
      </c>
      <c r="X5" s="9">
        <v>2038679</v>
      </c>
      <c r="Y5" s="9"/>
      <c r="Z5" s="9"/>
      <c r="AA5" s="13"/>
      <c r="AB5" s="14">
        <f t="shared" si="0"/>
        <v>29100737</v>
      </c>
      <c r="AC5" s="15">
        <f t="shared" si="1"/>
        <v>0.90784972215652138</v>
      </c>
      <c r="AD5" s="15">
        <f t="shared" si="2"/>
        <v>3.5860500715153711E-2</v>
      </c>
      <c r="AE5" s="16">
        <f>+S5/K5</f>
        <v>2.0128419458129879E-2</v>
      </c>
      <c r="AF5" s="16">
        <f>+V5/K5</f>
        <v>7.9508225068193952E-4</v>
      </c>
      <c r="AG5" s="17">
        <f>+AB5/K5+AA5</f>
        <v>2.2171532321799359E-2</v>
      </c>
    </row>
    <row r="6" spans="1:33" ht="12.75" customHeight="1" x14ac:dyDescent="0.2">
      <c r="A6" s="6" t="s">
        <v>33</v>
      </c>
      <c r="B6" s="6" t="s">
        <v>53</v>
      </c>
      <c r="C6" s="7"/>
      <c r="D6" s="8" t="s">
        <v>54</v>
      </c>
      <c r="E6" s="8" t="s">
        <v>36</v>
      </c>
      <c r="F6" s="8" t="s">
        <v>37</v>
      </c>
      <c r="G6" s="6" t="s">
        <v>38</v>
      </c>
      <c r="H6" s="6" t="s">
        <v>39</v>
      </c>
      <c r="I6" s="6" t="s">
        <v>40</v>
      </c>
      <c r="J6" s="8" t="s">
        <v>41</v>
      </c>
      <c r="K6" s="9">
        <v>382786150.01922798</v>
      </c>
      <c r="L6" s="10">
        <v>0.02</v>
      </c>
      <c r="M6" s="7" t="s">
        <v>43</v>
      </c>
      <c r="N6" s="8" t="s">
        <v>44</v>
      </c>
      <c r="O6" s="11">
        <v>2.5000000000000001E-3</v>
      </c>
      <c r="P6" s="11">
        <v>5.0000000000000001E-4</v>
      </c>
      <c r="Q6" s="8"/>
      <c r="R6" s="9">
        <v>10045692</v>
      </c>
      <c r="S6" s="9">
        <v>4899014</v>
      </c>
      <c r="T6" s="12">
        <v>0</v>
      </c>
      <c r="U6" s="12">
        <v>0</v>
      </c>
      <c r="V6" s="12">
        <v>364113</v>
      </c>
      <c r="W6" s="12">
        <v>1404472</v>
      </c>
      <c r="X6" s="9">
        <v>3378093</v>
      </c>
      <c r="Y6" s="9"/>
      <c r="Z6" s="9"/>
      <c r="AA6" s="13"/>
      <c r="AB6" s="14">
        <f t="shared" si="0"/>
        <v>6667599</v>
      </c>
      <c r="AC6" s="15">
        <f t="shared" si="1"/>
        <v>0.73474934530405922</v>
      </c>
      <c r="AD6" s="15">
        <f t="shared" si="2"/>
        <v>5.4609312887592673E-2</v>
      </c>
      <c r="AE6" s="16">
        <f>+S6/K6</f>
        <v>1.2798305267194004E-2</v>
      </c>
      <c r="AF6" s="16">
        <f>+V6/K6</f>
        <v>9.5121780132773873E-4</v>
      </c>
      <c r="AG6" s="17">
        <f>+AB6/K6+AA6</f>
        <v>1.7418600436993541E-2</v>
      </c>
    </row>
    <row r="7" spans="1:33" ht="12.75" customHeight="1" x14ac:dyDescent="0.2">
      <c r="A7" s="6" t="s">
        <v>33</v>
      </c>
      <c r="B7" s="6" t="s">
        <v>55</v>
      </c>
      <c r="C7" s="7"/>
      <c r="D7" s="8" t="s">
        <v>56</v>
      </c>
      <c r="E7" s="8" t="s">
        <v>36</v>
      </c>
      <c r="F7" s="8" t="s">
        <v>37</v>
      </c>
      <c r="G7" s="6" t="s">
        <v>38</v>
      </c>
      <c r="H7" s="6" t="s">
        <v>39</v>
      </c>
      <c r="I7" s="6" t="s">
        <v>40</v>
      </c>
      <c r="J7" s="8" t="s">
        <v>41</v>
      </c>
      <c r="K7" s="9">
        <v>267963653.42841703</v>
      </c>
      <c r="L7" s="10">
        <v>0.02</v>
      </c>
      <c r="M7" s="7" t="s">
        <v>43</v>
      </c>
      <c r="N7" s="8" t="s">
        <v>44</v>
      </c>
      <c r="O7" s="11">
        <v>2.5000000000000001E-3</v>
      </c>
      <c r="P7" s="11">
        <v>5.0000000000000001E-4</v>
      </c>
      <c r="Q7" s="8"/>
      <c r="R7" s="9">
        <v>8753434</v>
      </c>
      <c r="S7" s="9">
        <v>4280883</v>
      </c>
      <c r="T7" s="12">
        <v>0</v>
      </c>
      <c r="U7" s="12">
        <v>0</v>
      </c>
      <c r="V7" s="12">
        <v>368381</v>
      </c>
      <c r="W7" s="12">
        <v>1374756</v>
      </c>
      <c r="X7" s="9">
        <v>2729414</v>
      </c>
      <c r="Y7" s="9"/>
      <c r="Z7" s="9"/>
      <c r="AA7" s="13"/>
      <c r="AB7" s="14">
        <f t="shared" si="0"/>
        <v>6024020</v>
      </c>
      <c r="AC7" s="15">
        <f t="shared" si="1"/>
        <v>0.7106355888592667</v>
      </c>
      <c r="AD7" s="15">
        <f t="shared" si="2"/>
        <v>6.115202140763145E-2</v>
      </c>
      <c r="AE7" s="16">
        <f>+S7/K7</f>
        <v>1.5975610666704027E-2</v>
      </c>
      <c r="AF7" s="16">
        <f>+V7/K7</f>
        <v>1.3747424148268233E-3</v>
      </c>
      <c r="AG7" s="17">
        <f>+AB7/K7+AA7</f>
        <v>2.2480735439029374E-2</v>
      </c>
    </row>
    <row r="8" spans="1:33" ht="12.75" customHeight="1" x14ac:dyDescent="0.2">
      <c r="A8" s="6" t="s">
        <v>33</v>
      </c>
      <c r="B8" s="6" t="s">
        <v>57</v>
      </c>
      <c r="C8" s="7"/>
      <c r="D8" s="8" t="s">
        <v>58</v>
      </c>
      <c r="E8" s="8" t="s">
        <v>36</v>
      </c>
      <c r="F8" s="8" t="s">
        <v>37</v>
      </c>
      <c r="G8" s="6" t="s">
        <v>38</v>
      </c>
      <c r="H8" s="6" t="s">
        <v>39</v>
      </c>
      <c r="I8" s="6" t="s">
        <v>40</v>
      </c>
      <c r="J8" s="8" t="s">
        <v>41</v>
      </c>
      <c r="K8" s="9">
        <v>654743293.36988401</v>
      </c>
      <c r="L8" s="10">
        <v>2.5000000000000001E-2</v>
      </c>
      <c r="M8" s="7" t="s">
        <v>43</v>
      </c>
      <c r="N8" s="8" t="s">
        <v>44</v>
      </c>
      <c r="O8" s="11">
        <v>2.5000000000000001E-3</v>
      </c>
      <c r="P8" s="11">
        <v>5.0000000000000001E-4</v>
      </c>
      <c r="Q8" s="8"/>
      <c r="R8" s="9">
        <v>16391159</v>
      </c>
      <c r="S8" s="9">
        <v>10671915</v>
      </c>
      <c r="T8" s="12">
        <v>0</v>
      </c>
      <c r="U8" s="12">
        <v>0</v>
      </c>
      <c r="V8" s="12">
        <v>611444</v>
      </c>
      <c r="W8" s="12">
        <v>1472987</v>
      </c>
      <c r="X8" s="9">
        <v>3634813</v>
      </c>
      <c r="Y8" s="9"/>
      <c r="Z8" s="9"/>
      <c r="AA8" s="13"/>
      <c r="AB8" s="14">
        <f t="shared" si="0"/>
        <v>12756346</v>
      </c>
      <c r="AC8" s="15">
        <f t="shared" si="1"/>
        <v>0.83659654575064046</v>
      </c>
      <c r="AD8" s="15">
        <f t="shared" si="2"/>
        <v>4.7932534912427119E-2</v>
      </c>
      <c r="AE8" s="16">
        <f>+S8/K8</f>
        <v>1.6299388032022372E-2</v>
      </c>
      <c r="AF8" s="16">
        <f>+V8/K8</f>
        <v>9.3386829035387617E-4</v>
      </c>
      <c r="AG8" s="17">
        <f>+AB8/K8+AA8</f>
        <v>1.9482973142564988E-2</v>
      </c>
    </row>
    <row r="9" spans="1:33" ht="12.75" customHeight="1" x14ac:dyDescent="0.2">
      <c r="A9" s="6" t="s">
        <v>33</v>
      </c>
      <c r="B9" s="6" t="s">
        <v>59</v>
      </c>
      <c r="C9" s="7" t="s">
        <v>60</v>
      </c>
      <c r="D9" s="8" t="s">
        <v>61</v>
      </c>
      <c r="E9" s="8" t="s">
        <v>36</v>
      </c>
      <c r="F9" s="8" t="s">
        <v>37</v>
      </c>
      <c r="G9" s="6" t="s">
        <v>62</v>
      </c>
      <c r="H9" s="6" t="s">
        <v>39</v>
      </c>
      <c r="I9" s="6" t="s">
        <v>40</v>
      </c>
      <c r="J9" s="8" t="s">
        <v>41</v>
      </c>
      <c r="K9" s="9">
        <v>9943958972.799181</v>
      </c>
      <c r="L9" s="10">
        <v>1.2E-2</v>
      </c>
      <c r="M9" s="8"/>
      <c r="N9" s="8"/>
      <c r="O9" s="11">
        <v>2E-3</v>
      </c>
      <c r="P9" s="11">
        <v>5.0000000000000001E-4</v>
      </c>
      <c r="Q9" s="8"/>
      <c r="R9" s="9">
        <v>37095301.725820996</v>
      </c>
      <c r="S9" s="9">
        <v>29878556</v>
      </c>
      <c r="T9" s="12">
        <v>0</v>
      </c>
      <c r="U9" s="12">
        <v>0</v>
      </c>
      <c r="V9" s="12">
        <v>3991162.9874669998</v>
      </c>
      <c r="W9" s="12">
        <v>3108068.2733239997</v>
      </c>
      <c r="X9" s="9">
        <v>117514.46502999999</v>
      </c>
      <c r="Y9" s="9"/>
      <c r="Z9" s="9"/>
      <c r="AA9" s="16">
        <v>1.3050000000000001E-2</v>
      </c>
      <c r="AB9" s="14">
        <f t="shared" si="0"/>
        <v>36977787.260790996</v>
      </c>
      <c r="AC9" s="15">
        <f t="shared" si="1"/>
        <v>0.80801362691816359</v>
      </c>
      <c r="AD9" s="15">
        <f t="shared" si="2"/>
        <v>0.10793406753407842</v>
      </c>
      <c r="AE9" s="16">
        <f>+S9/K9</f>
        <v>3.004694215023427E-3</v>
      </c>
      <c r="AF9" s="16">
        <f>+V9/K9</f>
        <v>4.0136559275681574E-4</v>
      </c>
      <c r="AG9" s="17">
        <f>+AB9/K9+AA9</f>
        <v>1.6768618244699166E-2</v>
      </c>
    </row>
    <row r="10" spans="1:33" ht="12.75" customHeight="1" x14ac:dyDescent="0.2">
      <c r="A10" s="6" t="s">
        <v>33</v>
      </c>
      <c r="B10" s="6" t="s">
        <v>59</v>
      </c>
      <c r="C10" s="7" t="s">
        <v>63</v>
      </c>
      <c r="D10" s="8" t="s">
        <v>64</v>
      </c>
      <c r="E10" s="8" t="s">
        <v>36</v>
      </c>
      <c r="F10" s="8" t="s">
        <v>37</v>
      </c>
      <c r="G10" s="6" t="s">
        <v>62</v>
      </c>
      <c r="H10" s="6" t="s">
        <v>39</v>
      </c>
      <c r="I10" s="6" t="s">
        <v>40</v>
      </c>
      <c r="J10" s="8" t="s">
        <v>65</v>
      </c>
      <c r="K10" s="9">
        <v>5448915597.73592</v>
      </c>
      <c r="L10" s="10">
        <v>1.2E-2</v>
      </c>
      <c r="M10" s="8"/>
      <c r="N10" s="8"/>
      <c r="O10" s="11">
        <v>2E-3</v>
      </c>
      <c r="P10" s="11">
        <v>5.0000000000000001E-4</v>
      </c>
      <c r="Q10" s="8"/>
      <c r="R10" s="9">
        <v>64802.075850999994</v>
      </c>
      <c r="S10" s="9">
        <v>52195.085689</v>
      </c>
      <c r="T10" s="12">
        <v>0</v>
      </c>
      <c r="U10" s="12">
        <v>0</v>
      </c>
      <c r="V10" s="12">
        <v>6972.194176</v>
      </c>
      <c r="W10" s="12">
        <v>5429.5090380000001</v>
      </c>
      <c r="X10" s="9">
        <v>205.286948</v>
      </c>
      <c r="Y10" s="9"/>
      <c r="Z10" s="9"/>
      <c r="AA10" s="19">
        <v>1.3050000000000001E-2</v>
      </c>
      <c r="AB10" s="14">
        <f t="shared" si="0"/>
        <v>64596.788902999993</v>
      </c>
      <c r="AC10" s="15">
        <f t="shared" si="1"/>
        <v>0.80801362692156919</v>
      </c>
      <c r="AD10" s="15">
        <f t="shared" si="2"/>
        <v>0.10793406753499164</v>
      </c>
      <c r="AE10" s="16">
        <f>+S10/K10</f>
        <v>9.578985901467733E-6</v>
      </c>
      <c r="AF10" s="16">
        <f>+V10/K10</f>
        <v>1.2795562806839984E-6</v>
      </c>
      <c r="AG10" s="17">
        <f>+AB10/K10+AA10</f>
        <v>1.3061854980636852E-2</v>
      </c>
    </row>
    <row r="11" spans="1:33" ht="12.75" customHeight="1" x14ac:dyDescent="0.2">
      <c r="A11" s="6" t="s">
        <v>33</v>
      </c>
      <c r="B11" s="6" t="s">
        <v>59</v>
      </c>
      <c r="C11" s="7" t="s">
        <v>66</v>
      </c>
      <c r="D11" s="8" t="s">
        <v>67</v>
      </c>
      <c r="E11" s="8" t="s">
        <v>36</v>
      </c>
      <c r="F11" s="8" t="s">
        <v>37</v>
      </c>
      <c r="G11" s="6" t="s">
        <v>62</v>
      </c>
      <c r="H11" s="6" t="s">
        <v>39</v>
      </c>
      <c r="I11" s="6" t="s">
        <v>40</v>
      </c>
      <c r="J11" s="8" t="s">
        <v>68</v>
      </c>
      <c r="K11" s="9">
        <v>5576249127.5871201</v>
      </c>
      <c r="L11" s="10">
        <v>1.2E-2</v>
      </c>
      <c r="M11" s="8"/>
      <c r="N11" s="8"/>
      <c r="O11" s="11">
        <v>2E-3</v>
      </c>
      <c r="P11" s="11">
        <v>5.0000000000000001E-4</v>
      </c>
      <c r="Q11" s="8"/>
      <c r="R11" s="9">
        <v>72104.854655000003</v>
      </c>
      <c r="S11" s="9">
        <v>58077.137467</v>
      </c>
      <c r="T11" s="12">
        <v>0</v>
      </c>
      <c r="U11" s="12">
        <v>0</v>
      </c>
      <c r="V11" s="12">
        <v>7757.9157930000001</v>
      </c>
      <c r="W11" s="12">
        <v>6041.3799230000004</v>
      </c>
      <c r="X11" s="9">
        <v>228.42147199999999</v>
      </c>
      <c r="Y11" s="9"/>
      <c r="Z11" s="9"/>
      <c r="AA11" s="19">
        <v>1.3050000000000001E-2</v>
      </c>
      <c r="AB11" s="14">
        <f t="shared" si="0"/>
        <v>71876.433183000001</v>
      </c>
      <c r="AC11" s="15">
        <f t="shared" si="1"/>
        <v>0.80801362693017198</v>
      </c>
      <c r="AD11" s="15">
        <f t="shared" si="2"/>
        <v>0.10793406753014671</v>
      </c>
      <c r="AE11" s="16">
        <f>+S11/K11</f>
        <v>1.0415090168708147E-5</v>
      </c>
      <c r="AF11" s="16">
        <f>+V11/K11</f>
        <v>1.3912426822215711E-6</v>
      </c>
      <c r="AG11" s="17">
        <f>+AB11/K11+AA11</f>
        <v>1.3062889745694362E-2</v>
      </c>
    </row>
    <row r="12" spans="1:33" ht="12.75" customHeight="1" x14ac:dyDescent="0.2">
      <c r="A12" s="6" t="s">
        <v>33</v>
      </c>
      <c r="B12" s="6" t="s">
        <v>69</v>
      </c>
      <c r="C12" s="7" t="s">
        <v>70</v>
      </c>
      <c r="D12" s="8" t="s">
        <v>71</v>
      </c>
      <c r="E12" s="8" t="s">
        <v>36</v>
      </c>
      <c r="F12" s="8" t="s">
        <v>37</v>
      </c>
      <c r="G12" s="6" t="s">
        <v>62</v>
      </c>
      <c r="H12" s="6" t="s">
        <v>39</v>
      </c>
      <c r="I12" s="6" t="s">
        <v>40</v>
      </c>
      <c r="J12" s="8" t="s">
        <v>41</v>
      </c>
      <c r="K12" s="9">
        <v>2356352792.6270499</v>
      </c>
      <c r="L12" s="10">
        <v>1.2E-2</v>
      </c>
      <c r="M12" s="8"/>
      <c r="N12" s="8"/>
      <c r="O12" s="11">
        <v>2E-3</v>
      </c>
      <c r="P12" s="11">
        <v>5.0000000000000001E-4</v>
      </c>
      <c r="Q12" s="8"/>
      <c r="R12" s="9">
        <v>2304671.8266000003</v>
      </c>
      <c r="S12" s="9">
        <v>0</v>
      </c>
      <c r="T12" s="12">
        <v>0</v>
      </c>
      <c r="U12" s="12">
        <v>0</v>
      </c>
      <c r="V12" s="12">
        <v>924812.15969999996</v>
      </c>
      <c r="W12" s="12">
        <v>1305782.0490000001</v>
      </c>
      <c r="X12" s="9">
        <v>74077.617899999997</v>
      </c>
      <c r="Y12" s="9"/>
      <c r="Z12" s="9"/>
      <c r="AA12" s="19">
        <v>1.24E-2</v>
      </c>
      <c r="AB12" s="14">
        <f t="shared" si="0"/>
        <v>2230594.2087000003</v>
      </c>
      <c r="AC12" s="15">
        <f t="shared" si="1"/>
        <v>0</v>
      </c>
      <c r="AD12" s="15">
        <f t="shared" si="2"/>
        <v>0.41460349717261408</v>
      </c>
      <c r="AE12" s="16">
        <f>+S12/K12</f>
        <v>0</v>
      </c>
      <c r="AF12" s="16">
        <f>+V12/K12</f>
        <v>3.9247610230255277E-4</v>
      </c>
      <c r="AG12" s="17">
        <f>+AB12/K12+AA12</f>
        <v>1.3346629984983342E-2</v>
      </c>
    </row>
    <row r="13" spans="1:33" ht="12.75" customHeight="1" x14ac:dyDescent="0.2">
      <c r="A13" s="6" t="s">
        <v>33</v>
      </c>
      <c r="B13" s="6" t="s">
        <v>69</v>
      </c>
      <c r="C13" s="7" t="s">
        <v>72</v>
      </c>
      <c r="D13" s="8" t="s">
        <v>73</v>
      </c>
      <c r="E13" s="8" t="s">
        <v>36</v>
      </c>
      <c r="F13" s="8" t="s">
        <v>37</v>
      </c>
      <c r="G13" s="6" t="s">
        <v>62</v>
      </c>
      <c r="H13" s="6" t="s">
        <v>39</v>
      </c>
      <c r="I13" s="6" t="s">
        <v>40</v>
      </c>
      <c r="J13" s="8" t="s">
        <v>65</v>
      </c>
      <c r="K13" s="9">
        <v>1260682044.76752</v>
      </c>
      <c r="L13" s="10">
        <v>1.2E-2</v>
      </c>
      <c r="M13" s="8"/>
      <c r="N13" s="8"/>
      <c r="O13" s="11">
        <v>2E-3</v>
      </c>
      <c r="P13" s="11">
        <v>5.0000000000000001E-4</v>
      </c>
      <c r="Q13" s="8"/>
      <c r="R13" s="9">
        <v>4218.4464419999995</v>
      </c>
      <c r="S13" s="9">
        <v>0</v>
      </c>
      <c r="T13" s="12">
        <v>0</v>
      </c>
      <c r="U13" s="12">
        <v>0</v>
      </c>
      <c r="V13" s="12">
        <v>1692.766198</v>
      </c>
      <c r="W13" s="12">
        <v>2390.0893719999999</v>
      </c>
      <c r="X13" s="9">
        <v>135.59087199999999</v>
      </c>
      <c r="Y13" s="9"/>
      <c r="Z13" s="9"/>
      <c r="AA13" s="19">
        <v>1.24E-2</v>
      </c>
      <c r="AB13" s="14">
        <f t="shared" si="0"/>
        <v>4082.8555699999997</v>
      </c>
      <c r="AC13" s="15">
        <f t="shared" si="1"/>
        <v>0</v>
      </c>
      <c r="AD13" s="15">
        <f t="shared" si="2"/>
        <v>0.41460349722828921</v>
      </c>
      <c r="AE13" s="16">
        <f>+S13/K13</f>
        <v>0</v>
      </c>
      <c r="AF13" s="16">
        <f>+V13/K13</f>
        <v>1.3427384049973996E-6</v>
      </c>
      <c r="AG13" s="17">
        <f>+AB13/K13+AA13</f>
        <v>1.2403238608487323E-2</v>
      </c>
    </row>
    <row r="14" spans="1:33" ht="12.75" customHeight="1" x14ac:dyDescent="0.2">
      <c r="A14" s="6" t="s">
        <v>33</v>
      </c>
      <c r="B14" s="6" t="s">
        <v>69</v>
      </c>
      <c r="C14" s="7" t="s">
        <v>74</v>
      </c>
      <c r="D14" s="8" t="s">
        <v>75</v>
      </c>
      <c r="E14" s="8" t="s">
        <v>36</v>
      </c>
      <c r="F14" s="8" t="s">
        <v>37</v>
      </c>
      <c r="G14" s="6" t="s">
        <v>62</v>
      </c>
      <c r="H14" s="6" t="s">
        <v>39</v>
      </c>
      <c r="I14" s="6" t="s">
        <v>40</v>
      </c>
      <c r="J14" s="8" t="s">
        <v>68</v>
      </c>
      <c r="K14" s="9">
        <v>519519438.69732094</v>
      </c>
      <c r="L14" s="10">
        <v>1.2E-2</v>
      </c>
      <c r="M14" s="8"/>
      <c r="N14" s="8"/>
      <c r="O14" s="11">
        <v>2E-3</v>
      </c>
      <c r="P14" s="11">
        <v>5.0000000000000001E-4</v>
      </c>
      <c r="Q14" s="8"/>
      <c r="R14" s="9">
        <v>1678.3422</v>
      </c>
      <c r="S14" s="9">
        <v>0</v>
      </c>
      <c r="T14" s="12">
        <v>0</v>
      </c>
      <c r="U14" s="12">
        <v>0</v>
      </c>
      <c r="V14" s="12">
        <v>673.48038799999995</v>
      </c>
      <c r="W14" s="12">
        <v>950.91591400000004</v>
      </c>
      <c r="X14" s="9">
        <v>53.945898</v>
      </c>
      <c r="Y14" s="9"/>
      <c r="Z14" s="9"/>
      <c r="AA14" s="19">
        <v>1.24E-2</v>
      </c>
      <c r="AB14" s="14">
        <f t="shared" si="0"/>
        <v>1624.3963020000001</v>
      </c>
      <c r="AC14" s="15">
        <f t="shared" si="1"/>
        <v>0</v>
      </c>
      <c r="AD14" s="15">
        <f t="shared" si="2"/>
        <v>0.41460349741672825</v>
      </c>
      <c r="AE14" s="16">
        <f>+S14/K14</f>
        <v>0</v>
      </c>
      <c r="AF14" s="16">
        <f>+V14/K14</f>
        <v>1.2963526248194511E-6</v>
      </c>
      <c r="AG14" s="17">
        <f>+AB14/K14+AA14</f>
        <v>1.2403126728628429E-2</v>
      </c>
    </row>
    <row r="15" spans="1:33" ht="12.75" customHeight="1" x14ac:dyDescent="0.2">
      <c r="A15" s="6" t="s">
        <v>33</v>
      </c>
      <c r="B15" s="6" t="s">
        <v>76</v>
      </c>
      <c r="C15" s="7" t="s">
        <v>77</v>
      </c>
      <c r="D15" s="8" t="s">
        <v>78</v>
      </c>
      <c r="E15" s="8" t="s">
        <v>36</v>
      </c>
      <c r="F15" s="8" t="s">
        <v>37</v>
      </c>
      <c r="G15" s="6" t="s">
        <v>62</v>
      </c>
      <c r="H15" s="6" t="s">
        <v>39</v>
      </c>
      <c r="I15" s="6" t="s">
        <v>40</v>
      </c>
      <c r="J15" s="8" t="s">
        <v>41</v>
      </c>
      <c r="K15" s="9">
        <v>1793420858.9958999</v>
      </c>
      <c r="L15" s="10">
        <v>1.2E-2</v>
      </c>
      <c r="M15" s="8"/>
      <c r="N15" s="8"/>
      <c r="O15" s="11">
        <v>2E-3</v>
      </c>
      <c r="P15" s="11">
        <v>5.0000000000000001E-4</v>
      </c>
      <c r="Q15" s="8"/>
      <c r="R15" s="9">
        <v>2002521.2899999998</v>
      </c>
      <c r="S15" s="9">
        <v>0</v>
      </c>
      <c r="T15" s="12">
        <v>0</v>
      </c>
      <c r="U15" s="12">
        <v>0</v>
      </c>
      <c r="V15" s="12">
        <v>707342.54500000004</v>
      </c>
      <c r="W15" s="12">
        <v>1219395.3799999999</v>
      </c>
      <c r="X15" s="9">
        <v>75783.365000000005</v>
      </c>
      <c r="Y15" s="9"/>
      <c r="Z15" s="9"/>
      <c r="AA15" s="19">
        <v>1.3860000000000001E-2</v>
      </c>
      <c r="AB15" s="14">
        <f t="shared" si="0"/>
        <v>1926737.9249999998</v>
      </c>
      <c r="AC15" s="15">
        <f t="shared" si="1"/>
        <v>0</v>
      </c>
      <c r="AD15" s="15">
        <f t="shared" si="2"/>
        <v>0.36711923081080167</v>
      </c>
      <c r="AE15" s="16">
        <f>+S15/K15</f>
        <v>0</v>
      </c>
      <c r="AF15" s="16">
        <f>+V15/K15</f>
        <v>3.9440967882799514E-4</v>
      </c>
      <c r="AG15" s="17">
        <f>+AB15/K15+AA15</f>
        <v>1.493433674328888E-2</v>
      </c>
    </row>
    <row r="16" spans="1:33" ht="12.75" customHeight="1" x14ac:dyDescent="0.2">
      <c r="A16" s="6" t="s">
        <v>33</v>
      </c>
      <c r="B16" s="6" t="s">
        <v>76</v>
      </c>
      <c r="C16" s="7" t="s">
        <v>79</v>
      </c>
      <c r="D16" s="8" t="s">
        <v>80</v>
      </c>
      <c r="E16" s="8" t="s">
        <v>36</v>
      </c>
      <c r="F16" s="8" t="s">
        <v>37</v>
      </c>
      <c r="G16" s="6" t="s">
        <v>62</v>
      </c>
      <c r="H16" s="6" t="s">
        <v>39</v>
      </c>
      <c r="I16" s="6" t="s">
        <v>40</v>
      </c>
      <c r="J16" s="8" t="s">
        <v>65</v>
      </c>
      <c r="K16" s="9">
        <v>849285336.14330506</v>
      </c>
      <c r="L16" s="10">
        <v>1.2E-2</v>
      </c>
      <c r="M16" s="8"/>
      <c r="N16" s="8"/>
      <c r="O16" s="11">
        <v>2E-3</v>
      </c>
      <c r="P16" s="11">
        <v>5.0000000000000001E-4</v>
      </c>
      <c r="Q16" s="8"/>
      <c r="R16" s="9">
        <v>3139.3674899999996</v>
      </c>
      <c r="S16" s="9">
        <v>0</v>
      </c>
      <c r="T16" s="12">
        <v>0</v>
      </c>
      <c r="U16" s="12">
        <v>0</v>
      </c>
      <c r="V16" s="12">
        <v>1108.906158</v>
      </c>
      <c r="W16" s="12">
        <v>1911.6551890000001</v>
      </c>
      <c r="X16" s="9">
        <v>118.80614299999999</v>
      </c>
      <c r="Y16" s="9"/>
      <c r="Z16" s="9"/>
      <c r="AA16" s="19">
        <v>1.3860000000000001E-2</v>
      </c>
      <c r="AB16" s="14">
        <f t="shared" si="0"/>
        <v>3020.5613469999998</v>
      </c>
      <c r="AC16" s="15">
        <f t="shared" si="1"/>
        <v>0</v>
      </c>
      <c r="AD16" s="15">
        <f t="shared" si="2"/>
        <v>0.36711923070238511</v>
      </c>
      <c r="AE16" s="16">
        <f>+S16/K16</f>
        <v>0</v>
      </c>
      <c r="AF16" s="16">
        <f>+V16/K16</f>
        <v>1.3056932821137129E-6</v>
      </c>
      <c r="AG16" s="17">
        <f>+AB16/K16+AA16</f>
        <v>1.3863556591899629E-2</v>
      </c>
    </row>
    <row r="17" spans="1:33" ht="12.75" customHeight="1" x14ac:dyDescent="0.2">
      <c r="A17" s="6" t="s">
        <v>33</v>
      </c>
      <c r="B17" s="6" t="s">
        <v>76</v>
      </c>
      <c r="C17" s="7" t="s">
        <v>81</v>
      </c>
      <c r="D17" s="8" t="s">
        <v>82</v>
      </c>
      <c r="E17" s="8" t="s">
        <v>36</v>
      </c>
      <c r="F17" s="8" t="s">
        <v>37</v>
      </c>
      <c r="G17" s="6" t="s">
        <v>62</v>
      </c>
      <c r="H17" s="6" t="s">
        <v>39</v>
      </c>
      <c r="I17" s="6" t="s">
        <v>40</v>
      </c>
      <c r="J17" s="8" t="s">
        <v>68</v>
      </c>
      <c r="K17" s="9">
        <v>323135597.297885</v>
      </c>
      <c r="L17" s="10">
        <v>1.2E-2</v>
      </c>
      <c r="M17" s="8"/>
      <c r="N17" s="8"/>
      <c r="O17" s="11">
        <v>2E-3</v>
      </c>
      <c r="P17" s="11">
        <v>5.0000000000000001E-4</v>
      </c>
      <c r="Q17" s="8"/>
      <c r="R17" s="9">
        <v>1259.0683709999998</v>
      </c>
      <c r="S17" s="9">
        <v>0</v>
      </c>
      <c r="T17" s="12">
        <v>0</v>
      </c>
      <c r="U17" s="12">
        <v>0</v>
      </c>
      <c r="V17" s="12">
        <v>444.735659</v>
      </c>
      <c r="W17" s="12">
        <v>766.68455999999992</v>
      </c>
      <c r="X17" s="9">
        <v>47.648151999999996</v>
      </c>
      <c r="Y17" s="9"/>
      <c r="Z17" s="9"/>
      <c r="AA17" s="19">
        <v>1.3860000000000001E-2</v>
      </c>
      <c r="AB17" s="14">
        <f t="shared" si="0"/>
        <v>1211.4202189999999</v>
      </c>
      <c r="AC17" s="15">
        <f t="shared" si="1"/>
        <v>0</v>
      </c>
      <c r="AD17" s="15">
        <f t="shared" si="2"/>
        <v>0.36711923082076281</v>
      </c>
      <c r="AE17" s="16">
        <f>+S17/K17</f>
        <v>0</v>
      </c>
      <c r="AF17" s="16">
        <f>+V17/K17</f>
        <v>1.3763128009385393E-6</v>
      </c>
      <c r="AG17" s="17">
        <f>+AB17/K17+AA17</f>
        <v>1.3863748953161243E-2</v>
      </c>
    </row>
    <row r="18" spans="1:33" ht="12.75" customHeight="1" x14ac:dyDescent="0.2">
      <c r="A18" s="6" t="s">
        <v>33</v>
      </c>
      <c r="B18" s="6" t="s">
        <v>83</v>
      </c>
      <c r="C18" s="7"/>
      <c r="D18" s="8" t="s">
        <v>84</v>
      </c>
      <c r="E18" s="8" t="s">
        <v>36</v>
      </c>
      <c r="F18" s="8" t="s">
        <v>37</v>
      </c>
      <c r="G18" s="6" t="s">
        <v>38</v>
      </c>
      <c r="H18" s="6" t="s">
        <v>39</v>
      </c>
      <c r="I18" s="6" t="s">
        <v>40</v>
      </c>
      <c r="J18" s="8" t="s">
        <v>41</v>
      </c>
      <c r="K18" s="9">
        <v>195416937.86351401</v>
      </c>
      <c r="L18" s="10">
        <v>1.6E-2</v>
      </c>
      <c r="M18" s="7" t="s">
        <v>43</v>
      </c>
      <c r="N18" s="8" t="s">
        <v>44</v>
      </c>
      <c r="O18" s="11">
        <v>2.5000000000000001E-3</v>
      </c>
      <c r="P18" s="11">
        <v>5.0000000000000001E-4</v>
      </c>
      <c r="Q18" s="8"/>
      <c r="R18" s="9">
        <v>5162631</v>
      </c>
      <c r="S18" s="9">
        <v>2589318</v>
      </c>
      <c r="T18" s="12">
        <v>0</v>
      </c>
      <c r="U18" s="12">
        <v>0</v>
      </c>
      <c r="V18" s="12">
        <v>359493</v>
      </c>
      <c r="W18" s="12">
        <v>1341503</v>
      </c>
      <c r="X18" s="9">
        <v>872317</v>
      </c>
      <c r="Y18" s="9"/>
      <c r="Z18" s="9"/>
      <c r="AA18" s="13"/>
      <c r="AB18" s="14">
        <f t="shared" si="0"/>
        <v>4290314</v>
      </c>
      <c r="AC18" s="15">
        <f t="shared" si="1"/>
        <v>0.60352645517321113</v>
      </c>
      <c r="AD18" s="15">
        <f t="shared" si="2"/>
        <v>8.3791769087297574E-2</v>
      </c>
      <c r="AE18" s="16">
        <f>+S18/K18</f>
        <v>1.325022297610901E-2</v>
      </c>
      <c r="AF18" s="16">
        <f>+V18/K18</f>
        <v>1.8396204747158735E-3</v>
      </c>
      <c r="AG18" s="17">
        <f>+AB18/K18+AA18</f>
        <v>2.1954668039044316E-2</v>
      </c>
    </row>
    <row r="19" spans="1:33" ht="12.75" customHeight="1" x14ac:dyDescent="0.2">
      <c r="A19" s="6" t="s">
        <v>33</v>
      </c>
      <c r="B19" s="6" t="s">
        <v>85</v>
      </c>
      <c r="C19" s="7" t="s">
        <v>86</v>
      </c>
      <c r="D19" s="8" t="s">
        <v>87</v>
      </c>
      <c r="E19" s="8" t="s">
        <v>36</v>
      </c>
      <c r="F19" s="8" t="s">
        <v>37</v>
      </c>
      <c r="G19" s="6" t="s">
        <v>51</v>
      </c>
      <c r="H19" s="6" t="s">
        <v>52</v>
      </c>
      <c r="I19" s="6" t="s">
        <v>40</v>
      </c>
      <c r="J19" s="8" t="s">
        <v>41</v>
      </c>
      <c r="K19" s="9">
        <v>1839831297.86777</v>
      </c>
      <c r="L19" s="10">
        <v>0.02</v>
      </c>
      <c r="M19" s="7" t="s">
        <v>43</v>
      </c>
      <c r="N19" s="8" t="s">
        <v>44</v>
      </c>
      <c r="O19" s="11">
        <v>2.5000000000000001E-3</v>
      </c>
      <c r="P19" s="11">
        <v>5.0000000000000001E-4</v>
      </c>
      <c r="Q19" s="8"/>
      <c r="R19" s="9">
        <v>42346099.654600002</v>
      </c>
      <c r="S19" s="9">
        <v>36561941.4027</v>
      </c>
      <c r="T19" s="12">
        <v>0</v>
      </c>
      <c r="U19" s="12">
        <v>0</v>
      </c>
      <c r="V19" s="12">
        <v>2100549.6589000002</v>
      </c>
      <c r="W19" s="12">
        <v>1223625.6836999999</v>
      </c>
      <c r="X19" s="9">
        <v>2459982.9093000004</v>
      </c>
      <c r="Y19" s="9"/>
      <c r="Z19" s="9"/>
      <c r="AA19" s="13"/>
      <c r="AB19" s="14">
        <f t="shared" si="0"/>
        <v>39886116.745300002</v>
      </c>
      <c r="AC19" s="15">
        <f t="shared" si="1"/>
        <v>0.91665833593610713</v>
      </c>
      <c r="AD19" s="15">
        <f t="shared" si="2"/>
        <v>5.2663679252443626E-2</v>
      </c>
      <c r="AE19" s="16">
        <f>+S19/K19</f>
        <v>1.9872442351139812E-2</v>
      </c>
      <c r="AF19" s="16">
        <f>+V19/K19</f>
        <v>1.1417077540393967E-3</v>
      </c>
      <c r="AG19" s="17">
        <f>+AB19/K19+AA19</f>
        <v>2.1679225041733498E-2</v>
      </c>
    </row>
    <row r="20" spans="1:33" ht="12.75" customHeight="1" x14ac:dyDescent="0.2">
      <c r="A20" s="6" t="s">
        <v>33</v>
      </c>
      <c r="B20" s="6" t="s">
        <v>85</v>
      </c>
      <c r="C20" s="7" t="s">
        <v>88</v>
      </c>
      <c r="D20" s="8" t="s">
        <v>89</v>
      </c>
      <c r="E20" s="8" t="s">
        <v>36</v>
      </c>
      <c r="F20" s="8" t="s">
        <v>37</v>
      </c>
      <c r="G20" s="6" t="s">
        <v>51</v>
      </c>
      <c r="H20" s="6" t="s">
        <v>52</v>
      </c>
      <c r="I20" s="6" t="s">
        <v>40</v>
      </c>
      <c r="J20" s="8" t="s">
        <v>65</v>
      </c>
      <c r="K20" s="9">
        <f>1125445789.92576/321.51</f>
        <v>3500500.1086304006</v>
      </c>
      <c r="L20" s="10">
        <v>0.02</v>
      </c>
      <c r="M20" s="7" t="s">
        <v>43</v>
      </c>
      <c r="N20" s="8" t="s">
        <v>44</v>
      </c>
      <c r="O20" s="11">
        <v>2.5000000000000001E-3</v>
      </c>
      <c r="P20" s="11">
        <v>5.0000000000000001E-4</v>
      </c>
      <c r="Q20" s="8"/>
      <c r="R20" s="9">
        <v>69494.031766</v>
      </c>
      <c r="S20" s="9">
        <v>60001.670471999998</v>
      </c>
      <c r="T20" s="12">
        <v>0</v>
      </c>
      <c r="U20" s="12">
        <v>0</v>
      </c>
      <c r="V20" s="12">
        <v>3447.204487</v>
      </c>
      <c r="W20" s="12">
        <v>2008.0877070000001</v>
      </c>
      <c r="X20" s="9">
        <v>4037.0690999999997</v>
      </c>
      <c r="Y20" s="9"/>
      <c r="Z20" s="9"/>
      <c r="AA20" s="13"/>
      <c r="AB20" s="14">
        <f t="shared" si="0"/>
        <v>65456.962665999999</v>
      </c>
      <c r="AC20" s="15">
        <f t="shared" si="1"/>
        <v>0.91665833592316037</v>
      </c>
      <c r="AD20" s="15">
        <f t="shared" si="2"/>
        <v>5.2663679257310927E-2</v>
      </c>
      <c r="AE20" s="16">
        <f>+S20/K20</f>
        <v>1.7140885190680979E-2</v>
      </c>
      <c r="AF20" s="16">
        <f>+V20/K20</f>
        <v>9.8477485502742831E-4</v>
      </c>
      <c r="AG20" s="17">
        <f>+AB20/K20+AA20</f>
        <v>1.8699317421707086E-2</v>
      </c>
    </row>
    <row r="21" spans="1:33" ht="12.75" customHeight="1" x14ac:dyDescent="0.2">
      <c r="A21" s="6" t="s">
        <v>33</v>
      </c>
      <c r="B21" s="6" t="s">
        <v>85</v>
      </c>
      <c r="C21" s="7" t="s">
        <v>90</v>
      </c>
      <c r="D21" s="8" t="s">
        <v>91</v>
      </c>
      <c r="E21" s="8" t="s">
        <v>36</v>
      </c>
      <c r="F21" s="8" t="s">
        <v>37</v>
      </c>
      <c r="G21" s="6" t="s">
        <v>51</v>
      </c>
      <c r="H21" s="6" t="s">
        <v>52</v>
      </c>
      <c r="I21" s="6" t="s">
        <v>40</v>
      </c>
      <c r="J21" s="8" t="s">
        <v>41</v>
      </c>
      <c r="K21" s="9">
        <v>910934781.88016498</v>
      </c>
      <c r="L21" s="10">
        <v>8.9999999999999993E-3</v>
      </c>
      <c r="M21" s="7" t="s">
        <v>43</v>
      </c>
      <c r="N21" s="8" t="s">
        <v>44</v>
      </c>
      <c r="O21" s="11">
        <v>2.5000000000000001E-3</v>
      </c>
      <c r="P21" s="11">
        <v>5.0000000000000001E-4</v>
      </c>
      <c r="Q21" s="8"/>
      <c r="R21" s="9">
        <v>13570161.192399999</v>
      </c>
      <c r="S21" s="9">
        <v>11716578.523800001</v>
      </c>
      <c r="T21" s="12"/>
      <c r="U21" s="12">
        <v>0</v>
      </c>
      <c r="V21" s="12">
        <v>673138.62659999996</v>
      </c>
      <c r="W21" s="12">
        <v>392121.03779999999</v>
      </c>
      <c r="X21" s="9">
        <v>788322.00420000008</v>
      </c>
      <c r="Y21" s="9"/>
      <c r="Z21" s="9"/>
      <c r="AA21" s="13"/>
      <c r="AB21" s="14">
        <f t="shared" si="0"/>
        <v>12781838.188199999</v>
      </c>
      <c r="AC21" s="15">
        <f t="shared" si="1"/>
        <v>0.91665833593610735</v>
      </c>
      <c r="AD21" s="15">
        <f t="shared" si="2"/>
        <v>5.2663679252443633E-2</v>
      </c>
      <c r="AE21" s="16">
        <f>+S21/K21</f>
        <v>1.2862148593796188E-2</v>
      </c>
      <c r="AF21" s="16">
        <f>+V21/K21</f>
        <v>7.3895369898012355E-4</v>
      </c>
      <c r="AG21" s="17">
        <f>+AB21/K21+AA21</f>
        <v>1.4031562349412486E-2</v>
      </c>
    </row>
    <row r="22" spans="1:33" ht="12.75" customHeight="1" x14ac:dyDescent="0.2">
      <c r="A22" s="6" t="s">
        <v>33</v>
      </c>
      <c r="B22" s="6" t="s">
        <v>92</v>
      </c>
      <c r="C22" s="7" t="s">
        <v>93</v>
      </c>
      <c r="D22" s="8" t="s">
        <v>94</v>
      </c>
      <c r="E22" s="8" t="s">
        <v>36</v>
      </c>
      <c r="F22" s="8" t="s">
        <v>37</v>
      </c>
      <c r="G22" s="6" t="s">
        <v>62</v>
      </c>
      <c r="H22" s="6" t="s">
        <v>39</v>
      </c>
      <c r="I22" s="6" t="s">
        <v>40</v>
      </c>
      <c r="J22" s="8" t="s">
        <v>41</v>
      </c>
      <c r="K22" s="9">
        <v>1619455745.6393399</v>
      </c>
      <c r="L22" s="10">
        <v>1.4E-2</v>
      </c>
      <c r="M22" s="7" t="s">
        <v>43</v>
      </c>
      <c r="N22" s="8" t="s">
        <v>44</v>
      </c>
      <c r="O22" s="11">
        <v>2E-3</v>
      </c>
      <c r="P22" s="11">
        <v>5.0000000000000001E-4</v>
      </c>
      <c r="Q22" s="8"/>
      <c r="R22" s="9">
        <v>22649475.794399999</v>
      </c>
      <c r="S22" s="9">
        <v>20703418.444800001</v>
      </c>
      <c r="T22" s="12"/>
      <c r="U22" s="12">
        <v>0</v>
      </c>
      <c r="V22" s="12">
        <v>591524.38800000004</v>
      </c>
      <c r="W22" s="12">
        <v>1216733.9183999998</v>
      </c>
      <c r="X22" s="9">
        <v>137797.07759999999</v>
      </c>
      <c r="Y22" s="9"/>
      <c r="Z22" s="9"/>
      <c r="AA22" s="16">
        <v>6.0000000000000001E-3</v>
      </c>
      <c r="AB22" s="14">
        <f t="shared" si="0"/>
        <v>22511676.751200002</v>
      </c>
      <c r="AC22" s="15">
        <f t="shared" si="1"/>
        <v>0.91967465034324414</v>
      </c>
      <c r="AD22" s="15">
        <f t="shared" si="2"/>
        <v>2.6276336255959626E-2</v>
      </c>
      <c r="AE22" s="16">
        <f>+S22/K22</f>
        <v>1.2784182896351122E-2</v>
      </c>
      <c r="AF22" s="16">
        <f>+V22/K22</f>
        <v>3.6526122408270809E-4</v>
      </c>
      <c r="AG22" s="17">
        <f>+AB22/K22+AA22</f>
        <v>1.9900766854430277E-2</v>
      </c>
    </row>
    <row r="23" spans="1:33" ht="12.75" customHeight="1" x14ac:dyDescent="0.2">
      <c r="A23" s="6" t="s">
        <v>33</v>
      </c>
      <c r="B23" s="6" t="s">
        <v>92</v>
      </c>
      <c r="C23" s="7" t="s">
        <v>95</v>
      </c>
      <c r="D23" s="8" t="s">
        <v>96</v>
      </c>
      <c r="E23" s="8" t="s">
        <v>36</v>
      </c>
      <c r="F23" s="8" t="s">
        <v>37</v>
      </c>
      <c r="G23" s="6" t="s">
        <v>62</v>
      </c>
      <c r="H23" s="6" t="s">
        <v>39</v>
      </c>
      <c r="I23" s="6" t="s">
        <v>40</v>
      </c>
      <c r="J23" s="8" t="s">
        <v>65</v>
      </c>
      <c r="K23" s="9">
        <v>628850076.04402995</v>
      </c>
      <c r="L23" s="10">
        <v>1.4E-2</v>
      </c>
      <c r="M23" s="7" t="s">
        <v>43</v>
      </c>
      <c r="N23" s="8" t="s">
        <v>44</v>
      </c>
      <c r="O23" s="11">
        <v>2E-3</v>
      </c>
      <c r="P23" s="11">
        <v>5.0000000000000001E-4</v>
      </c>
      <c r="Q23" s="8"/>
      <c r="R23" s="9">
        <v>37073.972010999998</v>
      </c>
      <c r="S23" s="9">
        <v>33887.610199000002</v>
      </c>
      <c r="T23" s="12"/>
      <c r="U23" s="12">
        <v>0</v>
      </c>
      <c r="V23" s="12">
        <v>968.21440099999995</v>
      </c>
      <c r="W23" s="12">
        <v>1991.5650580000001</v>
      </c>
      <c r="X23" s="9">
        <v>225.54795300000001</v>
      </c>
      <c r="Y23" s="9"/>
      <c r="Z23" s="9"/>
      <c r="AA23" s="16">
        <v>6.0000000000000001E-3</v>
      </c>
      <c r="AB23" s="14">
        <f t="shared" si="0"/>
        <v>36847.389658</v>
      </c>
      <c r="AC23" s="15">
        <f t="shared" si="1"/>
        <v>0.91967465032201012</v>
      </c>
      <c r="AD23" s="15">
        <f t="shared" si="2"/>
        <v>2.6276336261170926E-2</v>
      </c>
      <c r="AE23" s="16">
        <f>+S23/K23</f>
        <v>5.3888218336841401E-5</v>
      </c>
      <c r="AF23" s="16">
        <f>+V23/K23</f>
        <v>1.5396585575545177E-6</v>
      </c>
      <c r="AG23" s="17">
        <f>+AB23/K23+AA23</f>
        <v>6.0585948719125548E-3</v>
      </c>
    </row>
    <row r="24" spans="1:33" ht="12.75" customHeight="1" x14ac:dyDescent="0.2">
      <c r="A24" s="6" t="s">
        <v>97</v>
      </c>
      <c r="B24" s="6" t="s">
        <v>98</v>
      </c>
      <c r="C24" s="7" t="s">
        <v>99</v>
      </c>
      <c r="D24" s="8" t="s">
        <v>100</v>
      </c>
      <c r="E24" s="8" t="s">
        <v>36</v>
      </c>
      <c r="F24" s="8" t="s">
        <v>37</v>
      </c>
      <c r="G24" s="6" t="s">
        <v>51</v>
      </c>
      <c r="H24" s="6" t="s">
        <v>39</v>
      </c>
      <c r="I24" s="6" t="s">
        <v>40</v>
      </c>
      <c r="J24" s="8" t="s">
        <v>41</v>
      </c>
      <c r="K24" s="9">
        <v>57608365247.571404</v>
      </c>
      <c r="L24" s="10">
        <v>1.7500000000000002E-2</v>
      </c>
      <c r="M24" s="20">
        <v>2E-3</v>
      </c>
      <c r="N24" s="8" t="s">
        <v>44</v>
      </c>
      <c r="O24" s="11">
        <v>5.9999999999999995E-4</v>
      </c>
      <c r="P24" s="8" t="s">
        <v>101</v>
      </c>
      <c r="Q24" s="11">
        <v>1.9099999999999999E-2</v>
      </c>
      <c r="R24" s="9">
        <v>1136520175.029568</v>
      </c>
      <c r="S24" s="9">
        <v>991036886.08093405</v>
      </c>
      <c r="T24" s="12"/>
      <c r="U24" s="12">
        <v>42810678.015107997</v>
      </c>
      <c r="V24" s="12">
        <v>26136955.951827999</v>
      </c>
      <c r="W24" s="12">
        <v>20160137.796374001</v>
      </c>
      <c r="X24" s="9">
        <v>56375517.185323998</v>
      </c>
      <c r="Y24" s="9"/>
      <c r="Z24" s="9"/>
      <c r="AA24" s="13"/>
      <c r="AB24" s="14">
        <f t="shared" si="0"/>
        <v>1080144657.844244</v>
      </c>
      <c r="AC24" s="15">
        <f t="shared" si="1"/>
        <v>0.91750385365868359</v>
      </c>
      <c r="AD24" s="15">
        <f t="shared" si="2"/>
        <v>2.4197644048892689E-2</v>
      </c>
      <c r="AE24" s="16">
        <f>+S24/K24</f>
        <v>1.7203003102448097E-2</v>
      </c>
      <c r="AF24" s="16">
        <f>+V24/K24</f>
        <v>4.5370070543582827E-4</v>
      </c>
      <c r="AG24" s="17">
        <f>+AB24/K24+AA24</f>
        <v>1.8749788389278755E-2</v>
      </c>
    </row>
    <row r="25" spans="1:33" ht="12.75" customHeight="1" x14ac:dyDescent="0.2">
      <c r="A25" s="6" t="s">
        <v>97</v>
      </c>
      <c r="B25" s="6" t="s">
        <v>98</v>
      </c>
      <c r="C25" s="7" t="s">
        <v>102</v>
      </c>
      <c r="D25" s="8" t="s">
        <v>103</v>
      </c>
      <c r="E25" s="8" t="s">
        <v>36</v>
      </c>
      <c r="F25" s="8" t="s">
        <v>37</v>
      </c>
      <c r="G25" s="6" t="s">
        <v>51</v>
      </c>
      <c r="H25" s="6" t="s">
        <v>39</v>
      </c>
      <c r="I25" s="6" t="s">
        <v>40</v>
      </c>
      <c r="J25" s="8" t="s">
        <v>104</v>
      </c>
      <c r="K25" s="9">
        <v>9537236394.0239697</v>
      </c>
      <c r="L25" s="10">
        <v>1.7500000000000002E-2</v>
      </c>
      <c r="M25" s="20">
        <v>2E-3</v>
      </c>
      <c r="N25" s="8" t="s">
        <v>44</v>
      </c>
      <c r="O25" s="11">
        <v>5.9999999999999995E-4</v>
      </c>
      <c r="P25" s="8" t="s">
        <v>101</v>
      </c>
      <c r="Q25" s="11">
        <v>1.9099999999999999E-2</v>
      </c>
      <c r="R25" s="9">
        <v>188100351.40805799</v>
      </c>
      <c r="S25" s="9">
        <v>164024169.69790399</v>
      </c>
      <c r="T25" s="12"/>
      <c r="U25" s="12">
        <v>7084783.8983800001</v>
      </c>
      <c r="V25" s="12">
        <v>4325432.1880820002</v>
      </c>
      <c r="W25" s="12">
        <v>3336322.2978729997</v>
      </c>
      <c r="X25" s="9">
        <v>9329643.3258189987</v>
      </c>
      <c r="Y25" s="9"/>
      <c r="Z25" s="9"/>
      <c r="AA25" s="13"/>
      <c r="AB25" s="14">
        <f t="shared" si="0"/>
        <v>178770708.082239</v>
      </c>
      <c r="AC25" s="15">
        <f t="shared" si="1"/>
        <v>0.91751143941572777</v>
      </c>
      <c r="AD25" s="15">
        <f t="shared" si="2"/>
        <v>2.4195419006184129E-2</v>
      </c>
      <c r="AE25" s="16">
        <f>+S25/K25</f>
        <v>1.7198291299634925E-2</v>
      </c>
      <c r="AF25" s="16">
        <f>+V25/K25</f>
        <v>4.5353098207697937E-4</v>
      </c>
      <c r="AG25" s="17">
        <f>+AB25/K25+AA25</f>
        <v>1.874449795480132E-2</v>
      </c>
    </row>
    <row r="26" spans="1:33" ht="12.75" customHeight="1" x14ac:dyDescent="0.2">
      <c r="A26" s="6" t="s">
        <v>97</v>
      </c>
      <c r="B26" s="6" t="s">
        <v>98</v>
      </c>
      <c r="C26" s="7" t="s">
        <v>105</v>
      </c>
      <c r="D26" s="8" t="s">
        <v>106</v>
      </c>
      <c r="E26" s="8" t="s">
        <v>36</v>
      </c>
      <c r="F26" s="8" t="s">
        <v>37</v>
      </c>
      <c r="G26" s="6" t="s">
        <v>51</v>
      </c>
      <c r="H26" s="6" t="s">
        <v>39</v>
      </c>
      <c r="I26" s="6" t="s">
        <v>40</v>
      </c>
      <c r="J26" s="8" t="s">
        <v>107</v>
      </c>
      <c r="K26" s="9">
        <v>3772594.3788239998</v>
      </c>
      <c r="L26" s="10">
        <v>1.7500000000000002E-2</v>
      </c>
      <c r="M26" s="20">
        <v>2E-3</v>
      </c>
      <c r="N26" s="8" t="s">
        <v>44</v>
      </c>
      <c r="O26" s="11">
        <v>5.9999999999999995E-4</v>
      </c>
      <c r="P26" s="8" t="s">
        <v>101</v>
      </c>
      <c r="Q26" s="11">
        <v>1.9099999999999999E-2</v>
      </c>
      <c r="R26" s="9">
        <v>74378.753186000002</v>
      </c>
      <c r="S26" s="9">
        <v>64879.645116</v>
      </c>
      <c r="T26" s="12"/>
      <c r="U26" s="12">
        <v>2795.257517</v>
      </c>
      <c r="V26" s="12">
        <v>1706.5724250000001</v>
      </c>
      <c r="W26" s="12">
        <v>1316.3252560000001</v>
      </c>
      <c r="X26" s="9">
        <v>3680.9528719999998</v>
      </c>
      <c r="Y26" s="9"/>
      <c r="Z26" s="9"/>
      <c r="AA26" s="13"/>
      <c r="AB26" s="14">
        <f t="shared" si="0"/>
        <v>70697.800314000007</v>
      </c>
      <c r="AC26" s="15">
        <f t="shared" si="1"/>
        <v>0.91770387236718787</v>
      </c>
      <c r="AD26" s="15">
        <f t="shared" si="2"/>
        <v>2.4138974867964232E-2</v>
      </c>
      <c r="AE26" s="16">
        <f>+S26/K26</f>
        <v>1.7197620152374929E-2</v>
      </c>
      <c r="AF26" s="16">
        <f>+V26/K26</f>
        <v>4.523604325392586E-4</v>
      </c>
      <c r="AG26" s="17">
        <f>+AB26/K26+AA26</f>
        <v>1.8739836095508909E-2</v>
      </c>
    </row>
    <row r="27" spans="1:33" ht="12.75" customHeight="1" x14ac:dyDescent="0.2">
      <c r="A27" s="6" t="s">
        <v>97</v>
      </c>
      <c r="B27" s="6" t="s">
        <v>98</v>
      </c>
      <c r="C27" s="7" t="s">
        <v>108</v>
      </c>
      <c r="D27" s="8" t="s">
        <v>109</v>
      </c>
      <c r="E27" s="8" t="s">
        <v>36</v>
      </c>
      <c r="F27" s="8" t="s">
        <v>37</v>
      </c>
      <c r="G27" s="6" t="s">
        <v>51</v>
      </c>
      <c r="H27" s="6" t="s">
        <v>39</v>
      </c>
      <c r="I27" s="6" t="s">
        <v>40</v>
      </c>
      <c r="J27" s="8" t="s">
        <v>65</v>
      </c>
      <c r="K27" s="9">
        <v>3250133976.9286599</v>
      </c>
      <c r="L27" s="10">
        <v>1.7500000000000002E-2</v>
      </c>
      <c r="M27" s="20">
        <v>2E-3</v>
      </c>
      <c r="N27" s="8" t="s">
        <v>44</v>
      </c>
      <c r="O27" s="11">
        <v>5.9999999999999995E-4</v>
      </c>
      <c r="P27" s="8" t="s">
        <v>101</v>
      </c>
      <c r="Q27" s="11">
        <v>1.9099999999999999E-2</v>
      </c>
      <c r="R27" s="9">
        <v>64068719.338627003</v>
      </c>
      <c r="S27" s="9">
        <v>55920244.598278999</v>
      </c>
      <c r="T27" s="12"/>
      <c r="U27" s="12">
        <v>2397813.047425</v>
      </c>
      <c r="V27" s="12">
        <v>1463922.9488289999</v>
      </c>
      <c r="W27" s="12">
        <v>1129163.1828149999</v>
      </c>
      <c r="X27" s="9">
        <v>3157575.5612789998</v>
      </c>
      <c r="Y27" s="9"/>
      <c r="Z27" s="9"/>
      <c r="AA27" s="13"/>
      <c r="AB27" s="14">
        <f t="shared" si="0"/>
        <v>60911143.777348004</v>
      </c>
      <c r="AC27" s="15">
        <f t="shared" si="1"/>
        <v>0.91806262582570231</v>
      </c>
      <c r="AD27" s="15">
        <f t="shared" si="2"/>
        <v>2.4033745847560527E-2</v>
      </c>
      <c r="AE27" s="16">
        <f>+S27/K27</f>
        <v>1.7205519832484875E-2</v>
      </c>
      <c r="AF27" s="16">
        <f>+V27/K27</f>
        <v>4.5041926247372442E-4</v>
      </c>
      <c r="AG27" s="17">
        <f>+AB27/K27+AA27</f>
        <v>1.8741117815367216E-2</v>
      </c>
    </row>
    <row r="28" spans="1:33" ht="12.75" customHeight="1" x14ac:dyDescent="0.2">
      <c r="A28" s="6" t="s">
        <v>97</v>
      </c>
      <c r="B28" s="6" t="s">
        <v>98</v>
      </c>
      <c r="C28" s="7" t="s">
        <v>110</v>
      </c>
      <c r="D28" s="8" t="s">
        <v>111</v>
      </c>
      <c r="E28" s="8" t="s">
        <v>36</v>
      </c>
      <c r="F28" s="8" t="s">
        <v>37</v>
      </c>
      <c r="G28" s="6" t="s">
        <v>51</v>
      </c>
      <c r="H28" s="6" t="s">
        <v>39</v>
      </c>
      <c r="I28" s="6" t="s">
        <v>40</v>
      </c>
      <c r="J28" s="8" t="s">
        <v>41</v>
      </c>
      <c r="K28" s="9">
        <v>9001659108.6938801</v>
      </c>
      <c r="L28" s="10">
        <v>7.4999999999999997E-3</v>
      </c>
      <c r="M28" s="20">
        <v>2E-3</v>
      </c>
      <c r="N28" s="8" t="s">
        <v>44</v>
      </c>
      <c r="O28" s="11">
        <v>5.9999999999999995E-4</v>
      </c>
      <c r="P28" s="8" t="s">
        <v>101</v>
      </c>
      <c r="Q28" s="11">
        <v>1.9099999999999999E-2</v>
      </c>
      <c r="R28" s="9">
        <v>88890679.580816999</v>
      </c>
      <c r="S28" s="9">
        <v>66148825.344233997</v>
      </c>
      <c r="T28" s="12"/>
      <c r="U28" s="12">
        <v>6692137.6759129995</v>
      </c>
      <c r="V28" s="12">
        <v>4085712.1580079999</v>
      </c>
      <c r="W28" s="12">
        <v>3151419.7848280002</v>
      </c>
      <c r="X28" s="9">
        <v>8812584.6178339999</v>
      </c>
      <c r="Y28" s="9"/>
      <c r="Z28" s="9"/>
      <c r="AA28" s="13"/>
      <c r="AB28" s="14">
        <f t="shared" si="0"/>
        <v>80078094.962982997</v>
      </c>
      <c r="AC28" s="15">
        <f t="shared" si="1"/>
        <v>0.82605393366078494</v>
      </c>
      <c r="AD28" s="15">
        <f t="shared" si="2"/>
        <v>5.1021595355092632E-2</v>
      </c>
      <c r="AE28" s="16">
        <f>+S28/K28</f>
        <v>7.3485148177125361E-3</v>
      </c>
      <c r="AF28" s="16">
        <f>+V28/K28</f>
        <v>4.5388434606038168E-4</v>
      </c>
      <c r="AG28" s="17">
        <f>+AB28/K28+AA28</f>
        <v>8.8959261838345866E-3</v>
      </c>
    </row>
    <row r="29" spans="1:33" ht="12.75" customHeight="1" x14ac:dyDescent="0.2">
      <c r="A29" s="6" t="s">
        <v>97</v>
      </c>
      <c r="B29" s="6" t="s">
        <v>98</v>
      </c>
      <c r="C29" s="7" t="s">
        <v>112</v>
      </c>
      <c r="D29" s="8" t="s">
        <v>113</v>
      </c>
      <c r="E29" s="8" t="s">
        <v>36</v>
      </c>
      <c r="F29" s="8" t="s">
        <v>37</v>
      </c>
      <c r="G29" s="6" t="s">
        <v>51</v>
      </c>
      <c r="H29" s="6" t="s">
        <v>39</v>
      </c>
      <c r="I29" s="6" t="s">
        <v>40</v>
      </c>
      <c r="J29" s="8" t="s">
        <v>41</v>
      </c>
      <c r="K29" s="9">
        <v>2571775996.4408202</v>
      </c>
      <c r="L29" s="10">
        <v>5.0270000000000002E-3</v>
      </c>
      <c r="M29" s="20">
        <v>2E-3</v>
      </c>
      <c r="N29" s="8" t="s">
        <v>44</v>
      </c>
      <c r="O29" s="11">
        <v>5.9999999999999995E-4</v>
      </c>
      <c r="P29" s="8" t="s">
        <v>101</v>
      </c>
      <c r="Q29" s="11">
        <v>1.9099999999999999E-2</v>
      </c>
      <c r="R29" s="9">
        <v>19212607.910628002</v>
      </c>
      <c r="S29" s="9">
        <v>12715782.219845001</v>
      </c>
      <c r="T29" s="12"/>
      <c r="U29" s="12">
        <v>1911790.1085300001</v>
      </c>
      <c r="V29" s="12">
        <v>1167194.1714669999</v>
      </c>
      <c r="W29" s="12">
        <v>900288.28817200009</v>
      </c>
      <c r="X29" s="9">
        <v>2517553.122614</v>
      </c>
      <c r="Y29" s="9"/>
      <c r="Z29" s="9"/>
      <c r="AA29" s="13"/>
      <c r="AB29" s="14">
        <f t="shared" si="0"/>
        <v>16695054.788014002</v>
      </c>
      <c r="AC29" s="15">
        <f t="shared" si="1"/>
        <v>0.76164962507185852</v>
      </c>
      <c r="AD29" s="15">
        <f t="shared" si="2"/>
        <v>6.9912569098303998E-2</v>
      </c>
      <c r="AE29" s="16">
        <f>+S29/K29</f>
        <v>4.9443583879167008E-3</v>
      </c>
      <c r="AF29" s="16">
        <f>+V29/K29</f>
        <v>4.5384752524416002E-4</v>
      </c>
      <c r="AG29" s="17">
        <f>+AB29/K29+AA29</f>
        <v>6.4916442221713442E-3</v>
      </c>
    </row>
    <row r="30" spans="1:33" ht="12.75" customHeight="1" x14ac:dyDescent="0.2">
      <c r="A30" s="6" t="s">
        <v>97</v>
      </c>
      <c r="B30" s="6" t="s">
        <v>98</v>
      </c>
      <c r="C30" s="7" t="s">
        <v>114</v>
      </c>
      <c r="D30" s="8" t="s">
        <v>115</v>
      </c>
      <c r="E30" s="8" t="s">
        <v>36</v>
      </c>
      <c r="F30" s="8" t="s">
        <v>37</v>
      </c>
      <c r="G30" s="6" t="s">
        <v>51</v>
      </c>
      <c r="H30" s="6" t="s">
        <v>39</v>
      </c>
      <c r="I30" s="6" t="s">
        <v>40</v>
      </c>
      <c r="J30" s="8" t="s">
        <v>68</v>
      </c>
      <c r="K30" s="9">
        <v>2571835023.64081</v>
      </c>
      <c r="L30" s="10">
        <v>1.7500000000000002E-2</v>
      </c>
      <c r="M30" s="20">
        <v>2E-3</v>
      </c>
      <c r="N30" s="8" t="s">
        <v>44</v>
      </c>
      <c r="O30" s="11">
        <v>5.9999999999999995E-4</v>
      </c>
      <c r="P30" s="8" t="s">
        <v>101</v>
      </c>
      <c r="Q30" s="11">
        <v>1.9099999999999999E-2</v>
      </c>
      <c r="R30" s="9">
        <v>50465559.979325987</v>
      </c>
      <c r="S30" s="9">
        <v>44209133.413688995</v>
      </c>
      <c r="T30" s="12"/>
      <c r="U30" s="12">
        <v>1841048.997189</v>
      </c>
      <c r="V30" s="12">
        <v>1124005.0093980001</v>
      </c>
      <c r="W30" s="12">
        <v>866975.32471000007</v>
      </c>
      <c r="X30" s="9">
        <v>2424397.23434</v>
      </c>
      <c r="Y30" s="9"/>
      <c r="Z30" s="9"/>
      <c r="AA30" s="13"/>
      <c r="AB30" s="14">
        <f t="shared" si="0"/>
        <v>48041162.74498599</v>
      </c>
      <c r="AC30" s="15">
        <f t="shared" si="1"/>
        <v>0.92023445911086033</v>
      </c>
      <c r="AD30" s="15">
        <f t="shared" si="2"/>
        <v>2.3396707014867398E-2</v>
      </c>
      <c r="AE30" s="16">
        <f>+S30/K30</f>
        <v>1.7189723682627386E-2</v>
      </c>
      <c r="AF30" s="16">
        <f>+V30/K30</f>
        <v>4.3704397796356546E-4</v>
      </c>
      <c r="AG30" s="17">
        <f>+AB30/K30+AA30</f>
        <v>1.8679721795287114E-2</v>
      </c>
    </row>
    <row r="31" spans="1:33" ht="12.75" customHeight="1" x14ac:dyDescent="0.2">
      <c r="A31" s="6" t="s">
        <v>97</v>
      </c>
      <c r="B31" s="6" t="s">
        <v>116</v>
      </c>
      <c r="C31" s="7" t="s">
        <v>99</v>
      </c>
      <c r="D31" s="8" t="s">
        <v>117</v>
      </c>
      <c r="E31" s="8" t="s">
        <v>36</v>
      </c>
      <c r="F31" s="8" t="s">
        <v>37</v>
      </c>
      <c r="G31" s="6" t="s">
        <v>62</v>
      </c>
      <c r="H31" s="6" t="s">
        <v>52</v>
      </c>
      <c r="I31" s="6" t="s">
        <v>40</v>
      </c>
      <c r="J31" s="8" t="s">
        <v>41</v>
      </c>
      <c r="K31" s="9">
        <v>2685096278.9836702</v>
      </c>
      <c r="L31" s="10">
        <v>1.4999999999999999E-2</v>
      </c>
      <c r="M31" s="20">
        <v>2E-3</v>
      </c>
      <c r="N31" s="8" t="s">
        <v>44</v>
      </c>
      <c r="O31" s="11">
        <v>8.9999999999999998E-4</v>
      </c>
      <c r="P31" s="8" t="s">
        <v>118</v>
      </c>
      <c r="Q31" s="11">
        <v>2.2100000000000002E-2</v>
      </c>
      <c r="R31" s="9">
        <v>55362301.764259003</v>
      </c>
      <c r="S31" s="9">
        <v>37574691.546360001</v>
      </c>
      <c r="T31" s="12">
        <v>11102140.752184</v>
      </c>
      <c r="U31" s="12">
        <v>4007071.7511319998</v>
      </c>
      <c r="V31" s="12">
        <v>1349782.4759150001</v>
      </c>
      <c r="W31" s="12">
        <v>1024093.300511</v>
      </c>
      <c r="X31" s="9">
        <v>304521.938157</v>
      </c>
      <c r="Y31" s="9"/>
      <c r="Z31" s="9"/>
      <c r="AA31" s="16">
        <v>5.0829999999999998E-3</v>
      </c>
      <c r="AB31" s="14">
        <f t="shared" si="0"/>
        <v>43955639.073918</v>
      </c>
      <c r="AC31" s="15">
        <f t="shared" si="1"/>
        <v>0.85483210659666486</v>
      </c>
      <c r="AD31" s="15">
        <f t="shared" si="2"/>
        <v>3.0707834179026231E-2</v>
      </c>
      <c r="AE31" s="16">
        <f>+S31/K31</f>
        <v>1.399379673662291E-2</v>
      </c>
      <c r="AF31" s="16">
        <f>+V31/K31</f>
        <v>5.0269425587446835E-4</v>
      </c>
      <c r="AG31" s="17">
        <f>+AB31/K31+AA31</f>
        <v>2.1453228292355891E-2</v>
      </c>
    </row>
    <row r="32" spans="1:33" ht="12.75" customHeight="1" x14ac:dyDescent="0.2">
      <c r="A32" s="6" t="s">
        <v>97</v>
      </c>
      <c r="B32" s="6" t="s">
        <v>116</v>
      </c>
      <c r="C32" s="7" t="s">
        <v>102</v>
      </c>
      <c r="D32" s="8" t="s">
        <v>119</v>
      </c>
      <c r="E32" s="8" t="s">
        <v>36</v>
      </c>
      <c r="F32" s="8" t="s">
        <v>37</v>
      </c>
      <c r="G32" s="6" t="s">
        <v>62</v>
      </c>
      <c r="H32" s="6" t="s">
        <v>52</v>
      </c>
      <c r="I32" s="6" t="s">
        <v>40</v>
      </c>
      <c r="J32" s="8" t="s">
        <v>65</v>
      </c>
      <c r="K32" s="9">
        <v>101181547.71052299</v>
      </c>
      <c r="L32" s="10">
        <v>1.4999999999999999E-2</v>
      </c>
      <c r="M32" s="20">
        <v>2E-3</v>
      </c>
      <c r="N32" s="8" t="s">
        <v>44</v>
      </c>
      <c r="O32" s="11">
        <v>8.9999999999999998E-4</v>
      </c>
      <c r="P32" s="8" t="s">
        <v>118</v>
      </c>
      <c r="Q32" s="11">
        <v>2.2100000000000002E-2</v>
      </c>
      <c r="R32" s="9">
        <v>2073448.2353160002</v>
      </c>
      <c r="S32" s="9">
        <v>1407260.4533520001</v>
      </c>
      <c r="T32" s="12">
        <v>415801.24773100001</v>
      </c>
      <c r="U32" s="12">
        <v>150074.24883699999</v>
      </c>
      <c r="V32" s="12">
        <v>50552.524074000001</v>
      </c>
      <c r="W32" s="12">
        <v>38354.699480999996</v>
      </c>
      <c r="X32" s="9">
        <v>11405.061841000001</v>
      </c>
      <c r="Y32" s="9"/>
      <c r="Z32" s="9"/>
      <c r="AA32" s="16">
        <v>5.0829999999999998E-3</v>
      </c>
      <c r="AB32" s="14">
        <f t="shared" si="0"/>
        <v>1646241.9257440001</v>
      </c>
      <c r="AC32" s="15">
        <f t="shared" si="1"/>
        <v>0.85483210659697229</v>
      </c>
      <c r="AD32" s="15">
        <f t="shared" si="2"/>
        <v>3.0707834178839401E-2</v>
      </c>
      <c r="AE32" s="16">
        <f>+S32/K32</f>
        <v>1.3908271668052806E-2</v>
      </c>
      <c r="AF32" s="16">
        <f>+V32/K32</f>
        <v>4.996219688062993E-4</v>
      </c>
      <c r="AG32" s="17">
        <f>+AB32/K32+AA32</f>
        <v>2.1353179326114313E-2</v>
      </c>
    </row>
    <row r="33" spans="1:33" ht="12.75" customHeight="1" x14ac:dyDescent="0.2">
      <c r="A33" s="6" t="s">
        <v>97</v>
      </c>
      <c r="B33" s="6" t="s">
        <v>120</v>
      </c>
      <c r="C33" s="7" t="s">
        <v>99</v>
      </c>
      <c r="D33" s="8" t="s">
        <v>121</v>
      </c>
      <c r="E33" s="8" t="s">
        <v>36</v>
      </c>
      <c r="F33" s="8" t="s">
        <v>37</v>
      </c>
      <c r="G33" s="6" t="s">
        <v>51</v>
      </c>
      <c r="H33" s="6" t="s">
        <v>122</v>
      </c>
      <c r="I33" s="6" t="s">
        <v>123</v>
      </c>
      <c r="J33" s="8" t="s">
        <v>41</v>
      </c>
      <c r="K33" s="9">
        <v>24686672481.659801</v>
      </c>
      <c r="L33" s="10">
        <v>0.01</v>
      </c>
      <c r="M33" s="20">
        <v>2E-3</v>
      </c>
      <c r="N33" s="8" t="s">
        <v>44</v>
      </c>
      <c r="O33" s="11">
        <v>2.0000000000000001E-4</v>
      </c>
      <c r="P33" s="8" t="s">
        <v>101</v>
      </c>
      <c r="Q33" s="11">
        <v>1.12E-2</v>
      </c>
      <c r="R33" s="9">
        <v>275113484.63998199</v>
      </c>
      <c r="S33" s="9">
        <v>246172685.576184</v>
      </c>
      <c r="T33" s="12"/>
      <c r="U33" s="12">
        <v>13395272.528856</v>
      </c>
      <c r="V33" s="12">
        <v>4734519.5895400001</v>
      </c>
      <c r="W33" s="12">
        <v>10742810.035617001</v>
      </c>
      <c r="X33" s="9">
        <v>68196.909784999996</v>
      </c>
      <c r="Y33" s="9"/>
      <c r="Z33" s="9"/>
      <c r="AA33" s="13"/>
      <c r="AB33" s="14">
        <f t="shared" si="0"/>
        <v>275045287.73019701</v>
      </c>
      <c r="AC33" s="15">
        <f t="shared" si="1"/>
        <v>0.89502600683588041</v>
      </c>
      <c r="AD33" s="15">
        <f t="shared" si="2"/>
        <v>1.7213600089685161E-2</v>
      </c>
      <c r="AE33" s="16">
        <f>+S33/K33</f>
        <v>9.9718860757386559E-3</v>
      </c>
      <c r="AF33" s="16">
        <f>+V33/K33</f>
        <v>1.9178443725282801E-4</v>
      </c>
      <c r="AG33" s="17">
        <f>+AB33/K33+AA33</f>
        <v>1.1141448404378248E-2</v>
      </c>
    </row>
    <row r="34" spans="1:33" ht="12.75" customHeight="1" x14ac:dyDescent="0.2">
      <c r="A34" s="6" t="s">
        <v>97</v>
      </c>
      <c r="B34" s="6" t="s">
        <v>120</v>
      </c>
      <c r="C34" s="7" t="s">
        <v>110</v>
      </c>
      <c r="D34" s="8" t="s">
        <v>124</v>
      </c>
      <c r="E34" s="8" t="s">
        <v>36</v>
      </c>
      <c r="F34" s="8" t="s">
        <v>37</v>
      </c>
      <c r="G34" s="6" t="s">
        <v>51</v>
      </c>
      <c r="H34" s="6" t="s">
        <v>122</v>
      </c>
      <c r="I34" s="6" t="s">
        <v>123</v>
      </c>
      <c r="J34" s="8" t="s">
        <v>41</v>
      </c>
      <c r="K34" s="9">
        <v>813912501.83606601</v>
      </c>
      <c r="L34" s="10">
        <v>2.5000000000000001E-3</v>
      </c>
      <c r="M34" s="8"/>
      <c r="N34" s="8" t="s">
        <v>44</v>
      </c>
      <c r="O34" s="11">
        <v>2.0000000000000001E-4</v>
      </c>
      <c r="P34" s="8" t="s">
        <v>101</v>
      </c>
      <c r="Q34" s="11">
        <v>1.12E-2</v>
      </c>
      <c r="R34" s="9">
        <v>2969360.3600329999</v>
      </c>
      <c r="S34" s="9">
        <v>2014911.4238160001</v>
      </c>
      <c r="T34" s="12"/>
      <c r="U34" s="12">
        <v>441767.47115100001</v>
      </c>
      <c r="V34" s="12">
        <v>156141.41046300001</v>
      </c>
      <c r="W34" s="12">
        <v>354290.96438799996</v>
      </c>
      <c r="X34" s="9">
        <v>2249.0902150000002</v>
      </c>
      <c r="Y34" s="9"/>
      <c r="Z34" s="9"/>
      <c r="AA34" s="13"/>
      <c r="AB34" s="14">
        <f t="shared" si="0"/>
        <v>2967111.269818</v>
      </c>
      <c r="AC34" s="15">
        <f t="shared" si="1"/>
        <v>0.67908185456745374</v>
      </c>
      <c r="AD34" s="15">
        <f t="shared" si="2"/>
        <v>5.2624049543169842E-2</v>
      </c>
      <c r="AE34" s="16">
        <f>+S34/K34</f>
        <v>2.4755872643197623E-3</v>
      </c>
      <c r="AF34" s="16">
        <f>+V34/K34</f>
        <v>1.9184053582021177E-4</v>
      </c>
      <c r="AG34" s="17">
        <f>+AB34/K34+AA34</f>
        <v>3.6454916998137229E-3</v>
      </c>
    </row>
    <row r="35" spans="1:33" ht="12.75" customHeight="1" x14ac:dyDescent="0.2">
      <c r="A35" s="6" t="s">
        <v>97</v>
      </c>
      <c r="B35" s="6" t="s">
        <v>125</v>
      </c>
      <c r="C35" s="7" t="s">
        <v>99</v>
      </c>
      <c r="D35" s="8" t="s">
        <v>126</v>
      </c>
      <c r="E35" s="8" t="s">
        <v>36</v>
      </c>
      <c r="F35" s="8" t="s">
        <v>37</v>
      </c>
      <c r="G35" s="6" t="s">
        <v>51</v>
      </c>
      <c r="H35" s="6" t="s">
        <v>127</v>
      </c>
      <c r="I35" s="6" t="s">
        <v>40</v>
      </c>
      <c r="J35" s="8" t="s">
        <v>41</v>
      </c>
      <c r="K35" s="9">
        <v>4591292647.2734699</v>
      </c>
      <c r="L35" s="10">
        <v>1.2500000000000001E-2</v>
      </c>
      <c r="M35" s="20">
        <v>2E-3</v>
      </c>
      <c r="N35" s="8" t="s">
        <v>44</v>
      </c>
      <c r="O35" s="11">
        <v>2.0000000000000001E-4</v>
      </c>
      <c r="P35" s="8" t="s">
        <v>101</v>
      </c>
      <c r="Q35" s="11">
        <v>1.37E-2</v>
      </c>
      <c r="R35" s="9">
        <v>62492474.148358993</v>
      </c>
      <c r="S35" s="9">
        <v>57079361</v>
      </c>
      <c r="T35" s="12"/>
      <c r="U35" s="12">
        <v>2488012.8581920001</v>
      </c>
      <c r="V35" s="12">
        <v>1138199.006669</v>
      </c>
      <c r="W35" s="12">
        <v>1743139.0296519999</v>
      </c>
      <c r="X35" s="9">
        <v>43762.253846</v>
      </c>
      <c r="Y35" s="9"/>
      <c r="Z35" s="9"/>
      <c r="AA35" s="13"/>
      <c r="AB35" s="14">
        <f t="shared" si="0"/>
        <v>62448711.894512996</v>
      </c>
      <c r="AC35" s="15">
        <f t="shared" si="1"/>
        <v>0.91401982952694383</v>
      </c>
      <c r="AD35" s="15">
        <f t="shared" si="2"/>
        <v>1.8226140654295977E-2</v>
      </c>
      <c r="AE35" s="16">
        <f>+S35/K35</f>
        <v>1.2432089475694054E-2</v>
      </c>
      <c r="AF35" s="16">
        <f>+V35/K35</f>
        <v>2.4790382450243448E-4</v>
      </c>
      <c r="AG35" s="17">
        <f>+AB35/K35+AA35</f>
        <v>1.360155335155951E-2</v>
      </c>
    </row>
    <row r="36" spans="1:33" ht="12.75" customHeight="1" x14ac:dyDescent="0.2">
      <c r="A36" s="6" t="s">
        <v>97</v>
      </c>
      <c r="B36" s="6" t="s">
        <v>125</v>
      </c>
      <c r="C36" s="7" t="s">
        <v>105</v>
      </c>
      <c r="D36" s="8" t="s">
        <v>128</v>
      </c>
      <c r="E36" s="8" t="s">
        <v>36</v>
      </c>
      <c r="F36" s="8" t="s">
        <v>37</v>
      </c>
      <c r="G36" s="6" t="s">
        <v>51</v>
      </c>
      <c r="H36" s="6" t="s">
        <v>127</v>
      </c>
      <c r="I36" s="6" t="s">
        <v>40</v>
      </c>
      <c r="J36" s="8" t="s">
        <v>107</v>
      </c>
      <c r="K36" s="9">
        <v>1232778.4790690001</v>
      </c>
      <c r="L36" s="10">
        <v>1.2500000000000001E-2</v>
      </c>
      <c r="M36" s="20">
        <v>2E-3</v>
      </c>
      <c r="N36" s="8" t="s">
        <v>44</v>
      </c>
      <c r="O36" s="11">
        <v>2.0000000000000001E-4</v>
      </c>
      <c r="P36" s="8" t="s">
        <v>101</v>
      </c>
      <c r="Q36" s="11">
        <v>1.37E-2</v>
      </c>
      <c r="R36" s="9">
        <v>16783.044458</v>
      </c>
      <c r="S36" s="9">
        <v>15333</v>
      </c>
      <c r="T36" s="12"/>
      <c r="U36" s="12">
        <v>666.479558</v>
      </c>
      <c r="V36" s="12">
        <v>304.89648299999999</v>
      </c>
      <c r="W36" s="12">
        <v>466.94554800000003</v>
      </c>
      <c r="X36" s="9">
        <v>11.722868999999999</v>
      </c>
      <c r="Y36" s="9"/>
      <c r="Z36" s="9"/>
      <c r="AA36" s="13"/>
      <c r="AB36" s="14">
        <f t="shared" si="0"/>
        <v>16771.321588999999</v>
      </c>
      <c r="AC36" s="15">
        <f t="shared" si="1"/>
        <v>0.91423922191418905</v>
      </c>
      <c r="AD36" s="15">
        <f t="shared" si="2"/>
        <v>1.8179633690881939E-2</v>
      </c>
      <c r="AE36" s="16">
        <f>+S36/K36</f>
        <v>1.243775768342383E-2</v>
      </c>
      <c r="AF36" s="16">
        <f>+V36/K36</f>
        <v>2.473246314538677E-4</v>
      </c>
      <c r="AG36" s="17">
        <f>+AB36/K36+AA36</f>
        <v>1.3604489268555189E-2</v>
      </c>
    </row>
    <row r="37" spans="1:33" ht="12.75" customHeight="1" x14ac:dyDescent="0.2">
      <c r="A37" s="6" t="s">
        <v>97</v>
      </c>
      <c r="B37" s="6" t="s">
        <v>125</v>
      </c>
      <c r="C37" s="7" t="s">
        <v>110</v>
      </c>
      <c r="D37" s="8" t="s">
        <v>129</v>
      </c>
      <c r="E37" s="8" t="s">
        <v>36</v>
      </c>
      <c r="F37" s="8" t="s">
        <v>37</v>
      </c>
      <c r="G37" s="6" t="s">
        <v>51</v>
      </c>
      <c r="H37" s="6" t="s">
        <v>127</v>
      </c>
      <c r="I37" s="6" t="s">
        <v>40</v>
      </c>
      <c r="J37" s="8" t="s">
        <v>41</v>
      </c>
      <c r="K37" s="9">
        <v>20096174926.8694</v>
      </c>
      <c r="L37" s="10">
        <v>7.4999999999999997E-3</v>
      </c>
      <c r="M37" s="20">
        <v>2E-3</v>
      </c>
      <c r="N37" s="8" t="s">
        <v>44</v>
      </c>
      <c r="O37" s="11">
        <v>2.0000000000000001E-4</v>
      </c>
      <c r="P37" s="8" t="s">
        <v>101</v>
      </c>
      <c r="Q37" s="11">
        <v>1.37E-2</v>
      </c>
      <c r="R37" s="9">
        <v>173720033.56145698</v>
      </c>
      <c r="S37" s="9">
        <v>150009700</v>
      </c>
      <c r="T37" s="12"/>
      <c r="U37" s="12">
        <v>10897909.050878</v>
      </c>
      <c r="V37" s="12">
        <v>4985500.463002</v>
      </c>
      <c r="W37" s="12">
        <v>7635238.1160899997</v>
      </c>
      <c r="X37" s="9">
        <v>191685.93148699999</v>
      </c>
      <c r="Y37" s="9"/>
      <c r="Z37" s="9"/>
      <c r="AA37" s="13"/>
      <c r="AB37" s="14">
        <f t="shared" si="0"/>
        <v>173528347.62996998</v>
      </c>
      <c r="AC37" s="15">
        <f t="shared" si="1"/>
        <v>0.86446797914470497</v>
      </c>
      <c r="AD37" s="15">
        <f t="shared" si="2"/>
        <v>2.8730178850276546E-2</v>
      </c>
      <c r="AE37" s="16">
        <f>+S37/K37</f>
        <v>7.4645896816627998E-3</v>
      </c>
      <c r="AF37" s="16">
        <f>+V37/K37</f>
        <v>2.4808205945382094E-4</v>
      </c>
      <c r="AG37" s="17">
        <f>+AB37/K37+AA37</f>
        <v>8.6348943647955381E-3</v>
      </c>
    </row>
    <row r="38" spans="1:33" ht="12.75" customHeight="1" x14ac:dyDescent="0.2">
      <c r="A38" s="6" t="s">
        <v>97</v>
      </c>
      <c r="B38" s="6" t="s">
        <v>125</v>
      </c>
      <c r="C38" s="7" t="s">
        <v>130</v>
      </c>
      <c r="D38" s="8" t="s">
        <v>131</v>
      </c>
      <c r="E38" s="8" t="s">
        <v>36</v>
      </c>
      <c r="F38" s="8" t="s">
        <v>37</v>
      </c>
      <c r="G38" s="6" t="s">
        <v>51</v>
      </c>
      <c r="H38" s="6" t="s">
        <v>127</v>
      </c>
      <c r="I38" s="6" t="s">
        <v>40</v>
      </c>
      <c r="J38" s="8" t="s">
        <v>104</v>
      </c>
      <c r="K38" s="9">
        <v>2780270575.461</v>
      </c>
      <c r="L38" s="10">
        <v>1.2500000000000001E-2</v>
      </c>
      <c r="M38" s="20">
        <v>2E-3</v>
      </c>
      <c r="N38" s="8" t="s">
        <v>44</v>
      </c>
      <c r="O38" s="11">
        <v>2.0000000000000001E-4</v>
      </c>
      <c r="P38" s="8" t="s">
        <v>101</v>
      </c>
      <c r="Q38" s="11">
        <v>1.37E-2</v>
      </c>
      <c r="R38" s="9">
        <v>37867530.566381</v>
      </c>
      <c r="S38" s="9">
        <v>34589060</v>
      </c>
      <c r="T38" s="12"/>
      <c r="U38" s="12">
        <v>1506873.5311459999</v>
      </c>
      <c r="V38" s="12">
        <v>689354.13684799999</v>
      </c>
      <c r="W38" s="12">
        <v>1055738.13907</v>
      </c>
      <c r="X38" s="9">
        <v>26504.759317</v>
      </c>
      <c r="Y38" s="9"/>
      <c r="Z38" s="9"/>
      <c r="AA38" s="13"/>
      <c r="AB38" s="14">
        <f t="shared" si="0"/>
        <v>37841025.807063997</v>
      </c>
      <c r="AC38" s="15">
        <f t="shared" si="1"/>
        <v>0.91406242992342623</v>
      </c>
      <c r="AD38" s="15">
        <f t="shared" si="2"/>
        <v>1.8217110190477826E-2</v>
      </c>
      <c r="AE38" s="16">
        <f>+S38/K38</f>
        <v>1.2440897049836506E-2</v>
      </c>
      <c r="AF38" s="16">
        <f>+V38/K38</f>
        <v>2.4794498166197273E-4</v>
      </c>
      <c r="AG38" s="17">
        <f>+AB38/K38+AA38</f>
        <v>1.3610555080880764E-2</v>
      </c>
    </row>
    <row r="39" spans="1:33" ht="12.75" customHeight="1" x14ac:dyDescent="0.2">
      <c r="A39" s="6" t="s">
        <v>97</v>
      </c>
      <c r="B39" s="6" t="s">
        <v>125</v>
      </c>
      <c r="C39" s="7" t="s">
        <v>112</v>
      </c>
      <c r="D39" s="8" t="s">
        <v>132</v>
      </c>
      <c r="E39" s="8" t="s">
        <v>36</v>
      </c>
      <c r="F39" s="8" t="s">
        <v>37</v>
      </c>
      <c r="G39" s="6" t="s">
        <v>51</v>
      </c>
      <c r="H39" s="6" t="s">
        <v>127</v>
      </c>
      <c r="I39" s="6" t="s">
        <v>40</v>
      </c>
      <c r="J39" s="8" t="s">
        <v>41</v>
      </c>
      <c r="K39" s="9">
        <v>384566153.963265</v>
      </c>
      <c r="L39" s="10">
        <v>3.0379999999999999E-3</v>
      </c>
      <c r="M39" s="20">
        <v>2E-3</v>
      </c>
      <c r="N39" s="8" t="s">
        <v>44</v>
      </c>
      <c r="O39" s="11">
        <v>2.0000000000000001E-4</v>
      </c>
      <c r="P39" s="8" t="s">
        <v>101</v>
      </c>
      <c r="Q39" s="11">
        <v>1.37E-2</v>
      </c>
      <c r="R39" s="9">
        <v>1614513.6793030002</v>
      </c>
      <c r="S39" s="9">
        <v>1161259</v>
      </c>
      <c r="T39" s="12"/>
      <c r="U39" s="12">
        <v>208328.08020699999</v>
      </c>
      <c r="V39" s="12">
        <v>95304.496989000007</v>
      </c>
      <c r="W39" s="12">
        <v>145957.76962599999</v>
      </c>
      <c r="X39" s="9">
        <v>3664.3324809999999</v>
      </c>
      <c r="Y39" s="9"/>
      <c r="Z39" s="9"/>
      <c r="AA39" s="13"/>
      <c r="AB39" s="14">
        <f t="shared" si="0"/>
        <v>1610849.3468220001</v>
      </c>
      <c r="AC39" s="15">
        <f t="shared" si="1"/>
        <v>0.72089857582958683</v>
      </c>
      <c r="AD39" s="15">
        <f t="shared" si="2"/>
        <v>5.9164128027877717E-2</v>
      </c>
      <c r="AE39" s="16">
        <f>+S39/K39</f>
        <v>3.0196599155497372E-3</v>
      </c>
      <c r="AF39" s="16">
        <f>+V39/K39</f>
        <v>2.4782341349286759E-4</v>
      </c>
      <c r="AG39" s="17">
        <f>+AB39/K39+AA39</f>
        <v>4.1887444597526217E-3</v>
      </c>
    </row>
    <row r="40" spans="1:33" ht="12.75" customHeight="1" x14ac:dyDescent="0.2">
      <c r="A40" s="6" t="s">
        <v>97</v>
      </c>
      <c r="B40" s="6" t="s">
        <v>133</v>
      </c>
      <c r="C40" s="7" t="s">
        <v>99</v>
      </c>
      <c r="D40" s="8" t="s">
        <v>134</v>
      </c>
      <c r="E40" s="8" t="s">
        <v>36</v>
      </c>
      <c r="F40" s="8" t="s">
        <v>37</v>
      </c>
      <c r="G40" s="6" t="s">
        <v>51</v>
      </c>
      <c r="H40" s="6" t="s">
        <v>127</v>
      </c>
      <c r="I40" s="6" t="s">
        <v>40</v>
      </c>
      <c r="J40" s="8" t="s">
        <v>65</v>
      </c>
      <c r="K40" s="9">
        <v>192133931.37135401</v>
      </c>
      <c r="L40" s="10">
        <v>1.2500000000000001E-2</v>
      </c>
      <c r="M40" s="8"/>
      <c r="N40" s="8" t="s">
        <v>44</v>
      </c>
      <c r="O40" s="11">
        <v>8.0000000000000004E-4</v>
      </c>
      <c r="P40" s="8" t="s">
        <v>118</v>
      </c>
      <c r="Q40" s="11">
        <v>9.4000000000000004E-3</v>
      </c>
      <c r="R40" s="9">
        <v>2736172.7431539996</v>
      </c>
      <c r="S40" s="9">
        <v>2364055.595952</v>
      </c>
      <c r="T40" s="12"/>
      <c r="U40" s="12">
        <v>108263.53352300001</v>
      </c>
      <c r="V40" s="12">
        <v>165317.853355</v>
      </c>
      <c r="W40" s="12">
        <v>69511.744764999996</v>
      </c>
      <c r="X40" s="9">
        <v>29024.015558999999</v>
      </c>
      <c r="Y40" s="9"/>
      <c r="Z40" s="9"/>
      <c r="AA40" s="13"/>
      <c r="AB40" s="14">
        <f t="shared" si="0"/>
        <v>2707148.7275949996</v>
      </c>
      <c r="AC40" s="15">
        <f t="shared" si="1"/>
        <v>0.87326402567183681</v>
      </c>
      <c r="AD40" s="15">
        <f t="shared" si="2"/>
        <v>6.1067148498289751E-2</v>
      </c>
      <c r="AE40" s="16">
        <f>+S40/K40</f>
        <v>1.2304206649385545E-2</v>
      </c>
      <c r="AF40" s="16">
        <f>+V40/K40</f>
        <v>8.6043028514039906E-4</v>
      </c>
      <c r="AG40" s="17">
        <f>+AB40/K40+AA40</f>
        <v>1.4089904413409711E-2</v>
      </c>
    </row>
    <row r="41" spans="1:33" ht="12.75" customHeight="1" x14ac:dyDescent="0.2">
      <c r="A41" s="6" t="s">
        <v>97</v>
      </c>
      <c r="B41" s="6" t="s">
        <v>133</v>
      </c>
      <c r="C41" s="7" t="s">
        <v>110</v>
      </c>
      <c r="D41" s="8" t="s">
        <v>135</v>
      </c>
      <c r="E41" s="8" t="s">
        <v>36</v>
      </c>
      <c r="F41" s="8" t="s">
        <v>37</v>
      </c>
      <c r="G41" s="6" t="s">
        <v>51</v>
      </c>
      <c r="H41" s="6" t="s">
        <v>127</v>
      </c>
      <c r="I41" s="6" t="s">
        <v>40</v>
      </c>
      <c r="J41" s="8" t="s">
        <v>41</v>
      </c>
      <c r="K41" s="9">
        <v>2553903568.3469396</v>
      </c>
      <c r="L41" s="10">
        <v>7.4999999999999997E-3</v>
      </c>
      <c r="M41" s="8"/>
      <c r="N41" s="8" t="s">
        <v>44</v>
      </c>
      <c r="O41" s="11">
        <v>8.0000000000000004E-4</v>
      </c>
      <c r="P41" s="8" t="s">
        <v>118</v>
      </c>
      <c r="Q41" s="11">
        <v>9.4000000000000004E-3</v>
      </c>
      <c r="R41" s="9">
        <v>24045528.000074994</v>
      </c>
      <c r="S41" s="9">
        <v>19050767.124296997</v>
      </c>
      <c r="T41" s="12"/>
      <c r="U41" s="12">
        <v>1453172.6516249999</v>
      </c>
      <c r="V41" s="12">
        <v>2218987.0910700001</v>
      </c>
      <c r="W41" s="12">
        <v>933024.84384300001</v>
      </c>
      <c r="X41" s="9">
        <v>389576.28924000001</v>
      </c>
      <c r="Y41" s="9"/>
      <c r="Z41" s="9"/>
      <c r="AA41" s="13"/>
      <c r="AB41" s="14">
        <f t="shared" si="0"/>
        <v>23655951.710834995</v>
      </c>
      <c r="AC41" s="15">
        <f t="shared" si="1"/>
        <v>0.80532659844631349</v>
      </c>
      <c r="AD41" s="15">
        <f t="shared" si="2"/>
        <v>9.3802486502948451E-2</v>
      </c>
      <c r="AE41" s="16">
        <f>+S41/K41</f>
        <v>7.4594700287090136E-3</v>
      </c>
      <c r="AF41" s="16">
        <f>+V41/K41</f>
        <v>8.6886095409870146E-4</v>
      </c>
      <c r="AG41" s="17">
        <f>+AB41/K41+AA41</f>
        <v>9.2626644185108131E-3</v>
      </c>
    </row>
    <row r="42" spans="1:33" ht="12.75" customHeight="1" x14ac:dyDescent="0.2">
      <c r="A42" s="6" t="s">
        <v>97</v>
      </c>
      <c r="B42" s="6" t="s">
        <v>133</v>
      </c>
      <c r="C42" s="7" t="s">
        <v>114</v>
      </c>
      <c r="D42" s="8" t="s">
        <v>136</v>
      </c>
      <c r="E42" s="8" t="s">
        <v>36</v>
      </c>
      <c r="F42" s="8" t="s">
        <v>37</v>
      </c>
      <c r="G42" s="6" t="s">
        <v>51</v>
      </c>
      <c r="H42" s="6" t="s">
        <v>127</v>
      </c>
      <c r="I42" s="6" t="s">
        <v>40</v>
      </c>
      <c r="J42" s="8" t="s">
        <v>68</v>
      </c>
      <c r="K42" s="9">
        <v>29131528.047061</v>
      </c>
      <c r="L42" s="10">
        <v>7.4999999999999997E-3</v>
      </c>
      <c r="M42" s="8"/>
      <c r="N42" s="8" t="s">
        <v>44</v>
      </c>
      <c r="O42" s="11">
        <v>8.0000000000000004E-4</v>
      </c>
      <c r="P42" s="8" t="s">
        <v>118</v>
      </c>
      <c r="Q42" s="11">
        <v>9.4000000000000004E-3</v>
      </c>
      <c r="R42" s="9">
        <v>263779.25681300001</v>
      </c>
      <c r="S42" s="9">
        <v>209050.27975099999</v>
      </c>
      <c r="T42" s="12"/>
      <c r="U42" s="12">
        <v>15922.814865</v>
      </c>
      <c r="V42" s="12">
        <v>24314.055593000001</v>
      </c>
      <c r="W42" s="12">
        <v>10223.411399999999</v>
      </c>
      <c r="X42" s="9">
        <v>4268.6952039999996</v>
      </c>
      <c r="Y42" s="9"/>
      <c r="Z42" s="9"/>
      <c r="AA42" s="13"/>
      <c r="AB42" s="14">
        <f t="shared" si="0"/>
        <v>259510.561609</v>
      </c>
      <c r="AC42" s="15">
        <f t="shared" si="1"/>
        <v>0.80555596063166157</v>
      </c>
      <c r="AD42" s="15">
        <f t="shared" si="2"/>
        <v>9.3691969383633653E-2</v>
      </c>
      <c r="AE42" s="16">
        <f>+S42/K42</f>
        <v>7.1760835687467656E-3</v>
      </c>
      <c r="AF42" s="16">
        <f>+V42/K42</f>
        <v>8.3463028625623296E-4</v>
      </c>
      <c r="AG42" s="17">
        <f>+AB42/K42+AA42</f>
        <v>8.9082371920130472E-3</v>
      </c>
    </row>
    <row r="43" spans="1:33" ht="12.75" customHeight="1" x14ac:dyDescent="0.2">
      <c r="A43" s="6" t="s">
        <v>97</v>
      </c>
      <c r="B43" s="6" t="s">
        <v>137</v>
      </c>
      <c r="C43" s="7" t="s">
        <v>99</v>
      </c>
      <c r="D43" s="8" t="s">
        <v>138</v>
      </c>
      <c r="E43" s="8" t="s">
        <v>36</v>
      </c>
      <c r="F43" s="8" t="s">
        <v>37</v>
      </c>
      <c r="G43" s="6" t="s">
        <v>51</v>
      </c>
      <c r="H43" s="6" t="s">
        <v>52</v>
      </c>
      <c r="I43" s="6" t="s">
        <v>40</v>
      </c>
      <c r="J43" s="8" t="s">
        <v>41</v>
      </c>
      <c r="K43" s="9">
        <v>1677785471.7322199</v>
      </c>
      <c r="L43" s="10">
        <v>1.7500000000000002E-2</v>
      </c>
      <c r="M43" s="20">
        <v>2E-3</v>
      </c>
      <c r="N43" s="8" t="s">
        <v>44</v>
      </c>
      <c r="O43" s="11">
        <v>2.9999999999999997E-4</v>
      </c>
      <c r="P43" s="8" t="s">
        <v>118</v>
      </c>
      <c r="Q43" s="11">
        <v>2.01E-2</v>
      </c>
      <c r="R43" s="9">
        <v>74378082.46825701</v>
      </c>
      <c r="S43" s="9">
        <v>29461758.712243002</v>
      </c>
      <c r="T43" s="12">
        <v>22930514.931819003</v>
      </c>
      <c r="U43" s="12">
        <v>1114965.0572579999</v>
      </c>
      <c r="V43" s="12">
        <v>2815307.906161</v>
      </c>
      <c r="W43" s="12">
        <v>735697.51676000003</v>
      </c>
      <c r="X43" s="9">
        <v>17319838.344016001</v>
      </c>
      <c r="Y43" s="9"/>
      <c r="Z43" s="9"/>
      <c r="AA43" s="13"/>
      <c r="AB43" s="14">
        <f t="shared" si="0"/>
        <v>34127729.192422003</v>
      </c>
      <c r="AC43" s="15">
        <f t="shared" si="1"/>
        <v>0.86327919874566195</v>
      </c>
      <c r="AD43" s="15">
        <f t="shared" si="2"/>
        <v>8.2493267872804546E-2</v>
      </c>
      <c r="AE43" s="16">
        <f>+S43/K43</f>
        <v>1.755990811019801E-2</v>
      </c>
      <c r="AF43" s="16">
        <f>+V43/K43</f>
        <v>1.6779903948353728E-3</v>
      </c>
      <c r="AG43" s="17">
        <f>+AB43/K43+AA43</f>
        <v>2.0340937365005925E-2</v>
      </c>
    </row>
    <row r="44" spans="1:33" ht="12.75" customHeight="1" x14ac:dyDescent="0.2">
      <c r="A44" s="6" t="s">
        <v>97</v>
      </c>
      <c r="B44" s="6" t="s">
        <v>137</v>
      </c>
      <c r="C44" s="7" t="s">
        <v>110</v>
      </c>
      <c r="D44" s="8" t="s">
        <v>139</v>
      </c>
      <c r="E44" s="8" t="s">
        <v>36</v>
      </c>
      <c r="F44" s="8" t="s">
        <v>37</v>
      </c>
      <c r="G44" s="6" t="s">
        <v>51</v>
      </c>
      <c r="H44" s="6" t="s">
        <v>52</v>
      </c>
      <c r="I44" s="6" t="s">
        <v>40</v>
      </c>
      <c r="J44" s="8" t="s">
        <v>41</v>
      </c>
      <c r="K44" s="9">
        <v>1056869856.7322201</v>
      </c>
      <c r="L44" s="10">
        <v>7.4999999999999997E-3</v>
      </c>
      <c r="M44" s="20">
        <v>2E-3</v>
      </c>
      <c r="N44" s="8" t="s">
        <v>44</v>
      </c>
      <c r="O44" s="11">
        <v>2.9999999999999997E-4</v>
      </c>
      <c r="P44" s="8" t="s">
        <v>118</v>
      </c>
      <c r="Q44" s="11">
        <v>2.01E-2</v>
      </c>
      <c r="R44" s="9">
        <v>36239282.324274004</v>
      </c>
      <c r="S44" s="9">
        <v>7955619.8181400001</v>
      </c>
      <c r="T44" s="12">
        <v>14439270.429754</v>
      </c>
      <c r="U44" s="12">
        <v>702089.85839800001</v>
      </c>
      <c r="V44" s="12">
        <v>1772790.2020930001</v>
      </c>
      <c r="W44" s="12">
        <v>463266.32570500002</v>
      </c>
      <c r="X44" s="9">
        <v>10906245.690183999</v>
      </c>
      <c r="Y44" s="9"/>
      <c r="Z44" s="9"/>
      <c r="AA44" s="13"/>
      <c r="AB44" s="14">
        <f t="shared" si="0"/>
        <v>10893766.204335999</v>
      </c>
      <c r="AC44" s="15">
        <f t="shared" si="1"/>
        <v>0.73029103699448394</v>
      </c>
      <c r="AD44" s="15">
        <f t="shared" si="2"/>
        <v>0.1627343720106077</v>
      </c>
      <c r="AE44" s="16">
        <f>+S44/K44</f>
        <v>7.5275302512064378E-3</v>
      </c>
      <c r="AF44" s="16">
        <f>+V44/K44</f>
        <v>1.6773968817450846E-3</v>
      </c>
      <c r="AG44" s="17">
        <f>+AB44/K44+AA44</f>
        <v>1.0307575842894118E-2</v>
      </c>
    </row>
    <row r="45" spans="1:33" ht="12.75" customHeight="1" x14ac:dyDescent="0.2">
      <c r="A45" s="6" t="s">
        <v>97</v>
      </c>
      <c r="B45" s="6" t="s">
        <v>137</v>
      </c>
      <c r="C45" s="7" t="s">
        <v>140</v>
      </c>
      <c r="D45" s="8" t="s">
        <v>141</v>
      </c>
      <c r="E45" s="8" t="s">
        <v>36</v>
      </c>
      <c r="F45" s="8" t="s">
        <v>37</v>
      </c>
      <c r="G45" s="6" t="s">
        <v>51</v>
      </c>
      <c r="H45" s="6" t="s">
        <v>52</v>
      </c>
      <c r="I45" s="6" t="s">
        <v>40</v>
      </c>
      <c r="J45" s="8" t="s">
        <v>104</v>
      </c>
      <c r="K45" s="9">
        <v>565316.29378499999</v>
      </c>
      <c r="L45" s="10">
        <v>7.4999999999999997E-3</v>
      </c>
      <c r="M45" s="20">
        <v>2E-3</v>
      </c>
      <c r="N45" s="8" t="s">
        <v>44</v>
      </c>
      <c r="O45" s="11">
        <v>2.9999999999999997E-4</v>
      </c>
      <c r="P45" s="8" t="s">
        <v>118</v>
      </c>
      <c r="Q45" s="11">
        <v>2.01E-2</v>
      </c>
      <c r="R45" s="9">
        <v>19354.159761999999</v>
      </c>
      <c r="S45" s="9">
        <v>4253.4392989999997</v>
      </c>
      <c r="T45" s="12">
        <v>7709.1637760000003</v>
      </c>
      <c r="U45" s="12">
        <v>374.84758900000003</v>
      </c>
      <c r="V45" s="12">
        <v>946.49726799999996</v>
      </c>
      <c r="W45" s="12">
        <v>247.339088</v>
      </c>
      <c r="X45" s="9">
        <v>5822.8727419999996</v>
      </c>
      <c r="Y45" s="9"/>
      <c r="Z45" s="9"/>
      <c r="AA45" s="13"/>
      <c r="AB45" s="14">
        <f t="shared" si="0"/>
        <v>5822.1232439999994</v>
      </c>
      <c r="AC45" s="15">
        <f t="shared" si="1"/>
        <v>0.73056497101523743</v>
      </c>
      <c r="AD45" s="15">
        <f t="shared" si="2"/>
        <v>0.16256908834340025</v>
      </c>
      <c r="AE45" s="16">
        <f>+S45/K45</f>
        <v>7.5239991236085964E-3</v>
      </c>
      <c r="AF45" s="16">
        <f>+V45/K45</f>
        <v>1.6742791219811718E-3</v>
      </c>
      <c r="AG45" s="17">
        <f>+AB45/K45+AA45</f>
        <v>1.0298877474446647E-2</v>
      </c>
    </row>
    <row r="46" spans="1:33" ht="12.75" customHeight="1" x14ac:dyDescent="0.2">
      <c r="A46" s="6" t="s">
        <v>97</v>
      </c>
      <c r="B46" s="6" t="s">
        <v>137</v>
      </c>
      <c r="C46" s="7" t="s">
        <v>130</v>
      </c>
      <c r="D46" s="8" t="s">
        <v>142</v>
      </c>
      <c r="E46" s="8" t="s">
        <v>36</v>
      </c>
      <c r="F46" s="8" t="s">
        <v>37</v>
      </c>
      <c r="G46" s="6" t="s">
        <v>51</v>
      </c>
      <c r="H46" s="6" t="s">
        <v>52</v>
      </c>
      <c r="I46" s="6" t="s">
        <v>40</v>
      </c>
      <c r="J46" s="8" t="s">
        <v>104</v>
      </c>
      <c r="K46" s="9">
        <v>822790477.41896498</v>
      </c>
      <c r="L46" s="10">
        <v>1.7500000000000002E-2</v>
      </c>
      <c r="M46" s="20">
        <v>2E-3</v>
      </c>
      <c r="N46" s="8" t="s">
        <v>44</v>
      </c>
      <c r="O46" s="11">
        <v>2.9999999999999997E-4</v>
      </c>
      <c r="P46" s="8" t="s">
        <v>118</v>
      </c>
      <c r="Q46" s="11">
        <v>2.01E-2</v>
      </c>
      <c r="R46" s="9">
        <v>36460781.127258003</v>
      </c>
      <c r="S46" s="9">
        <v>14451323.757284001</v>
      </c>
      <c r="T46" s="12">
        <v>11236186.505487001</v>
      </c>
      <c r="U46" s="12">
        <v>546344.26517300005</v>
      </c>
      <c r="V46" s="12">
        <v>1379529.6267029999</v>
      </c>
      <c r="W46" s="12">
        <v>360499.29687700002</v>
      </c>
      <c r="X46" s="9">
        <v>8486897.6757340003</v>
      </c>
      <c r="Y46" s="9"/>
      <c r="Z46" s="9"/>
      <c r="AA46" s="13"/>
      <c r="AB46" s="14">
        <f t="shared" si="0"/>
        <v>16737696.946037</v>
      </c>
      <c r="AC46" s="15">
        <f t="shared" si="1"/>
        <v>0.86339977380852595</v>
      </c>
      <c r="AD46" s="15">
        <f t="shared" si="2"/>
        <v>8.2420516463564741E-2</v>
      </c>
      <c r="AE46" s="16">
        <f>+S46/K46</f>
        <v>1.7563795588175463E-2</v>
      </c>
      <c r="AF46" s="16">
        <f>+V46/K46</f>
        <v>1.6766475361145233E-3</v>
      </c>
      <c r="AG46" s="17">
        <f>+AB46/K46+AA46</f>
        <v>2.0342599246580929E-2</v>
      </c>
    </row>
    <row r="47" spans="1:33" ht="12.75" customHeight="1" x14ac:dyDescent="0.2">
      <c r="A47" s="6" t="s">
        <v>97</v>
      </c>
      <c r="B47" s="6" t="s">
        <v>137</v>
      </c>
      <c r="C47" s="7" t="s">
        <v>143</v>
      </c>
      <c r="D47" s="8" t="s">
        <v>144</v>
      </c>
      <c r="E47" s="8" t="s">
        <v>36</v>
      </c>
      <c r="F47" s="8" t="s">
        <v>37</v>
      </c>
      <c r="G47" s="6" t="s">
        <v>51</v>
      </c>
      <c r="H47" s="6" t="s">
        <v>52</v>
      </c>
      <c r="I47" s="6" t="s">
        <v>40</v>
      </c>
      <c r="J47" s="8" t="s">
        <v>145</v>
      </c>
      <c r="K47" s="9">
        <v>105242023.01610801</v>
      </c>
      <c r="L47" s="10">
        <v>1.7500000000000002E-2</v>
      </c>
      <c r="M47" s="20">
        <v>2E-3</v>
      </c>
      <c r="N47" s="8" t="s">
        <v>44</v>
      </c>
      <c r="O47" s="11">
        <v>2.9999999999999997E-4</v>
      </c>
      <c r="P47" s="8" t="s">
        <v>118</v>
      </c>
      <c r="Q47" s="11">
        <v>2.01E-2</v>
      </c>
      <c r="R47" s="9">
        <v>4906964.9200340007</v>
      </c>
      <c r="S47" s="9">
        <v>1847887.2730340001</v>
      </c>
      <c r="T47" s="12">
        <v>1561708.9689519999</v>
      </c>
      <c r="U47" s="12">
        <v>75935.971571999995</v>
      </c>
      <c r="V47" s="12">
        <v>191739.76775</v>
      </c>
      <c r="W47" s="12">
        <v>50105.521563000002</v>
      </c>
      <c r="X47" s="9">
        <v>1179587.417163</v>
      </c>
      <c r="Y47" s="9"/>
      <c r="Z47" s="9"/>
      <c r="AA47" s="13"/>
      <c r="AB47" s="14">
        <f t="shared" si="0"/>
        <v>2165668.5339190001</v>
      </c>
      <c r="AC47" s="15">
        <f t="shared" si="1"/>
        <v>0.85326412795500972</v>
      </c>
      <c r="AD47" s="15">
        <f t="shared" si="2"/>
        <v>8.8536063920653246E-2</v>
      </c>
      <c r="AE47" s="16">
        <f>+S47/K47</f>
        <v>1.755845450396909E-2</v>
      </c>
      <c r="AF47" s="16">
        <f>+V47/K47</f>
        <v>1.8218935958752231E-3</v>
      </c>
      <c r="AG47" s="17">
        <f>+AB47/K47+AA47</f>
        <v>2.0577982747324516E-2</v>
      </c>
    </row>
    <row r="48" spans="1:33" ht="12.75" customHeight="1" x14ac:dyDescent="0.2">
      <c r="A48" s="6" t="s">
        <v>97</v>
      </c>
      <c r="B48" s="6" t="s">
        <v>146</v>
      </c>
      <c r="C48" s="7" t="s">
        <v>99</v>
      </c>
      <c r="D48" s="8" t="s">
        <v>147</v>
      </c>
      <c r="E48" s="8" t="s">
        <v>36</v>
      </c>
      <c r="F48" s="8" t="s">
        <v>37</v>
      </c>
      <c r="G48" s="6" t="s">
        <v>51</v>
      </c>
      <c r="H48" s="6" t="s">
        <v>52</v>
      </c>
      <c r="I48" s="6" t="s">
        <v>40</v>
      </c>
      <c r="J48" s="8" t="s">
        <v>41</v>
      </c>
      <c r="K48" s="9">
        <v>6315422297.8000002</v>
      </c>
      <c r="L48" s="10">
        <v>1.7000000000000001E-2</v>
      </c>
      <c r="M48" s="20">
        <v>2E-3</v>
      </c>
      <c r="N48" s="8" t="s">
        <v>44</v>
      </c>
      <c r="O48" s="11">
        <v>2.0000000000000001E-4</v>
      </c>
      <c r="P48" s="8" t="s">
        <v>118</v>
      </c>
      <c r="Q48" s="11">
        <v>1.8700000000000001E-2</v>
      </c>
      <c r="R48" s="9">
        <v>128510898.89220701</v>
      </c>
      <c r="S48" s="9">
        <v>104553667.52251101</v>
      </c>
      <c r="T48" s="12">
        <v>4294805.2961689997</v>
      </c>
      <c r="U48" s="12">
        <v>4759283.7918100003</v>
      </c>
      <c r="V48" s="12">
        <v>4685607.6533049997</v>
      </c>
      <c r="W48" s="12">
        <v>2355029.8917439999</v>
      </c>
      <c r="X48" s="9">
        <v>7862504.736668</v>
      </c>
      <c r="Y48" s="9"/>
      <c r="Z48" s="9"/>
      <c r="AA48" s="13"/>
      <c r="AB48" s="14">
        <f t="shared" si="0"/>
        <v>116353588.85937001</v>
      </c>
      <c r="AC48" s="15">
        <f t="shared" si="1"/>
        <v>0.89858566931595985</v>
      </c>
      <c r="AD48" s="15">
        <f t="shared" si="2"/>
        <v>4.027041794961931E-2</v>
      </c>
      <c r="AE48" s="16">
        <f>+S48/K48</f>
        <v>1.6555293152594505E-2</v>
      </c>
      <c r="AF48" s="16">
        <f>+V48/K48</f>
        <v>7.4193101147602557E-4</v>
      </c>
      <c r="AG48" s="17">
        <f>+AB48/K48+AA48</f>
        <v>1.8423722654287458E-2</v>
      </c>
    </row>
    <row r="49" spans="1:33" ht="12.75" customHeight="1" x14ac:dyDescent="0.2">
      <c r="A49" s="6" t="s">
        <v>97</v>
      </c>
      <c r="B49" s="6" t="s">
        <v>146</v>
      </c>
      <c r="C49" s="7" t="s">
        <v>102</v>
      </c>
      <c r="D49" s="8" t="s">
        <v>148</v>
      </c>
      <c r="E49" s="8" t="s">
        <v>36</v>
      </c>
      <c r="F49" s="8" t="s">
        <v>37</v>
      </c>
      <c r="G49" s="6" t="s">
        <v>51</v>
      </c>
      <c r="H49" s="6" t="s">
        <v>52</v>
      </c>
      <c r="I49" s="6" t="s">
        <v>40</v>
      </c>
      <c r="J49" s="8" t="s">
        <v>65</v>
      </c>
      <c r="K49" s="9">
        <v>1615977743.3490901</v>
      </c>
      <c r="L49" s="10">
        <v>1.7000000000000001E-2</v>
      </c>
      <c r="M49" s="20">
        <v>2E-3</v>
      </c>
      <c r="N49" s="8" t="s">
        <v>44</v>
      </c>
      <c r="O49" s="11">
        <v>2.0000000000000001E-4</v>
      </c>
      <c r="P49" s="8" t="s">
        <v>118</v>
      </c>
      <c r="Q49" s="11">
        <v>1.8700000000000001E-2</v>
      </c>
      <c r="R49" s="9">
        <v>32857692.264671002</v>
      </c>
      <c r="S49" s="9">
        <v>26807299.419916999</v>
      </c>
      <c r="T49" s="12">
        <v>1084652.0131049999</v>
      </c>
      <c r="U49" s="12">
        <v>1201955.94206</v>
      </c>
      <c r="V49" s="12">
        <v>1183349.0515409999</v>
      </c>
      <c r="W49" s="12">
        <v>594762.21547900001</v>
      </c>
      <c r="X49" s="9">
        <v>1985673.6225690001</v>
      </c>
      <c r="Y49" s="9"/>
      <c r="Z49" s="9"/>
      <c r="AA49" s="13"/>
      <c r="AB49" s="14">
        <f t="shared" si="0"/>
        <v>29787366.628997002</v>
      </c>
      <c r="AC49" s="15">
        <f t="shared" si="1"/>
        <v>0.89995533186276999</v>
      </c>
      <c r="AD49" s="15">
        <f t="shared" si="2"/>
        <v>3.9726541331419653E-2</v>
      </c>
      <c r="AE49" s="16">
        <f>+S49/K49</f>
        <v>1.6588903857276689E-2</v>
      </c>
      <c r="AF49" s="16">
        <f>+V49/K49</f>
        <v>7.3228053815179806E-4</v>
      </c>
      <c r="AG49" s="17">
        <f>+AB49/K49+AA49</f>
        <v>1.8433030251557254E-2</v>
      </c>
    </row>
    <row r="50" spans="1:33" ht="12.75" customHeight="1" x14ac:dyDescent="0.2">
      <c r="A50" s="6" t="s">
        <v>97</v>
      </c>
      <c r="B50" s="6" t="s">
        <v>146</v>
      </c>
      <c r="C50" s="7" t="s">
        <v>105</v>
      </c>
      <c r="D50" s="8" t="s">
        <v>149</v>
      </c>
      <c r="E50" s="8" t="s">
        <v>36</v>
      </c>
      <c r="F50" s="8" t="s">
        <v>37</v>
      </c>
      <c r="G50" s="6" t="s">
        <v>51</v>
      </c>
      <c r="H50" s="6" t="s">
        <v>52</v>
      </c>
      <c r="I50" s="6" t="s">
        <v>40</v>
      </c>
      <c r="J50" s="8" t="s">
        <v>107</v>
      </c>
      <c r="K50" s="9">
        <v>1548578.7859670001</v>
      </c>
      <c r="L50" s="10">
        <v>1.7000000000000001E-2</v>
      </c>
      <c r="M50" s="20">
        <v>2E-3</v>
      </c>
      <c r="N50" s="8" t="s">
        <v>44</v>
      </c>
      <c r="O50" s="11">
        <v>2.0000000000000001E-4</v>
      </c>
      <c r="P50" s="8" t="s">
        <v>118</v>
      </c>
      <c r="Q50" s="11">
        <v>1.8700000000000001E-2</v>
      </c>
      <c r="R50" s="9">
        <v>31498.170191000001</v>
      </c>
      <c r="S50" s="9">
        <v>25643.923449000002</v>
      </c>
      <c r="T50" s="12">
        <v>1049.488963</v>
      </c>
      <c r="U50" s="12">
        <v>1162.990047</v>
      </c>
      <c r="V50" s="12">
        <v>1144.9863680000001</v>
      </c>
      <c r="W50" s="12">
        <v>575.48077499999999</v>
      </c>
      <c r="X50" s="9">
        <v>1921.3005889999999</v>
      </c>
      <c r="Y50" s="9"/>
      <c r="Z50" s="9"/>
      <c r="AA50" s="13"/>
      <c r="AB50" s="14">
        <f t="shared" si="0"/>
        <v>28527.380639000003</v>
      </c>
      <c r="AC50" s="15">
        <f t="shared" si="1"/>
        <v>0.89892317046248527</v>
      </c>
      <c r="AD50" s="15">
        <f t="shared" si="2"/>
        <v>4.013640027064666E-2</v>
      </c>
      <c r="AE50" s="16">
        <f>+S50/K50</f>
        <v>1.6559650488164747E-2</v>
      </c>
      <c r="AF50" s="16">
        <f>+V50/K50</f>
        <v>7.3937882810723172E-4</v>
      </c>
      <c r="AG50" s="17">
        <f>+AB50/K50+AA50</f>
        <v>1.8421652742185966E-2</v>
      </c>
    </row>
    <row r="51" spans="1:33" ht="12.75" customHeight="1" x14ac:dyDescent="0.2">
      <c r="A51" s="6" t="s">
        <v>97</v>
      </c>
      <c r="B51" s="6" t="s">
        <v>146</v>
      </c>
      <c r="C51" s="7" t="s">
        <v>110</v>
      </c>
      <c r="D51" s="8" t="s">
        <v>150</v>
      </c>
      <c r="E51" s="8" t="s">
        <v>36</v>
      </c>
      <c r="F51" s="8" t="s">
        <v>37</v>
      </c>
      <c r="G51" s="6" t="s">
        <v>51</v>
      </c>
      <c r="H51" s="6" t="s">
        <v>52</v>
      </c>
      <c r="I51" s="6" t="s">
        <v>40</v>
      </c>
      <c r="J51" s="8" t="s">
        <v>41</v>
      </c>
      <c r="K51" s="9">
        <v>11211594651.644899</v>
      </c>
      <c r="L51" s="10">
        <v>7.4999999999999997E-3</v>
      </c>
      <c r="M51" s="20">
        <v>2E-3</v>
      </c>
      <c r="N51" s="8" t="s">
        <v>44</v>
      </c>
      <c r="O51" s="11">
        <v>2.0000000000000001E-4</v>
      </c>
      <c r="P51" s="8" t="s">
        <v>118</v>
      </c>
      <c r="Q51" s="11">
        <v>1.8700000000000001E-2</v>
      </c>
      <c r="R51" s="9">
        <v>124395065.67284901</v>
      </c>
      <c r="S51" s="9">
        <v>81880793.134124011</v>
      </c>
      <c r="T51" s="12">
        <v>7621520.2017480005</v>
      </c>
      <c r="U51" s="12">
        <v>8445779.2760669999</v>
      </c>
      <c r="V51" s="12">
        <v>8315034.3087689998</v>
      </c>
      <c r="W51" s="12">
        <v>4179213.411994</v>
      </c>
      <c r="X51" s="9">
        <v>13952725.340147</v>
      </c>
      <c r="Y51" s="9"/>
      <c r="Z51" s="9"/>
      <c r="AA51" s="13"/>
      <c r="AB51" s="14">
        <f t="shared" si="0"/>
        <v>102820820.13095401</v>
      </c>
      <c r="AC51" s="15">
        <f t="shared" si="1"/>
        <v>0.79634448577476336</v>
      </c>
      <c r="AD51" s="15">
        <f t="shared" si="2"/>
        <v>8.0869169280879671E-2</v>
      </c>
      <c r="AE51" s="16">
        <f>+S51/K51</f>
        <v>7.3032245347998681E-3</v>
      </c>
      <c r="AF51" s="16">
        <f>+V51/K51</f>
        <v>7.416459983726817E-4</v>
      </c>
      <c r="AG51" s="17">
        <f>+AB51/K51+AA51</f>
        <v>9.1709362785309719E-3</v>
      </c>
    </row>
    <row r="52" spans="1:33" ht="12.75" customHeight="1" x14ac:dyDescent="0.2">
      <c r="A52" s="6" t="s">
        <v>97</v>
      </c>
      <c r="B52" s="6" t="s">
        <v>151</v>
      </c>
      <c r="C52" s="7" t="s">
        <v>99</v>
      </c>
      <c r="D52" s="8" t="s">
        <v>152</v>
      </c>
      <c r="E52" s="8" t="s">
        <v>36</v>
      </c>
      <c r="F52" s="8" t="s">
        <v>37</v>
      </c>
      <c r="G52" s="6" t="s">
        <v>51</v>
      </c>
      <c r="H52" s="6" t="s">
        <v>122</v>
      </c>
      <c r="I52" s="6" t="s">
        <v>40</v>
      </c>
      <c r="J52" s="8" t="s">
        <v>41</v>
      </c>
      <c r="K52" s="9">
        <v>189990788.21311501</v>
      </c>
      <c r="L52" s="10">
        <v>0.01</v>
      </c>
      <c r="M52" s="20">
        <v>2E-3</v>
      </c>
      <c r="N52" s="8" t="s">
        <v>44</v>
      </c>
      <c r="O52" s="11">
        <v>8.0000000000000004E-4</v>
      </c>
      <c r="P52" s="8" t="s">
        <v>118</v>
      </c>
      <c r="Q52" s="11">
        <v>1.1599999999999999E-2</v>
      </c>
      <c r="R52" s="9">
        <v>2222686.1358329998</v>
      </c>
      <c r="S52" s="9">
        <v>1924551.4447359999</v>
      </c>
      <c r="T52" s="12"/>
      <c r="U52" s="12">
        <v>102295.691598</v>
      </c>
      <c r="V52" s="12">
        <v>132657.63441299999</v>
      </c>
      <c r="W52" s="12">
        <v>55503.022662999996</v>
      </c>
      <c r="X52" s="9">
        <v>7678.3424230000001</v>
      </c>
      <c r="Y52" s="9"/>
      <c r="Z52" s="9"/>
      <c r="AA52" s="13"/>
      <c r="AB52" s="14">
        <f t="shared" si="0"/>
        <v>2215007.7934099999</v>
      </c>
      <c r="AC52" s="15">
        <f t="shared" si="1"/>
        <v>0.86886892699061657</v>
      </c>
      <c r="AD52" s="15">
        <f t="shared" si="2"/>
        <v>5.9890369147990147E-2</v>
      </c>
      <c r="AE52" s="16">
        <f>+S52/K52</f>
        <v>1.0129709249783242E-2</v>
      </c>
      <c r="AF52" s="16">
        <f>+V52/K52</f>
        <v>6.9823192829852518E-4</v>
      </c>
      <c r="AG52" s="17">
        <f>+AB52/K52+AA52</f>
        <v>1.1658500994929282E-2</v>
      </c>
    </row>
    <row r="53" spans="1:33" ht="12.75" customHeight="1" x14ac:dyDescent="0.2">
      <c r="A53" s="6" t="s">
        <v>97</v>
      </c>
      <c r="B53" s="6" t="s">
        <v>151</v>
      </c>
      <c r="C53" s="7" t="s">
        <v>110</v>
      </c>
      <c r="D53" s="8" t="s">
        <v>153</v>
      </c>
      <c r="E53" s="8" t="s">
        <v>36</v>
      </c>
      <c r="F53" s="8" t="s">
        <v>37</v>
      </c>
      <c r="G53" s="6" t="s">
        <v>51</v>
      </c>
      <c r="H53" s="6" t="s">
        <v>122</v>
      </c>
      <c r="I53" s="6" t="s">
        <v>40</v>
      </c>
      <c r="J53" s="8" t="s">
        <v>104</v>
      </c>
      <c r="K53" s="9">
        <v>6986646763.2441502</v>
      </c>
      <c r="L53" s="10">
        <v>4.0000000000000001E-3</v>
      </c>
      <c r="M53" s="20">
        <v>2E-3</v>
      </c>
      <c r="N53" s="8" t="s">
        <v>44</v>
      </c>
      <c r="O53" s="11">
        <v>8.0000000000000004E-4</v>
      </c>
      <c r="P53" s="8" t="s">
        <v>118</v>
      </c>
      <c r="Q53" s="11">
        <v>1.1599999999999999E-2</v>
      </c>
      <c r="R53" s="9">
        <v>38976079.681665003</v>
      </c>
      <c r="S53" s="9">
        <v>28007322.767672997</v>
      </c>
      <c r="T53" s="12"/>
      <c r="U53" s="12">
        <v>3763589.4378960002</v>
      </c>
      <c r="V53" s="12">
        <v>4880644.1790190004</v>
      </c>
      <c r="W53" s="12">
        <v>2042027.2506459998</v>
      </c>
      <c r="X53" s="9">
        <v>282496.046431</v>
      </c>
      <c r="Y53" s="9"/>
      <c r="Z53" s="9"/>
      <c r="AA53" s="13"/>
      <c r="AB53" s="14">
        <f t="shared" si="0"/>
        <v>38693583.635234006</v>
      </c>
      <c r="AC53" s="15">
        <f t="shared" si="1"/>
        <v>0.72382343883417921</v>
      </c>
      <c r="AD53" s="15">
        <f t="shared" si="2"/>
        <v>0.12613574966405366</v>
      </c>
      <c r="AE53" s="16">
        <f>+S53/K53</f>
        <v>4.0086931137002547E-3</v>
      </c>
      <c r="AF53" s="16">
        <f>+V53/K53</f>
        <v>6.9856747369788916E-4</v>
      </c>
      <c r="AG53" s="17">
        <f>+AB53/K53+AA53</f>
        <v>5.5382195417114791E-3</v>
      </c>
    </row>
    <row r="54" spans="1:33" ht="12.75" customHeight="1" x14ac:dyDescent="0.2">
      <c r="A54" s="6" t="s">
        <v>97</v>
      </c>
      <c r="B54" s="6" t="s">
        <v>151</v>
      </c>
      <c r="C54" s="7" t="s">
        <v>130</v>
      </c>
      <c r="D54" s="8" t="s">
        <v>154</v>
      </c>
      <c r="E54" s="8" t="s">
        <v>36</v>
      </c>
      <c r="F54" s="8" t="s">
        <v>37</v>
      </c>
      <c r="G54" s="6" t="s">
        <v>51</v>
      </c>
      <c r="H54" s="6" t="s">
        <v>122</v>
      </c>
      <c r="I54" s="6" t="s">
        <v>40</v>
      </c>
      <c r="J54" s="8" t="s">
        <v>104</v>
      </c>
      <c r="K54" s="9">
        <v>2669058773.4201999</v>
      </c>
      <c r="L54" s="10">
        <v>0.01</v>
      </c>
      <c r="M54" s="20">
        <v>2E-3</v>
      </c>
      <c r="N54" s="8" t="s">
        <v>44</v>
      </c>
      <c r="O54" s="11">
        <v>8.0000000000000004E-4</v>
      </c>
      <c r="P54" s="8" t="s">
        <v>118</v>
      </c>
      <c r="Q54" s="11">
        <v>1.1599999999999999E-2</v>
      </c>
      <c r="R54" s="9">
        <v>30937218.182550002</v>
      </c>
      <c r="S54" s="9">
        <v>26754719.787591003</v>
      </c>
      <c r="T54" s="12"/>
      <c r="U54" s="12">
        <v>1435094.8705229999</v>
      </c>
      <c r="V54" s="12">
        <v>1861039.186589</v>
      </c>
      <c r="W54" s="12">
        <v>778645.7267</v>
      </c>
      <c r="X54" s="9">
        <v>107718.61114699999</v>
      </c>
      <c r="Y54" s="9"/>
      <c r="Z54" s="9"/>
      <c r="AA54" s="13"/>
      <c r="AB54" s="14">
        <f t="shared" si="0"/>
        <v>30829499.571403001</v>
      </c>
      <c r="AC54" s="15">
        <f t="shared" si="1"/>
        <v>0.86782854602052295</v>
      </c>
      <c r="AD54" s="15">
        <f t="shared" si="2"/>
        <v>6.0365533416418905E-2</v>
      </c>
      <c r="AE54" s="16">
        <f>+S54/K54</f>
        <v>1.0024027965973497E-2</v>
      </c>
      <c r="AF54" s="16">
        <f>+V54/K54</f>
        <v>6.9726422105130981E-4</v>
      </c>
      <c r="AG54" s="17">
        <f>+AB54/K54+AA54</f>
        <v>1.155070089816617E-2</v>
      </c>
    </row>
    <row r="55" spans="1:33" ht="12.75" customHeight="1" x14ac:dyDescent="0.2">
      <c r="A55" s="6" t="s">
        <v>97</v>
      </c>
      <c r="B55" s="6" t="s">
        <v>155</v>
      </c>
      <c r="C55" s="7" t="s">
        <v>110</v>
      </c>
      <c r="D55" s="8" t="s">
        <v>156</v>
      </c>
      <c r="E55" s="8" t="s">
        <v>36</v>
      </c>
      <c r="F55" s="8" t="s">
        <v>37</v>
      </c>
      <c r="G55" s="6" t="s">
        <v>51</v>
      </c>
      <c r="H55" s="6" t="s">
        <v>157</v>
      </c>
      <c r="I55" s="6" t="s">
        <v>40</v>
      </c>
      <c r="J55" s="8" t="s">
        <v>104</v>
      </c>
      <c r="K55" s="9">
        <v>116407300.956925</v>
      </c>
      <c r="L55" s="10">
        <v>3.0000000000000001E-3</v>
      </c>
      <c r="M55" s="8"/>
      <c r="N55" s="8" t="s">
        <v>44</v>
      </c>
      <c r="O55" s="11">
        <v>6.9999999999999999E-4</v>
      </c>
      <c r="P55" s="8" t="s">
        <v>118</v>
      </c>
      <c r="Q55" s="11">
        <v>6.4000000000000003E-3</v>
      </c>
      <c r="R55" s="9">
        <v>481790.74751700007</v>
      </c>
      <c r="S55" s="9">
        <v>341600.20969799999</v>
      </c>
      <c r="T55" s="12"/>
      <c r="U55" s="12">
        <v>57995.758520000003</v>
      </c>
      <c r="V55" s="12">
        <v>20841.285800000001</v>
      </c>
      <c r="W55" s="12">
        <v>51058.941796999999</v>
      </c>
      <c r="X55" s="9">
        <v>10294.551702000001</v>
      </c>
      <c r="Y55" s="9"/>
      <c r="Z55" s="9"/>
      <c r="AA55" s="13"/>
      <c r="AB55" s="14">
        <f t="shared" si="0"/>
        <v>471496.19581500004</v>
      </c>
      <c r="AC55" s="15">
        <f t="shared" si="1"/>
        <v>0.72450257866350409</v>
      </c>
      <c r="AD55" s="15">
        <f t="shared" si="2"/>
        <v>4.4202447411001919E-2</v>
      </c>
      <c r="AE55" s="16">
        <f>+S55/K55</f>
        <v>2.9345256430643014E-3</v>
      </c>
      <c r="AF55" s="16">
        <f>+V55/K55</f>
        <v>1.7903761730299071E-4</v>
      </c>
      <c r="AG55" s="17">
        <f>+AB55/K55+AA55</f>
        <v>4.050400549957524E-3</v>
      </c>
    </row>
    <row r="56" spans="1:33" ht="12.75" customHeight="1" x14ac:dyDescent="0.2">
      <c r="A56" s="6" t="s">
        <v>97</v>
      </c>
      <c r="B56" s="6" t="s">
        <v>155</v>
      </c>
      <c r="C56" s="7" t="s">
        <v>99</v>
      </c>
      <c r="D56" s="8" t="s">
        <v>158</v>
      </c>
      <c r="E56" s="8" t="s">
        <v>36</v>
      </c>
      <c r="F56" s="8" t="s">
        <v>37</v>
      </c>
      <c r="G56" s="6" t="s">
        <v>51</v>
      </c>
      <c r="H56" s="6" t="s">
        <v>157</v>
      </c>
      <c r="I56" s="6" t="s">
        <v>40</v>
      </c>
      <c r="J56" s="8" t="s">
        <v>104</v>
      </c>
      <c r="K56" s="9">
        <v>1686579382.4228001</v>
      </c>
      <c r="L56" s="10">
        <v>5.0000000000000001E-3</v>
      </c>
      <c r="M56" s="8"/>
      <c r="N56" s="8" t="s">
        <v>44</v>
      </c>
      <c r="O56" s="11">
        <v>6.9999999999999999E-4</v>
      </c>
      <c r="P56" s="8" t="s">
        <v>118</v>
      </c>
      <c r="Q56" s="11">
        <v>6.4000000000000003E-3</v>
      </c>
      <c r="R56" s="9">
        <v>10607447.252479998</v>
      </c>
      <c r="S56" s="9">
        <v>8529003.7903019991</v>
      </c>
      <c r="T56" s="12"/>
      <c r="U56" s="12">
        <v>859836.24147899996</v>
      </c>
      <c r="V56" s="12">
        <v>308989.71419999999</v>
      </c>
      <c r="W56" s="12">
        <v>756992.05820199999</v>
      </c>
      <c r="X56" s="9">
        <v>152625.448297</v>
      </c>
      <c r="Y56" s="9"/>
      <c r="Z56" s="9"/>
      <c r="AA56" s="13"/>
      <c r="AB56" s="14">
        <f t="shared" si="0"/>
        <v>10454821.804182999</v>
      </c>
      <c r="AC56" s="15">
        <f t="shared" si="1"/>
        <v>0.8157961895524154</v>
      </c>
      <c r="AD56" s="15">
        <f t="shared" si="2"/>
        <v>2.9554756646007346E-2</v>
      </c>
      <c r="AE56" s="16">
        <f>+S56/K56</f>
        <v>5.0569833114228755E-3</v>
      </c>
      <c r="AF56" s="16">
        <f>+V56/K56</f>
        <v>1.8320496350200308E-4</v>
      </c>
      <c r="AG56" s="17">
        <f>+AB56/K56+AA56</f>
        <v>6.1988317378601351E-3</v>
      </c>
    </row>
    <row r="57" spans="1:33" ht="12.75" customHeight="1" x14ac:dyDescent="0.2">
      <c r="A57" s="6" t="s">
        <v>97</v>
      </c>
      <c r="B57" s="6" t="s">
        <v>159</v>
      </c>
      <c r="C57" s="7" t="s">
        <v>102</v>
      </c>
      <c r="D57" s="8" t="s">
        <v>160</v>
      </c>
      <c r="E57" s="8" t="s">
        <v>36</v>
      </c>
      <c r="F57" s="8" t="s">
        <v>37</v>
      </c>
      <c r="G57" s="6" t="s">
        <v>51</v>
      </c>
      <c r="H57" s="6" t="s">
        <v>52</v>
      </c>
      <c r="I57" s="6" t="s">
        <v>40</v>
      </c>
      <c r="J57" s="8" t="s">
        <v>41</v>
      </c>
      <c r="K57" s="9">
        <v>910155427.79098403</v>
      </c>
      <c r="L57" s="10">
        <v>7.4999999999999997E-3</v>
      </c>
      <c r="M57" s="20">
        <v>2E-3</v>
      </c>
      <c r="N57" s="8" t="s">
        <v>44</v>
      </c>
      <c r="O57" s="11">
        <v>8.0000000000000004E-4</v>
      </c>
      <c r="P57" s="8" t="s">
        <v>118</v>
      </c>
      <c r="Q57" s="11">
        <v>9.1999999999999998E-3</v>
      </c>
      <c r="R57" s="9">
        <v>14194060.768734001</v>
      </c>
      <c r="S57" s="9">
        <v>6807831.8303990001</v>
      </c>
      <c r="T57" s="12">
        <v>3399733.7672029999</v>
      </c>
      <c r="U57" s="12">
        <v>689519.65292400005</v>
      </c>
      <c r="V57" s="12">
        <v>1057048.34564</v>
      </c>
      <c r="W57" s="12">
        <v>490198.41551800002</v>
      </c>
      <c r="X57" s="9">
        <v>1749728.7570499999</v>
      </c>
      <c r="Y57" s="9"/>
      <c r="Z57" s="9"/>
      <c r="AA57" s="13"/>
      <c r="AB57" s="14">
        <f t="shared" si="0"/>
        <v>9044598.244481001</v>
      </c>
      <c r="AC57" s="15">
        <f t="shared" si="1"/>
        <v>0.75269587950499939</v>
      </c>
      <c r="AD57" s="15">
        <f t="shared" si="2"/>
        <v>0.11687067983202119</v>
      </c>
      <c r="AE57" s="16">
        <f>+S57/K57</f>
        <v>7.4798563218176064E-3</v>
      </c>
      <c r="AF57" s="16">
        <f>+V57/K57</f>
        <v>1.1613932229196679E-3</v>
      </c>
      <c r="AG57" s="17">
        <f>+AB57/K57+AA57</f>
        <v>9.9374216406454049E-3</v>
      </c>
    </row>
    <row r="58" spans="1:33" ht="12.75" customHeight="1" x14ac:dyDescent="0.2">
      <c r="A58" s="6" t="s">
        <v>97</v>
      </c>
      <c r="B58" s="6" t="s">
        <v>159</v>
      </c>
      <c r="C58" s="7" t="s">
        <v>110</v>
      </c>
      <c r="D58" s="8" t="s">
        <v>161</v>
      </c>
      <c r="E58" s="8" t="s">
        <v>36</v>
      </c>
      <c r="F58" s="8" t="s">
        <v>37</v>
      </c>
      <c r="G58" s="6" t="s">
        <v>51</v>
      </c>
      <c r="H58" s="6" t="s">
        <v>52</v>
      </c>
      <c r="I58" s="6" t="s">
        <v>40</v>
      </c>
      <c r="J58" s="8" t="s">
        <v>104</v>
      </c>
      <c r="K58" s="9">
        <v>8351107612.2880392</v>
      </c>
      <c r="L58" s="10">
        <v>5.0000000000000001E-3</v>
      </c>
      <c r="M58" s="20">
        <v>2E-3</v>
      </c>
      <c r="N58" s="8" t="s">
        <v>44</v>
      </c>
      <c r="O58" s="11">
        <v>8.0000000000000004E-4</v>
      </c>
      <c r="P58" s="8" t="s">
        <v>118</v>
      </c>
      <c r="Q58" s="11">
        <v>9.1999999999999998E-3</v>
      </c>
      <c r="R58" s="9">
        <v>86962938.231265992</v>
      </c>
      <c r="S58" s="9">
        <v>41697525.169601001</v>
      </c>
      <c r="T58" s="12">
        <v>20834766.232796997</v>
      </c>
      <c r="U58" s="12">
        <v>4225619.3470759997</v>
      </c>
      <c r="V58" s="12">
        <v>6477964.65436</v>
      </c>
      <c r="W58" s="12">
        <v>3004108.5844820002</v>
      </c>
      <c r="X58" s="9">
        <v>10722954.24295</v>
      </c>
      <c r="Y58" s="9"/>
      <c r="Z58" s="9"/>
      <c r="AA58" s="13"/>
      <c r="AB58" s="14">
        <f t="shared" si="0"/>
        <v>55405217.755519003</v>
      </c>
      <c r="AC58" s="15">
        <f t="shared" si="1"/>
        <v>0.7525920275883663</v>
      </c>
      <c r="AD58" s="15">
        <f t="shared" si="2"/>
        <v>0.11691975804417301</v>
      </c>
      <c r="AE58" s="16">
        <f>+S58/K58</f>
        <v>4.9930532697538424E-3</v>
      </c>
      <c r="AF58" s="16">
        <f>+V58/K58</f>
        <v>7.7570125486446282E-4</v>
      </c>
      <c r="AG58" s="17">
        <f>+AB58/K58+AA58</f>
        <v>6.6344753687516021E-3</v>
      </c>
    </row>
    <row r="59" spans="1:33" ht="12.75" customHeight="1" x14ac:dyDescent="0.2">
      <c r="A59" s="6" t="s">
        <v>97</v>
      </c>
      <c r="B59" s="6" t="s">
        <v>162</v>
      </c>
      <c r="C59" s="7" t="s">
        <v>99</v>
      </c>
      <c r="D59" s="8" t="s">
        <v>163</v>
      </c>
      <c r="E59" s="8" t="s">
        <v>36</v>
      </c>
      <c r="F59" s="8" t="s">
        <v>37</v>
      </c>
      <c r="G59" s="6" t="s">
        <v>51</v>
      </c>
      <c r="H59" s="6" t="s">
        <v>39</v>
      </c>
      <c r="I59" s="6" t="s">
        <v>40</v>
      </c>
      <c r="J59" s="8" t="s">
        <v>41</v>
      </c>
      <c r="K59" s="9">
        <v>13399663168.7388</v>
      </c>
      <c r="L59" s="10">
        <v>1.7500000000000002E-2</v>
      </c>
      <c r="M59" s="20">
        <v>2E-3</v>
      </c>
      <c r="N59" s="8" t="s">
        <v>44</v>
      </c>
      <c r="O59" s="11">
        <v>2.9999999999999997E-4</v>
      </c>
      <c r="P59" s="8" t="s">
        <v>118</v>
      </c>
      <c r="Q59" s="11">
        <v>1.9800000000000002E-2</v>
      </c>
      <c r="R59" s="9">
        <v>270253259.28059298</v>
      </c>
      <c r="S59" s="9">
        <v>218327109.76638499</v>
      </c>
      <c r="T59" s="12"/>
      <c r="U59" s="12">
        <v>19803080.809360001</v>
      </c>
      <c r="V59" s="12">
        <v>5005919.0589180002</v>
      </c>
      <c r="W59" s="12">
        <v>3930248.1846340001</v>
      </c>
      <c r="X59" s="9">
        <v>23186901.461296</v>
      </c>
      <c r="Y59" s="9"/>
      <c r="Z59" s="9"/>
      <c r="AA59" s="13"/>
      <c r="AB59" s="14">
        <f t="shared" si="0"/>
        <v>247066357.81929699</v>
      </c>
      <c r="AC59" s="15">
        <f t="shared" si="1"/>
        <v>0.88367801951436975</v>
      </c>
      <c r="AD59" s="15">
        <f t="shared" si="2"/>
        <v>2.0261435442292402E-2</v>
      </c>
      <c r="AE59" s="16">
        <f>+S59/K59</f>
        <v>1.6293477456637763E-2</v>
      </c>
      <c r="AF59" s="16">
        <f>+V59/K59</f>
        <v>3.7358543986364741E-4</v>
      </c>
      <c r="AG59" s="17">
        <f>+AB59/K59+AA59</f>
        <v>1.8438251373041888E-2</v>
      </c>
    </row>
    <row r="60" spans="1:33" ht="12.75" customHeight="1" x14ac:dyDescent="0.2">
      <c r="A60" s="6" t="s">
        <v>97</v>
      </c>
      <c r="B60" s="6" t="s">
        <v>162</v>
      </c>
      <c r="C60" s="7" t="s">
        <v>105</v>
      </c>
      <c r="D60" s="8" t="s">
        <v>164</v>
      </c>
      <c r="E60" s="8" t="s">
        <v>36</v>
      </c>
      <c r="F60" s="8" t="s">
        <v>37</v>
      </c>
      <c r="G60" s="6" t="s">
        <v>51</v>
      </c>
      <c r="H60" s="6" t="s">
        <v>39</v>
      </c>
      <c r="I60" s="6" t="s">
        <v>40</v>
      </c>
      <c r="J60" s="8" t="s">
        <v>107</v>
      </c>
      <c r="K60" s="9">
        <v>2119904.4077630001</v>
      </c>
      <c r="L60" s="10">
        <v>9.3010000000000002E-3</v>
      </c>
      <c r="M60" s="20">
        <v>2E-3</v>
      </c>
      <c r="N60" s="8" t="s">
        <v>44</v>
      </c>
      <c r="O60" s="11">
        <v>2.9999999999999997E-4</v>
      </c>
      <c r="P60" s="8" t="s">
        <v>118</v>
      </c>
      <c r="Q60" s="11">
        <v>1.9800000000000002E-2</v>
      </c>
      <c r="R60" s="9">
        <v>42742.291058000003</v>
      </c>
      <c r="S60" s="9">
        <v>34659.521109000001</v>
      </c>
      <c r="T60" s="12"/>
      <c r="U60" s="12">
        <v>3082.5267800000001</v>
      </c>
      <c r="V60" s="12">
        <v>779.21610799999996</v>
      </c>
      <c r="W60" s="12">
        <v>611.77830800000004</v>
      </c>
      <c r="X60" s="9">
        <v>3609.2487529999999</v>
      </c>
      <c r="Y60" s="9"/>
      <c r="Z60" s="9"/>
      <c r="AA60" s="13"/>
      <c r="AB60" s="14">
        <f t="shared" si="0"/>
        <v>39133.042305000003</v>
      </c>
      <c r="AC60" s="15">
        <f t="shared" si="1"/>
        <v>0.88568429816588978</v>
      </c>
      <c r="AD60" s="15">
        <f t="shared" si="2"/>
        <v>1.9911973669893793E-2</v>
      </c>
      <c r="AE60" s="16">
        <f>+S60/K60</f>
        <v>1.6349567924892415E-2</v>
      </c>
      <c r="AF60" s="16">
        <f>+V60/K60</f>
        <v>3.6757134196548845E-4</v>
      </c>
      <c r="AG60" s="17">
        <f>+AB60/K60+AA60</f>
        <v>1.8459814584891876E-2</v>
      </c>
    </row>
    <row r="61" spans="1:33" ht="12.75" customHeight="1" x14ac:dyDescent="0.2">
      <c r="A61" s="6" t="s">
        <v>97</v>
      </c>
      <c r="B61" s="6" t="s">
        <v>162</v>
      </c>
      <c r="C61" s="7" t="s">
        <v>108</v>
      </c>
      <c r="D61" s="8" t="s">
        <v>165</v>
      </c>
      <c r="E61" s="8" t="s">
        <v>36</v>
      </c>
      <c r="F61" s="8" t="s">
        <v>37</v>
      </c>
      <c r="G61" s="6" t="s">
        <v>51</v>
      </c>
      <c r="H61" s="6" t="s">
        <v>39</v>
      </c>
      <c r="I61" s="6" t="s">
        <v>40</v>
      </c>
      <c r="J61" s="8" t="s">
        <v>65</v>
      </c>
      <c r="K61" s="9">
        <v>3335108341.03267</v>
      </c>
      <c r="L61" s="10">
        <v>1.7500000000000002E-2</v>
      </c>
      <c r="M61" s="20">
        <v>2E-3</v>
      </c>
      <c r="N61" s="8" t="s">
        <v>44</v>
      </c>
      <c r="O61" s="11">
        <v>2.9999999999999997E-4</v>
      </c>
      <c r="P61" s="8" t="s">
        <v>118</v>
      </c>
      <c r="Q61" s="11">
        <v>1.9800000000000002E-2</v>
      </c>
      <c r="R61" s="9">
        <v>67262788.654371992</v>
      </c>
      <c r="S61" s="9">
        <v>54428088.901239999</v>
      </c>
      <c r="T61" s="12"/>
      <c r="U61" s="12">
        <v>4894770.7225160003</v>
      </c>
      <c r="V61" s="12">
        <v>1237323.943924</v>
      </c>
      <c r="W61" s="12">
        <v>971448.02526300005</v>
      </c>
      <c r="X61" s="9">
        <v>5731157.0614290005</v>
      </c>
      <c r="Y61" s="9"/>
      <c r="Z61" s="9"/>
      <c r="AA61" s="13"/>
      <c r="AB61" s="14">
        <f t="shared" si="0"/>
        <v>61531631.592942998</v>
      </c>
      <c r="AC61" s="15">
        <f t="shared" si="1"/>
        <v>0.88455461836773885</v>
      </c>
      <c r="AD61" s="15">
        <f t="shared" si="2"/>
        <v>2.0108745890396761E-2</v>
      </c>
      <c r="AE61" s="16">
        <f>+S61/K61</f>
        <v>1.6319736373058003E-2</v>
      </c>
      <c r="AF61" s="16">
        <f>+V61/K61</f>
        <v>3.7099962501994157E-4</v>
      </c>
      <c r="AG61" s="17">
        <f>+AB61/K61+AA61</f>
        <v>1.8449664988661383E-2</v>
      </c>
    </row>
    <row r="62" spans="1:33" ht="12.75" customHeight="1" x14ac:dyDescent="0.2">
      <c r="A62" s="6" t="s">
        <v>97</v>
      </c>
      <c r="B62" s="6" t="s">
        <v>162</v>
      </c>
      <c r="C62" s="7" t="s">
        <v>110</v>
      </c>
      <c r="D62" s="8" t="s">
        <v>166</v>
      </c>
      <c r="E62" s="8" t="s">
        <v>36</v>
      </c>
      <c r="F62" s="8" t="s">
        <v>37</v>
      </c>
      <c r="G62" s="6" t="s">
        <v>51</v>
      </c>
      <c r="H62" s="6" t="s">
        <v>39</v>
      </c>
      <c r="I62" s="6" t="s">
        <v>40</v>
      </c>
      <c r="J62" s="8" t="s">
        <v>41</v>
      </c>
      <c r="K62" s="9">
        <v>5245339816.2448997</v>
      </c>
      <c r="L62" s="10">
        <v>7.4999999999999997E-3</v>
      </c>
      <c r="M62" s="20">
        <v>2E-3</v>
      </c>
      <c r="N62" s="8" t="s">
        <v>44</v>
      </c>
      <c r="O62" s="11">
        <v>2.9999999999999997E-4</v>
      </c>
      <c r="P62" s="8" t="s">
        <v>118</v>
      </c>
      <c r="Q62" s="11">
        <v>1.9800000000000002E-2</v>
      </c>
      <c r="R62" s="9">
        <v>56937993.664236002</v>
      </c>
      <c r="S62" s="9">
        <v>36625323.319400996</v>
      </c>
      <c r="T62" s="12"/>
      <c r="U62" s="12">
        <v>7746645.1114879996</v>
      </c>
      <c r="V62" s="12">
        <v>1958234.619128</v>
      </c>
      <c r="W62" s="12">
        <v>1537449.560477</v>
      </c>
      <c r="X62" s="9">
        <v>9070341.0537420008</v>
      </c>
      <c r="Y62" s="9"/>
      <c r="Z62" s="9"/>
      <c r="AA62" s="13"/>
      <c r="AB62" s="14">
        <f t="shared" si="0"/>
        <v>47867652.610494003</v>
      </c>
      <c r="AC62" s="15">
        <f t="shared" si="1"/>
        <v>0.7651372340613094</v>
      </c>
      <c r="AD62" s="15">
        <f t="shared" si="2"/>
        <v>4.0909351353876439E-2</v>
      </c>
      <c r="AE62" s="16">
        <f>+S62/K62</f>
        <v>6.9824500609039272E-3</v>
      </c>
      <c r="AF62" s="16">
        <f>+V62/K62</f>
        <v>3.7332845682625112E-4</v>
      </c>
      <c r="AG62" s="17">
        <f>+AB62/K62+AA62</f>
        <v>9.1257486239970827E-3</v>
      </c>
    </row>
    <row r="63" spans="1:33" ht="12.75" customHeight="1" x14ac:dyDescent="0.2">
      <c r="A63" s="6" t="s">
        <v>97</v>
      </c>
      <c r="B63" s="6" t="s">
        <v>162</v>
      </c>
      <c r="C63" s="7" t="s">
        <v>130</v>
      </c>
      <c r="D63" s="8" t="s">
        <v>167</v>
      </c>
      <c r="E63" s="8" t="s">
        <v>36</v>
      </c>
      <c r="F63" s="8" t="s">
        <v>37</v>
      </c>
      <c r="G63" s="6" t="s">
        <v>51</v>
      </c>
      <c r="H63" s="6" t="s">
        <v>39</v>
      </c>
      <c r="I63" s="6" t="s">
        <v>40</v>
      </c>
      <c r="J63" s="8" t="s">
        <v>104</v>
      </c>
      <c r="K63" s="9">
        <v>1167146521.20048</v>
      </c>
      <c r="L63" s="10">
        <v>1.7500000000000002E-2</v>
      </c>
      <c r="M63" s="20">
        <v>2E-3</v>
      </c>
      <c r="N63" s="8" t="s">
        <v>44</v>
      </c>
      <c r="O63" s="11">
        <v>2.9999999999999997E-4</v>
      </c>
      <c r="P63" s="8" t="s">
        <v>118</v>
      </c>
      <c r="Q63" s="11">
        <v>1.9800000000000002E-2</v>
      </c>
      <c r="R63" s="9">
        <v>23566621.755293999</v>
      </c>
      <c r="S63" s="9">
        <v>19048210.460926</v>
      </c>
      <c r="T63" s="12"/>
      <c r="U63" s="12">
        <v>1723186.9651299999</v>
      </c>
      <c r="V63" s="12">
        <v>435595.57999400003</v>
      </c>
      <c r="W63" s="12">
        <v>341994.88992099999</v>
      </c>
      <c r="X63" s="9">
        <v>2017633.8593229998</v>
      </c>
      <c r="Y63" s="9"/>
      <c r="Z63" s="9"/>
      <c r="AA63" s="13"/>
      <c r="AB63" s="14">
        <f t="shared" si="0"/>
        <v>21548987.895971</v>
      </c>
      <c r="AC63" s="15">
        <f t="shared" si="1"/>
        <v>0.8839491930146488</v>
      </c>
      <c r="AD63" s="15">
        <f t="shared" si="2"/>
        <v>2.0214201339611083E-2</v>
      </c>
      <c r="AE63" s="16">
        <f>+S63/K63</f>
        <v>1.6320324924872138E-2</v>
      </c>
      <c r="AF63" s="16">
        <f>+V63/K63</f>
        <v>3.7321413557053995E-4</v>
      </c>
      <c r="AG63" s="17">
        <f>+AB63/K63+AA63</f>
        <v>1.846296716354565E-2</v>
      </c>
    </row>
    <row r="64" spans="1:33" ht="12.75" customHeight="1" x14ac:dyDescent="0.2">
      <c r="A64" s="6" t="s">
        <v>97</v>
      </c>
      <c r="B64" s="6" t="s">
        <v>162</v>
      </c>
      <c r="C64" s="7" t="s">
        <v>112</v>
      </c>
      <c r="D64" s="8" t="s">
        <v>168</v>
      </c>
      <c r="E64" s="8" t="s">
        <v>36</v>
      </c>
      <c r="F64" s="8" t="s">
        <v>37</v>
      </c>
      <c r="G64" s="6" t="s">
        <v>51</v>
      </c>
      <c r="H64" s="6" t="s">
        <v>39</v>
      </c>
      <c r="I64" s="6" t="s">
        <v>40</v>
      </c>
      <c r="J64" s="8" t="s">
        <v>41</v>
      </c>
      <c r="K64" s="9">
        <v>1514627426.47347</v>
      </c>
      <c r="L64" s="10">
        <v>6.0219999999999996E-3</v>
      </c>
      <c r="M64" s="20">
        <v>2E-3</v>
      </c>
      <c r="N64" s="8" t="s">
        <v>44</v>
      </c>
      <c r="O64" s="11">
        <v>2.9999999999999997E-4</v>
      </c>
      <c r="P64" s="8" t="s">
        <v>118</v>
      </c>
      <c r="Q64" s="11">
        <v>1.9800000000000002E-2</v>
      </c>
      <c r="R64" s="9">
        <v>14348493.011146998</v>
      </c>
      <c r="S64" s="9">
        <v>8495113.9086329993</v>
      </c>
      <c r="T64" s="12"/>
      <c r="U64" s="12">
        <v>2232303.7710159998</v>
      </c>
      <c r="V64" s="12">
        <v>564292.60175200005</v>
      </c>
      <c r="W64" s="12">
        <v>443037.52168900002</v>
      </c>
      <c r="X64" s="9">
        <v>2613745.2080569998</v>
      </c>
      <c r="Y64" s="9"/>
      <c r="Z64" s="9"/>
      <c r="AA64" s="13"/>
      <c r="AB64" s="14">
        <f t="shared" si="0"/>
        <v>11734747.803089999</v>
      </c>
      <c r="AC64" s="15">
        <f t="shared" si="1"/>
        <v>0.72392811939222612</v>
      </c>
      <c r="AD64" s="15">
        <f t="shared" si="2"/>
        <v>4.8087322473467239E-2</v>
      </c>
      <c r="AE64" s="16">
        <f>+S64/K64</f>
        <v>5.6087152260356869E-3</v>
      </c>
      <c r="AF64" s="16">
        <f>+V64/K64</f>
        <v>3.725619857986139E-4</v>
      </c>
      <c r="AG64" s="17">
        <f>+AB64/K64+AA64</f>
        <v>7.7476134381193598E-3</v>
      </c>
    </row>
    <row r="65" spans="1:33" ht="12.75" customHeight="1" x14ac:dyDescent="0.2">
      <c r="A65" s="6" t="s">
        <v>97</v>
      </c>
      <c r="B65" s="6" t="s">
        <v>162</v>
      </c>
      <c r="C65" s="7" t="s">
        <v>114</v>
      </c>
      <c r="D65" s="8" t="s">
        <v>169</v>
      </c>
      <c r="E65" s="8" t="s">
        <v>36</v>
      </c>
      <c r="F65" s="8" t="s">
        <v>37</v>
      </c>
      <c r="G65" s="6" t="s">
        <v>51</v>
      </c>
      <c r="H65" s="6" t="s">
        <v>39</v>
      </c>
      <c r="I65" s="6" t="s">
        <v>40</v>
      </c>
      <c r="J65" s="8" t="s">
        <v>68</v>
      </c>
      <c r="K65" s="9">
        <v>2576228025.1090503</v>
      </c>
      <c r="L65" s="10">
        <v>1.7500000000000002E-2</v>
      </c>
      <c r="M65" s="20">
        <v>2E-3</v>
      </c>
      <c r="N65" s="8" t="s">
        <v>44</v>
      </c>
      <c r="O65" s="11">
        <v>2.9999999999999997E-4</v>
      </c>
      <c r="P65" s="8" t="s">
        <v>118</v>
      </c>
      <c r="Q65" s="11">
        <v>1.9800000000000002E-2</v>
      </c>
      <c r="R65" s="9">
        <v>51614926.343465999</v>
      </c>
      <c r="S65" s="9">
        <v>41975240.122307003</v>
      </c>
      <c r="T65" s="12"/>
      <c r="U65" s="12">
        <v>3676288.0937720002</v>
      </c>
      <c r="V65" s="12">
        <v>929309.98019200005</v>
      </c>
      <c r="W65" s="12">
        <v>729620.03972100001</v>
      </c>
      <c r="X65" s="9">
        <v>4304468.1074739993</v>
      </c>
      <c r="Y65" s="9"/>
      <c r="Z65" s="9"/>
      <c r="AA65" s="13"/>
      <c r="AB65" s="14">
        <f t="shared" si="0"/>
        <v>47310458.235992</v>
      </c>
      <c r="AC65" s="15">
        <f t="shared" si="1"/>
        <v>0.88722962506361513</v>
      </c>
      <c r="AD65" s="15">
        <f t="shared" si="2"/>
        <v>1.9642802349460576E-2</v>
      </c>
      <c r="AE65" s="16">
        <f>+S65/K65</f>
        <v>1.6293293805205854E-2</v>
      </c>
      <c r="AF65" s="16">
        <f>+V65/K65</f>
        <v>3.6072504884448764E-4</v>
      </c>
      <c r="AG65" s="17">
        <f>+AB65/K65+AA65</f>
        <v>1.836423553151487E-2</v>
      </c>
    </row>
    <row r="66" spans="1:33" ht="12.75" customHeight="1" x14ac:dyDescent="0.2">
      <c r="A66" s="6" t="s">
        <v>97</v>
      </c>
      <c r="B66" s="6" t="s">
        <v>170</v>
      </c>
      <c r="C66" s="7" t="s">
        <v>99</v>
      </c>
      <c r="D66" s="8" t="s">
        <v>171</v>
      </c>
      <c r="E66" s="8" t="s">
        <v>36</v>
      </c>
      <c r="F66" s="8" t="s">
        <v>37</v>
      </c>
      <c r="G66" s="6" t="s">
        <v>62</v>
      </c>
      <c r="H66" s="6" t="s">
        <v>52</v>
      </c>
      <c r="I66" s="6" t="s">
        <v>40</v>
      </c>
      <c r="J66" s="8" t="s">
        <v>65</v>
      </c>
      <c r="K66" s="9">
        <v>328566069.73800099</v>
      </c>
      <c r="L66" s="10">
        <v>1.874E-2</v>
      </c>
      <c r="M66" s="20">
        <v>2E-3</v>
      </c>
      <c r="N66" s="8" t="s">
        <v>44</v>
      </c>
      <c r="O66" s="11">
        <v>1E-3</v>
      </c>
      <c r="P66" s="8" t="s">
        <v>118</v>
      </c>
      <c r="Q66" s="11">
        <v>2.1700000000000001E-2</v>
      </c>
      <c r="R66" s="9">
        <v>7319547.6326269992</v>
      </c>
      <c r="S66" s="9">
        <v>5690604.6411560001</v>
      </c>
      <c r="T66" s="12"/>
      <c r="U66" s="12">
        <v>618007.68324200006</v>
      </c>
      <c r="V66" s="12">
        <v>214098.726658</v>
      </c>
      <c r="W66" s="12">
        <v>161805.10346000001</v>
      </c>
      <c r="X66" s="9">
        <v>635031.47811100003</v>
      </c>
      <c r="Y66" s="9"/>
      <c r="Z66" s="9"/>
      <c r="AA66" s="13"/>
      <c r="AB66" s="14">
        <f t="shared" ref="AB66:AB129" si="3">+S66+U66+V66+W66</f>
        <v>6684516.1545159994</v>
      </c>
      <c r="AC66" s="15">
        <f t="shared" ref="AC66:AC129" si="4">+S66/AB66</f>
        <v>0.85131137536581136</v>
      </c>
      <c r="AD66" s="15">
        <f t="shared" ref="AD66:AD129" si="5">+V66/AB66</f>
        <v>3.202905366805895E-2</v>
      </c>
      <c r="AE66" s="16">
        <f>+S66/K66</f>
        <v>1.7319513989054607E-2</v>
      </c>
      <c r="AF66" s="16">
        <f>+V66/K66</f>
        <v>6.5161544778108893E-4</v>
      </c>
      <c r="AG66" s="17">
        <f>+AB66/K66+AA66</f>
        <v>2.0344511409368111E-2</v>
      </c>
    </row>
    <row r="67" spans="1:33" ht="12.75" customHeight="1" x14ac:dyDescent="0.2">
      <c r="A67" s="6" t="s">
        <v>97</v>
      </c>
      <c r="B67" s="6" t="s">
        <v>170</v>
      </c>
      <c r="C67" s="7" t="s">
        <v>102</v>
      </c>
      <c r="D67" s="8" t="s">
        <v>172</v>
      </c>
      <c r="E67" s="8" t="s">
        <v>36</v>
      </c>
      <c r="F67" s="8" t="s">
        <v>37</v>
      </c>
      <c r="G67" s="6" t="s">
        <v>62</v>
      </c>
      <c r="H67" s="6" t="s">
        <v>52</v>
      </c>
      <c r="I67" s="6" t="s">
        <v>40</v>
      </c>
      <c r="J67" s="8" t="s">
        <v>41</v>
      </c>
      <c r="K67" s="9">
        <v>919686821.53877592</v>
      </c>
      <c r="L67" s="10">
        <v>1.874E-2</v>
      </c>
      <c r="M67" s="20">
        <v>2E-3</v>
      </c>
      <c r="N67" s="8" t="s">
        <v>44</v>
      </c>
      <c r="O67" s="11">
        <v>1E-3</v>
      </c>
      <c r="P67" s="8" t="s">
        <v>118</v>
      </c>
      <c r="Q67" s="11">
        <v>2.1700000000000001E-2</v>
      </c>
      <c r="R67" s="9">
        <v>20689324.367184002</v>
      </c>
      <c r="S67" s="9">
        <v>16084978.358696999</v>
      </c>
      <c r="T67" s="12"/>
      <c r="U67" s="12">
        <v>1746851.3167419999</v>
      </c>
      <c r="V67" s="12">
        <v>605168.27333600004</v>
      </c>
      <c r="W67" s="12">
        <v>457355.89653599996</v>
      </c>
      <c r="X67" s="9">
        <v>1794970.5218730001</v>
      </c>
      <c r="Y67" s="9"/>
      <c r="Z67" s="9"/>
      <c r="AA67" s="13"/>
      <c r="AB67" s="14">
        <f t="shared" si="3"/>
        <v>18894353.845311001</v>
      </c>
      <c r="AC67" s="15">
        <f t="shared" si="4"/>
        <v>0.85131137536565171</v>
      </c>
      <c r="AD67" s="15">
        <f t="shared" si="5"/>
        <v>3.2029053668124474E-2</v>
      </c>
      <c r="AE67" s="16">
        <f>+S67/K67</f>
        <v>1.7489625796512323E-2</v>
      </c>
      <c r="AF67" s="16">
        <f>+V67/K67</f>
        <v>6.5801559744377053E-4</v>
      </c>
      <c r="AG67" s="17">
        <f>+AB67/K67+AA67</f>
        <v>2.0544334661333815E-2</v>
      </c>
    </row>
    <row r="68" spans="1:33" ht="12.75" customHeight="1" x14ac:dyDescent="0.2">
      <c r="A68" s="6" t="s">
        <v>97</v>
      </c>
      <c r="B68" s="6" t="s">
        <v>173</v>
      </c>
      <c r="C68" s="7" t="s">
        <v>99</v>
      </c>
      <c r="D68" s="8" t="s">
        <v>174</v>
      </c>
      <c r="E68" s="8" t="s">
        <v>36</v>
      </c>
      <c r="F68" s="8" t="s">
        <v>37</v>
      </c>
      <c r="G68" s="6" t="s">
        <v>51</v>
      </c>
      <c r="H68" s="6" t="s">
        <v>39</v>
      </c>
      <c r="I68" s="6" t="s">
        <v>40</v>
      </c>
      <c r="J68" s="8" t="s">
        <v>41</v>
      </c>
      <c r="K68" s="9">
        <v>20851138452.469398</v>
      </c>
      <c r="L68" s="10">
        <v>1.7500000000000002E-2</v>
      </c>
      <c r="M68" s="20">
        <v>2E-3</v>
      </c>
      <c r="N68" s="8" t="s">
        <v>44</v>
      </c>
      <c r="O68" s="11">
        <v>5.9999999999999995E-4</v>
      </c>
      <c r="P68" s="8" t="s">
        <v>101</v>
      </c>
      <c r="Q68" s="11">
        <v>1.9099999999999999E-2</v>
      </c>
      <c r="R68" s="9">
        <v>393415690.837286</v>
      </c>
      <c r="S68" s="9">
        <v>360766933.12970501</v>
      </c>
      <c r="T68" s="12"/>
      <c r="U68" s="12">
        <v>13164132.837851999</v>
      </c>
      <c r="V68" s="12">
        <v>7763605.6860269997</v>
      </c>
      <c r="W68" s="12">
        <v>8247230.5988489995</v>
      </c>
      <c r="X68" s="9">
        <v>3473788.584853</v>
      </c>
      <c r="Y68" s="9"/>
      <c r="Z68" s="9"/>
      <c r="AA68" s="13"/>
      <c r="AB68" s="14">
        <f t="shared" si="3"/>
        <v>389941902.252433</v>
      </c>
      <c r="AC68" s="15">
        <f t="shared" si="4"/>
        <v>0.925181241220285</v>
      </c>
      <c r="AD68" s="15">
        <f t="shared" si="5"/>
        <v>1.9909647158158315E-2</v>
      </c>
      <c r="AE68" s="16">
        <f>+S68/K68</f>
        <v>1.7302025688049633E-2</v>
      </c>
      <c r="AF68" s="16">
        <f>+V68/K68</f>
        <v>3.7233485853658779E-4</v>
      </c>
      <c r="AG68" s="17">
        <f>+AB68/K68+AA68</f>
        <v>1.8701228383347684E-2</v>
      </c>
    </row>
    <row r="69" spans="1:33" ht="12.75" customHeight="1" x14ac:dyDescent="0.2">
      <c r="A69" s="6" t="s">
        <v>97</v>
      </c>
      <c r="B69" s="6" t="s">
        <v>173</v>
      </c>
      <c r="C69" s="7" t="s">
        <v>105</v>
      </c>
      <c r="D69" s="8" t="s">
        <v>175</v>
      </c>
      <c r="E69" s="8" t="s">
        <v>36</v>
      </c>
      <c r="F69" s="8" t="s">
        <v>37</v>
      </c>
      <c r="G69" s="6" t="s">
        <v>51</v>
      </c>
      <c r="H69" s="6" t="s">
        <v>39</v>
      </c>
      <c r="I69" s="6" t="s">
        <v>40</v>
      </c>
      <c r="J69" s="8" t="s">
        <v>107</v>
      </c>
      <c r="K69" s="9">
        <v>3733462.6790080001</v>
      </c>
      <c r="L69" s="10">
        <v>1.7500000000000002E-2</v>
      </c>
      <c r="M69" s="20">
        <v>2E-3</v>
      </c>
      <c r="N69" s="8" t="s">
        <v>44</v>
      </c>
      <c r="O69" s="11">
        <v>5.9999999999999995E-4</v>
      </c>
      <c r="P69" s="8" t="s">
        <v>101</v>
      </c>
      <c r="Q69" s="11">
        <v>1.9099999999999999E-2</v>
      </c>
      <c r="R69" s="9">
        <v>70418.965498999998</v>
      </c>
      <c r="S69" s="9">
        <v>64587.717670999999</v>
      </c>
      <c r="T69" s="12"/>
      <c r="U69" s="12">
        <v>2351.1865809999999</v>
      </c>
      <c r="V69" s="12">
        <v>1386.622707</v>
      </c>
      <c r="W69" s="12">
        <v>1473.0007780000001</v>
      </c>
      <c r="X69" s="9">
        <v>620.43776200000002</v>
      </c>
      <c r="Y69" s="9"/>
      <c r="Z69" s="9"/>
      <c r="AA69" s="13"/>
      <c r="AB69" s="14">
        <f t="shared" si="3"/>
        <v>69798.527736999997</v>
      </c>
      <c r="AC69" s="15">
        <f t="shared" si="4"/>
        <v>0.92534498599119075</v>
      </c>
      <c r="AD69" s="15">
        <f t="shared" si="5"/>
        <v>1.9866073855093012E-2</v>
      </c>
      <c r="AE69" s="16">
        <f>+S69/K69</f>
        <v>1.729968215141266E-2</v>
      </c>
      <c r="AF69" s="16">
        <f>+V69/K69</f>
        <v>3.7140392879685428E-4</v>
      </c>
      <c r="AG69" s="17">
        <f>+AB69/K69+AA69</f>
        <v>1.8695386491862781E-2</v>
      </c>
    </row>
    <row r="70" spans="1:33" ht="12.75" customHeight="1" x14ac:dyDescent="0.2">
      <c r="A70" s="6" t="s">
        <v>97</v>
      </c>
      <c r="B70" s="6" t="s">
        <v>173</v>
      </c>
      <c r="C70" s="7" t="s">
        <v>108</v>
      </c>
      <c r="D70" s="8" t="s">
        <v>176</v>
      </c>
      <c r="E70" s="8" t="s">
        <v>36</v>
      </c>
      <c r="F70" s="8" t="s">
        <v>37</v>
      </c>
      <c r="G70" s="6" t="s">
        <v>51</v>
      </c>
      <c r="H70" s="6" t="s">
        <v>39</v>
      </c>
      <c r="I70" s="6" t="s">
        <v>40</v>
      </c>
      <c r="J70" s="8" t="s">
        <v>65</v>
      </c>
      <c r="K70" s="9">
        <v>728385016.28615999</v>
      </c>
      <c r="L70" s="10">
        <v>1.7500000000000002E-2</v>
      </c>
      <c r="M70" s="20">
        <v>2E-3</v>
      </c>
      <c r="N70" s="8" t="s">
        <v>44</v>
      </c>
      <c r="O70" s="11">
        <v>5.9999999999999995E-4</v>
      </c>
      <c r="P70" s="8" t="s">
        <v>101</v>
      </c>
      <c r="Q70" s="11">
        <v>1.9099999999999999E-2</v>
      </c>
      <c r="R70" s="9">
        <v>13738783.364296999</v>
      </c>
      <c r="S70" s="9">
        <v>12607365.740592999</v>
      </c>
      <c r="T70" s="12"/>
      <c r="U70" s="12">
        <v>456192.91327800002</v>
      </c>
      <c r="V70" s="12">
        <v>269041.79250400001</v>
      </c>
      <c r="W70" s="12">
        <v>285801.44242699997</v>
      </c>
      <c r="X70" s="9">
        <v>120381.47549500001</v>
      </c>
      <c r="Y70" s="9"/>
      <c r="Z70" s="9"/>
      <c r="AA70" s="13"/>
      <c r="AB70" s="14">
        <f t="shared" si="3"/>
        <v>13618401.888801999</v>
      </c>
      <c r="AC70" s="15">
        <f t="shared" si="4"/>
        <v>0.92575956000826021</v>
      </c>
      <c r="AD70" s="15">
        <f t="shared" si="5"/>
        <v>1.975575362665901E-2</v>
      </c>
      <c r="AE70" s="16">
        <f>+S70/K70</f>
        <v>1.7308656079822425E-2</v>
      </c>
      <c r="AF70" s="16">
        <f>+V70/K70</f>
        <v>3.6936755491727717E-4</v>
      </c>
      <c r="AG70" s="17">
        <f>+AB70/K70+AA70</f>
        <v>1.8696707900772838E-2</v>
      </c>
    </row>
    <row r="71" spans="1:33" ht="12.75" customHeight="1" x14ac:dyDescent="0.2">
      <c r="A71" s="6" t="s">
        <v>97</v>
      </c>
      <c r="B71" s="6" t="s">
        <v>173</v>
      </c>
      <c r="C71" s="7" t="s">
        <v>110</v>
      </c>
      <c r="D71" s="8" t="s">
        <v>177</v>
      </c>
      <c r="E71" s="8" t="s">
        <v>36</v>
      </c>
      <c r="F71" s="8" t="s">
        <v>37</v>
      </c>
      <c r="G71" s="6" t="s">
        <v>51</v>
      </c>
      <c r="H71" s="6" t="s">
        <v>39</v>
      </c>
      <c r="I71" s="6" t="s">
        <v>40</v>
      </c>
      <c r="J71" s="8" t="s">
        <v>41</v>
      </c>
      <c r="K71" s="9">
        <v>11216323335.277601</v>
      </c>
      <c r="L71" s="10">
        <v>7.4999999999999997E-3</v>
      </c>
      <c r="M71" s="20">
        <v>2E-3</v>
      </c>
      <c r="N71" s="8" t="s">
        <v>44</v>
      </c>
      <c r="O71" s="11">
        <v>5.9999999999999995E-4</v>
      </c>
      <c r="P71" s="8" t="s">
        <v>101</v>
      </c>
      <c r="Q71" s="11">
        <v>1.9099999999999999E-2</v>
      </c>
      <c r="R71" s="9">
        <v>100682413.50640698</v>
      </c>
      <c r="S71" s="9">
        <v>83104125.038460001</v>
      </c>
      <c r="T71" s="12"/>
      <c r="U71" s="12">
        <v>7087648.679521</v>
      </c>
      <c r="V71" s="12">
        <v>4179972.221996</v>
      </c>
      <c r="W71" s="12">
        <v>4440358.7979269996</v>
      </c>
      <c r="X71" s="9">
        <v>1870308.768503</v>
      </c>
      <c r="Y71" s="9"/>
      <c r="Z71" s="9"/>
      <c r="AA71" s="13"/>
      <c r="AB71" s="14">
        <f t="shared" si="3"/>
        <v>98812104.737903982</v>
      </c>
      <c r="AC71" s="15">
        <f t="shared" si="4"/>
        <v>0.84103182761758888</v>
      </c>
      <c r="AD71" s="15">
        <f t="shared" si="5"/>
        <v>4.2302228386726967E-2</v>
      </c>
      <c r="AE71" s="16">
        <f>+S71/K71</f>
        <v>7.4092126764107053E-3</v>
      </c>
      <c r="AF71" s="16">
        <f>+V71/K71</f>
        <v>3.7266866307688755E-4</v>
      </c>
      <c r="AG71" s="17">
        <f>+AB71/K71+AA71</f>
        <v>8.809669780748916E-3</v>
      </c>
    </row>
    <row r="72" spans="1:33" ht="12.75" customHeight="1" x14ac:dyDescent="0.2">
      <c r="A72" s="6" t="s">
        <v>97</v>
      </c>
      <c r="B72" s="6" t="s">
        <v>173</v>
      </c>
      <c r="C72" s="7" t="s">
        <v>130</v>
      </c>
      <c r="D72" s="8" t="s">
        <v>178</v>
      </c>
      <c r="E72" s="8" t="s">
        <v>36</v>
      </c>
      <c r="F72" s="8" t="s">
        <v>37</v>
      </c>
      <c r="G72" s="6" t="s">
        <v>51</v>
      </c>
      <c r="H72" s="6" t="s">
        <v>39</v>
      </c>
      <c r="I72" s="6" t="s">
        <v>40</v>
      </c>
      <c r="J72" s="8" t="s">
        <v>104</v>
      </c>
      <c r="K72" s="9">
        <v>759772077.31524599</v>
      </c>
      <c r="L72" s="10">
        <v>1.7500000000000002E-2</v>
      </c>
      <c r="M72" s="20">
        <v>2E-3</v>
      </c>
      <c r="N72" s="8" t="s">
        <v>44</v>
      </c>
      <c r="O72" s="11">
        <v>5.9999999999999995E-4</v>
      </c>
      <c r="P72" s="8" t="s">
        <v>101</v>
      </c>
      <c r="Q72" s="11">
        <v>1.9099999999999999E-2</v>
      </c>
      <c r="R72" s="9">
        <v>14319801.400557999</v>
      </c>
      <c r="S72" s="9">
        <v>13130832.305382</v>
      </c>
      <c r="T72" s="12"/>
      <c r="U72" s="12">
        <v>479397.93756300001</v>
      </c>
      <c r="V72" s="12">
        <v>282727.05842299998</v>
      </c>
      <c r="W72" s="12">
        <v>300339.21629200003</v>
      </c>
      <c r="X72" s="9">
        <v>126504.88289800001</v>
      </c>
      <c r="Y72" s="9"/>
      <c r="Z72" s="9"/>
      <c r="AA72" s="13"/>
      <c r="AB72" s="14">
        <f t="shared" si="3"/>
        <v>14193296.517659999</v>
      </c>
      <c r="AC72" s="15">
        <f t="shared" si="4"/>
        <v>0.92514323850304758</v>
      </c>
      <c r="AD72" s="15">
        <f t="shared" si="5"/>
        <v>1.9919759871937927E-2</v>
      </c>
      <c r="AE72" s="16">
        <f>+S72/K72</f>
        <v>1.7282593948150231E-2</v>
      </c>
      <c r="AF72" s="16">
        <f>+V72/K72</f>
        <v>3.7212088580835059E-4</v>
      </c>
      <c r="AG72" s="17">
        <f>+AB72/K72+AA72</f>
        <v>1.8680992552153101E-2</v>
      </c>
    </row>
    <row r="73" spans="1:33" ht="12.75" customHeight="1" x14ac:dyDescent="0.2">
      <c r="A73" s="6" t="s">
        <v>97</v>
      </c>
      <c r="B73" s="6" t="s">
        <v>173</v>
      </c>
      <c r="C73" s="7" t="s">
        <v>112</v>
      </c>
      <c r="D73" s="8" t="s">
        <v>179</v>
      </c>
      <c r="E73" s="8" t="s">
        <v>36</v>
      </c>
      <c r="F73" s="8" t="s">
        <v>37</v>
      </c>
      <c r="G73" s="6" t="s">
        <v>51</v>
      </c>
      <c r="H73" s="6" t="s">
        <v>39</v>
      </c>
      <c r="I73" s="6" t="s">
        <v>40</v>
      </c>
      <c r="J73" s="8" t="s">
        <v>41</v>
      </c>
      <c r="K73" s="9">
        <v>2734656146.1795902</v>
      </c>
      <c r="L73" s="10">
        <v>4.0330000000000001E-3</v>
      </c>
      <c r="M73" s="20">
        <v>2E-3</v>
      </c>
      <c r="N73" s="8" t="s">
        <v>44</v>
      </c>
      <c r="O73" s="11">
        <v>5.9999999999999995E-4</v>
      </c>
      <c r="P73" s="8" t="s">
        <v>101</v>
      </c>
      <c r="Q73" s="11">
        <v>1.9099999999999999E-2</v>
      </c>
      <c r="R73" s="9">
        <v>15198838.460799001</v>
      </c>
      <c r="S73" s="9">
        <v>10915686.673417</v>
      </c>
      <c r="T73" s="12"/>
      <c r="U73" s="12">
        <v>1726986.968349</v>
      </c>
      <c r="V73" s="12">
        <v>1018498.218783</v>
      </c>
      <c r="W73" s="12">
        <v>1081944.397297</v>
      </c>
      <c r="X73" s="9">
        <v>455722.20295299997</v>
      </c>
      <c r="Y73" s="9"/>
      <c r="Z73" s="9"/>
      <c r="AA73" s="13"/>
      <c r="AB73" s="14">
        <f t="shared" si="3"/>
        <v>14743116.257846002</v>
      </c>
      <c r="AC73" s="15">
        <f t="shared" si="4"/>
        <v>0.74039209096027325</v>
      </c>
      <c r="AD73" s="15">
        <f t="shared" si="5"/>
        <v>6.9082967329988657E-2</v>
      </c>
      <c r="AE73" s="16">
        <f>+S73/K73</f>
        <v>3.9916121405854238E-3</v>
      </c>
      <c r="AF73" s="16">
        <f>+V73/K73</f>
        <v>3.7244105450181641E-4</v>
      </c>
      <c r="AG73" s="17">
        <f>+AB73/K73+AA73</f>
        <v>5.3912139112782601E-3</v>
      </c>
    </row>
    <row r="74" spans="1:33" ht="12.75" customHeight="1" x14ac:dyDescent="0.2">
      <c r="A74" s="6" t="s">
        <v>97</v>
      </c>
      <c r="B74" s="6" t="s">
        <v>173</v>
      </c>
      <c r="C74" s="7" t="s">
        <v>114</v>
      </c>
      <c r="D74" s="8" t="s">
        <v>180</v>
      </c>
      <c r="E74" s="8" t="s">
        <v>36</v>
      </c>
      <c r="F74" s="8" t="s">
        <v>37</v>
      </c>
      <c r="G74" s="6" t="s">
        <v>51</v>
      </c>
      <c r="H74" s="6" t="s">
        <v>39</v>
      </c>
      <c r="I74" s="6" t="s">
        <v>40</v>
      </c>
      <c r="J74" s="8" t="s">
        <v>68</v>
      </c>
      <c r="K74" s="9">
        <v>341063600.94432402</v>
      </c>
      <c r="L74" s="10">
        <v>1.7500000000000002E-2</v>
      </c>
      <c r="M74" s="20">
        <v>2E-3</v>
      </c>
      <c r="N74" s="8" t="s">
        <v>44</v>
      </c>
      <c r="O74" s="11">
        <v>5.9999999999999995E-4</v>
      </c>
      <c r="P74" s="8" t="s">
        <v>101</v>
      </c>
      <c r="Q74" s="11">
        <v>1.9099999999999999E-2</v>
      </c>
      <c r="R74" s="9">
        <v>6377576.4651739998</v>
      </c>
      <c r="S74" s="9">
        <v>5863692.3947729999</v>
      </c>
      <c r="T74" s="12"/>
      <c r="U74" s="12">
        <v>207200.47686299999</v>
      </c>
      <c r="V74" s="12">
        <v>122197.39956599999</v>
      </c>
      <c r="W74" s="12">
        <v>129809.546435</v>
      </c>
      <c r="X74" s="9">
        <v>54676.647537000004</v>
      </c>
      <c r="Y74" s="9"/>
      <c r="Z74" s="9"/>
      <c r="AA74" s="13"/>
      <c r="AB74" s="14">
        <f t="shared" si="3"/>
        <v>6322899.8176370002</v>
      </c>
      <c r="AC74" s="15">
        <f t="shared" si="4"/>
        <v>0.92737392081033865</v>
      </c>
      <c r="AD74" s="15">
        <f t="shared" si="5"/>
        <v>1.93261641162089E-2</v>
      </c>
      <c r="AE74" s="16">
        <f>+S74/K74</f>
        <v>1.7192372268802152E-2</v>
      </c>
      <c r="AF74" s="16">
        <f>+V74/K74</f>
        <v>3.582833208459198E-4</v>
      </c>
      <c r="AG74" s="17">
        <f>+AB74/K74+AA74</f>
        <v>1.8538770481899548E-2</v>
      </c>
    </row>
    <row r="75" spans="1:33" ht="12.75" customHeight="1" x14ac:dyDescent="0.2">
      <c r="A75" s="6" t="s">
        <v>97</v>
      </c>
      <c r="B75" s="6" t="s">
        <v>181</v>
      </c>
      <c r="C75" s="7" t="s">
        <v>99</v>
      </c>
      <c r="D75" s="8" t="s">
        <v>182</v>
      </c>
      <c r="E75" s="8" t="s">
        <v>36</v>
      </c>
      <c r="F75" s="8" t="s">
        <v>37</v>
      </c>
      <c r="G75" s="6" t="s">
        <v>51</v>
      </c>
      <c r="H75" s="6" t="s">
        <v>127</v>
      </c>
      <c r="I75" s="6" t="s">
        <v>40</v>
      </c>
      <c r="J75" s="8" t="s">
        <v>41</v>
      </c>
      <c r="K75" s="9">
        <v>1181661276.46122</v>
      </c>
      <c r="L75" s="10">
        <v>1.2500000000000001E-2</v>
      </c>
      <c r="M75" s="20">
        <v>2E-3</v>
      </c>
      <c r="N75" s="8" t="s">
        <v>44</v>
      </c>
      <c r="O75" s="11">
        <v>2.9999999999999997E-4</v>
      </c>
      <c r="P75" s="8" t="s">
        <v>183</v>
      </c>
      <c r="Q75" s="11">
        <v>1.3899999999999999E-2</v>
      </c>
      <c r="R75" s="9">
        <v>16609668</v>
      </c>
      <c r="S75" s="9">
        <v>14689945</v>
      </c>
      <c r="T75" s="12"/>
      <c r="U75" s="12">
        <v>680892</v>
      </c>
      <c r="V75" s="13">
        <v>563428</v>
      </c>
      <c r="W75" s="12">
        <v>628162</v>
      </c>
      <c r="X75" s="9">
        <v>47241</v>
      </c>
      <c r="Y75" s="9"/>
      <c r="Z75" s="9"/>
      <c r="AA75" s="13"/>
      <c r="AB75" s="14">
        <f t="shared" si="3"/>
        <v>16562427</v>
      </c>
      <c r="AC75" s="15">
        <f t="shared" si="4"/>
        <v>0.8869439847191477</v>
      </c>
      <c r="AD75" s="15">
        <f t="shared" si="5"/>
        <v>3.4018444277520439E-2</v>
      </c>
      <c r="AE75" s="16">
        <f>+S75/K75</f>
        <v>1.2431603956755452E-2</v>
      </c>
      <c r="AF75" s="16">
        <f>+V75/K75</f>
        <v>4.7681007343096317E-4</v>
      </c>
      <c r="AG75" s="17">
        <f>+AB75/K75+AA75</f>
        <v>1.4016222186446124E-2</v>
      </c>
    </row>
    <row r="76" spans="1:33" ht="12.75" customHeight="1" x14ac:dyDescent="0.2">
      <c r="A76" s="6" t="s">
        <v>97</v>
      </c>
      <c r="B76" s="6" t="s">
        <v>184</v>
      </c>
      <c r="C76" s="7" t="s">
        <v>99</v>
      </c>
      <c r="D76" s="8" t="s">
        <v>185</v>
      </c>
      <c r="E76" s="8" t="s">
        <v>36</v>
      </c>
      <c r="F76" s="8" t="s">
        <v>37</v>
      </c>
      <c r="G76" s="6" t="s">
        <v>51</v>
      </c>
      <c r="H76" s="6" t="s">
        <v>52</v>
      </c>
      <c r="I76" s="6" t="s">
        <v>40</v>
      </c>
      <c r="J76" s="8" t="s">
        <v>41</v>
      </c>
      <c r="K76" s="9">
        <v>3249913933.90204</v>
      </c>
      <c r="L76" s="10">
        <v>1.7000000000000001E-2</v>
      </c>
      <c r="M76" s="20">
        <v>2E-3</v>
      </c>
      <c r="N76" s="8" t="s">
        <v>44</v>
      </c>
      <c r="O76" s="11">
        <v>2.9999999999999997E-4</v>
      </c>
      <c r="P76" s="8" t="s">
        <v>118</v>
      </c>
      <c r="Q76" s="11">
        <v>1.89E-2</v>
      </c>
      <c r="R76" s="9">
        <v>68802020.547501996</v>
      </c>
      <c r="S76" s="9">
        <v>54537161.225663997</v>
      </c>
      <c r="T76" s="12">
        <v>6213364.4987829998</v>
      </c>
      <c r="U76" s="12">
        <v>1983024.359647</v>
      </c>
      <c r="V76" s="12">
        <v>1130954.19839</v>
      </c>
      <c r="W76" s="12">
        <v>1114139.5522929998</v>
      </c>
      <c r="X76" s="9">
        <v>3823376.712725</v>
      </c>
      <c r="Y76" s="9"/>
      <c r="Z76" s="9"/>
      <c r="AA76" s="16">
        <v>2.4789999999999999E-3</v>
      </c>
      <c r="AB76" s="14">
        <f t="shared" si="3"/>
        <v>58765279.335993998</v>
      </c>
      <c r="AC76" s="15">
        <f t="shared" si="4"/>
        <v>0.92805074428123646</v>
      </c>
      <c r="AD76" s="15">
        <f t="shared" si="5"/>
        <v>1.9245279034984276E-2</v>
      </c>
      <c r="AE76" s="16">
        <f>+S76/K76</f>
        <v>1.6781109387774905E-2</v>
      </c>
      <c r="AF76" s="16">
        <f>+V76/K76</f>
        <v>3.4799512276071542E-4</v>
      </c>
      <c r="AG76" s="17">
        <f>+AB76/K76+AA76</f>
        <v>2.0561103259096741E-2</v>
      </c>
    </row>
    <row r="77" spans="1:33" ht="12.75" customHeight="1" x14ac:dyDescent="0.2">
      <c r="A77" s="6" t="s">
        <v>97</v>
      </c>
      <c r="B77" s="6" t="s">
        <v>184</v>
      </c>
      <c r="C77" s="7" t="s">
        <v>102</v>
      </c>
      <c r="D77" s="8" t="s">
        <v>186</v>
      </c>
      <c r="E77" s="8" t="s">
        <v>36</v>
      </c>
      <c r="F77" s="8" t="s">
        <v>37</v>
      </c>
      <c r="G77" s="6" t="s">
        <v>51</v>
      </c>
      <c r="H77" s="6" t="s">
        <v>52</v>
      </c>
      <c r="I77" s="6" t="s">
        <v>40</v>
      </c>
      <c r="J77" s="8" t="s">
        <v>65</v>
      </c>
      <c r="K77" s="9">
        <v>130759656.45549399</v>
      </c>
      <c r="L77" s="10">
        <v>1.7000000000000001E-2</v>
      </c>
      <c r="M77" s="20">
        <v>2E-3</v>
      </c>
      <c r="N77" s="8" t="s">
        <v>44</v>
      </c>
      <c r="O77" s="11">
        <v>2.9999999999999997E-4</v>
      </c>
      <c r="P77" s="8" t="s">
        <v>118</v>
      </c>
      <c r="Q77" s="11">
        <v>1.89E-2</v>
      </c>
      <c r="R77" s="9">
        <v>2775450.8333080001</v>
      </c>
      <c r="S77" s="9">
        <v>2203237.5248580002</v>
      </c>
      <c r="T77" s="12">
        <v>249239.74195900001</v>
      </c>
      <c r="U77" s="12">
        <v>79546.030140999996</v>
      </c>
      <c r="V77" s="12">
        <v>45366.521250999998</v>
      </c>
      <c r="W77" s="12">
        <v>44692.027092999997</v>
      </c>
      <c r="X77" s="9">
        <v>153368.988006</v>
      </c>
      <c r="Y77" s="9"/>
      <c r="Z77" s="9"/>
      <c r="AA77" s="16">
        <v>2.4789999999999999E-3</v>
      </c>
      <c r="AB77" s="14">
        <f t="shared" si="3"/>
        <v>2372842.1033430002</v>
      </c>
      <c r="AC77" s="15">
        <f t="shared" si="4"/>
        <v>0.92852260239058848</v>
      </c>
      <c r="AD77" s="15">
        <f t="shared" si="5"/>
        <v>1.9119064512166637E-2</v>
      </c>
      <c r="AE77" s="16">
        <f>+S77/K77</f>
        <v>1.6849520598181636E-2</v>
      </c>
      <c r="AF77" s="16">
        <f>+V77/K77</f>
        <v>3.4694585838439528E-4</v>
      </c>
      <c r="AG77" s="17">
        <f>+AB77/K77+AA77</f>
        <v>2.062559175210232E-2</v>
      </c>
    </row>
    <row r="78" spans="1:33" ht="12.75" customHeight="1" x14ac:dyDescent="0.2">
      <c r="A78" s="6" t="s">
        <v>97</v>
      </c>
      <c r="B78" s="6" t="s">
        <v>184</v>
      </c>
      <c r="C78" s="7" t="s">
        <v>110</v>
      </c>
      <c r="D78" s="8" t="s">
        <v>187</v>
      </c>
      <c r="E78" s="8" t="s">
        <v>36</v>
      </c>
      <c r="F78" s="8" t="s">
        <v>37</v>
      </c>
      <c r="G78" s="6" t="s">
        <v>51</v>
      </c>
      <c r="H78" s="6" t="s">
        <v>52</v>
      </c>
      <c r="I78" s="6" t="s">
        <v>40</v>
      </c>
      <c r="J78" s="8" t="s">
        <v>41</v>
      </c>
      <c r="K78" s="9">
        <v>13014296914.281599</v>
      </c>
      <c r="L78" s="10">
        <v>7.4999999999999997E-3</v>
      </c>
      <c r="M78" s="20">
        <v>2E-3</v>
      </c>
      <c r="N78" s="8" t="s">
        <v>44</v>
      </c>
      <c r="O78" s="11">
        <v>2.9999999999999997E-4</v>
      </c>
      <c r="P78" s="8" t="s">
        <v>118</v>
      </c>
      <c r="Q78" s="11">
        <v>1.89E-2</v>
      </c>
      <c r="R78" s="9">
        <v>153543030.61907598</v>
      </c>
      <c r="S78" s="9">
        <v>96401917.249477997</v>
      </c>
      <c r="T78" s="12">
        <v>24889033.759209</v>
      </c>
      <c r="U78" s="12">
        <v>7943451.610196</v>
      </c>
      <c r="V78" s="12">
        <v>4530292.2803499997</v>
      </c>
      <c r="W78" s="12">
        <v>4462937.4206050001</v>
      </c>
      <c r="X78" s="9">
        <v>15315398.299238</v>
      </c>
      <c r="Y78" s="9"/>
      <c r="Z78" s="9"/>
      <c r="AA78" s="16">
        <v>2.4789999999999999E-3</v>
      </c>
      <c r="AB78" s="14">
        <f t="shared" si="3"/>
        <v>113338598.560629</v>
      </c>
      <c r="AC78" s="15">
        <f t="shared" si="4"/>
        <v>0.85056563671827168</v>
      </c>
      <c r="AD78" s="15">
        <f t="shared" si="5"/>
        <v>3.9971310196910359E-2</v>
      </c>
      <c r="AE78" s="16">
        <f>+S78/K78</f>
        <v>7.4073857300495953E-3</v>
      </c>
      <c r="AF78" s="16">
        <f>+V78/K78</f>
        <v>3.481011928795445E-4</v>
      </c>
      <c r="AG78" s="17">
        <f>+AB78/K78+AA78</f>
        <v>1.1187776148810141E-2</v>
      </c>
    </row>
    <row r="79" spans="1:33" ht="12.75" customHeight="1" x14ac:dyDescent="0.2">
      <c r="A79" s="6" t="s">
        <v>97</v>
      </c>
      <c r="B79" s="6" t="s">
        <v>188</v>
      </c>
      <c r="C79" s="7" t="s">
        <v>99</v>
      </c>
      <c r="D79" s="8" t="s">
        <v>189</v>
      </c>
      <c r="E79" s="8" t="s">
        <v>36</v>
      </c>
      <c r="F79" s="8" t="s">
        <v>37</v>
      </c>
      <c r="G79" s="6" t="s">
        <v>51</v>
      </c>
      <c r="H79" s="6" t="s">
        <v>39</v>
      </c>
      <c r="I79" s="6" t="s">
        <v>40</v>
      </c>
      <c r="J79" s="8" t="s">
        <v>41</v>
      </c>
      <c r="K79" s="9">
        <v>1695710657.5510201</v>
      </c>
      <c r="L79" s="10">
        <v>4.973E-3</v>
      </c>
      <c r="M79" s="20">
        <v>2E-3</v>
      </c>
      <c r="N79" s="8" t="s">
        <v>44</v>
      </c>
      <c r="O79" s="11">
        <v>5.0000000000000001E-4</v>
      </c>
      <c r="P79" s="8" t="s">
        <v>183</v>
      </c>
      <c r="Q79" s="11">
        <v>6.1999999999999998E-3</v>
      </c>
      <c r="R79" s="9">
        <v>11538598</v>
      </c>
      <c r="S79" s="9">
        <v>8003133</v>
      </c>
      <c r="T79" s="12"/>
      <c r="U79" s="12">
        <v>1208203</v>
      </c>
      <c r="V79" s="13">
        <v>481465</v>
      </c>
      <c r="W79" s="12">
        <v>850630</v>
      </c>
      <c r="X79" s="9">
        <v>995167</v>
      </c>
      <c r="Y79" s="9"/>
      <c r="Z79" s="9"/>
      <c r="AA79" s="13"/>
      <c r="AB79" s="14">
        <f t="shared" si="3"/>
        <v>10543431</v>
      </c>
      <c r="AC79" s="15">
        <f t="shared" si="4"/>
        <v>0.75906343959570655</v>
      </c>
      <c r="AD79" s="15">
        <f t="shared" si="5"/>
        <v>4.566492634133993E-2</v>
      </c>
      <c r="AE79" s="16">
        <f>+S79/K79</f>
        <v>4.7196336027977128E-3</v>
      </c>
      <c r="AF79" s="16">
        <f>+V79/K79</f>
        <v>2.8393110455255473E-4</v>
      </c>
      <c r="AG79" s="17">
        <f>+AB79/K79+AA79</f>
        <v>6.2177063952803353E-3</v>
      </c>
    </row>
    <row r="80" spans="1:33" ht="12.75" customHeight="1" x14ac:dyDescent="0.2">
      <c r="A80" s="6" t="s">
        <v>97</v>
      </c>
      <c r="B80" s="6" t="s">
        <v>190</v>
      </c>
      <c r="C80" s="7" t="s">
        <v>99</v>
      </c>
      <c r="D80" s="8" t="s">
        <v>191</v>
      </c>
      <c r="E80" s="8" t="s">
        <v>36</v>
      </c>
      <c r="F80" s="8" t="s">
        <v>37</v>
      </c>
      <c r="G80" s="6" t="s">
        <v>38</v>
      </c>
      <c r="H80" s="6" t="s">
        <v>39</v>
      </c>
      <c r="I80" s="6" t="s">
        <v>40</v>
      </c>
      <c r="J80" s="8" t="s">
        <v>41</v>
      </c>
      <c r="K80" s="9">
        <v>1308175458.9551001</v>
      </c>
      <c r="L80" s="10">
        <v>1.7500000000000002E-2</v>
      </c>
      <c r="M80" s="8"/>
      <c r="N80" s="8" t="s">
        <v>44</v>
      </c>
      <c r="O80" s="11">
        <v>4.0000000000000002E-4</v>
      </c>
      <c r="P80" s="8" t="s">
        <v>118</v>
      </c>
      <c r="Q80" s="11">
        <v>1.9199999999999998E-2</v>
      </c>
      <c r="R80" s="9">
        <v>28756720.840677004</v>
      </c>
      <c r="S80" s="9">
        <v>21356908.716712002</v>
      </c>
      <c r="T80" s="12"/>
      <c r="U80" s="12">
        <v>1770055.2125969999</v>
      </c>
      <c r="V80" s="12">
        <v>1088463.625709</v>
      </c>
      <c r="W80" s="12">
        <v>529333.60461200005</v>
      </c>
      <c r="X80" s="9">
        <v>4011959.681047</v>
      </c>
      <c r="Y80" s="9"/>
      <c r="Z80" s="9"/>
      <c r="AA80" s="13"/>
      <c r="AB80" s="14">
        <f t="shared" si="3"/>
        <v>24744761.159630004</v>
      </c>
      <c r="AC80" s="15">
        <f t="shared" si="4"/>
        <v>0.86308809282648746</v>
      </c>
      <c r="AD80" s="15">
        <f t="shared" si="5"/>
        <v>4.398763918904907E-2</v>
      </c>
      <c r="AE80" s="16">
        <f>+S80/K80</f>
        <v>1.6325721882728749E-2</v>
      </c>
      <c r="AF80" s="16">
        <f>+V80/K80</f>
        <v>8.3204712201099239E-4</v>
      </c>
      <c r="AG80" s="17">
        <f>+AB80/K80+AA80</f>
        <v>1.8915475741606392E-2</v>
      </c>
    </row>
    <row r="81" spans="1:33" ht="12.75" customHeight="1" x14ac:dyDescent="0.2">
      <c r="A81" s="6" t="s">
        <v>97</v>
      </c>
      <c r="B81" s="6" t="s">
        <v>190</v>
      </c>
      <c r="C81" s="7" t="s">
        <v>108</v>
      </c>
      <c r="D81" s="8" t="s">
        <v>192</v>
      </c>
      <c r="E81" s="8" t="s">
        <v>36</v>
      </c>
      <c r="F81" s="8" t="s">
        <v>37</v>
      </c>
      <c r="G81" s="6" t="s">
        <v>38</v>
      </c>
      <c r="H81" s="6" t="s">
        <v>39</v>
      </c>
      <c r="I81" s="6" t="s">
        <v>40</v>
      </c>
      <c r="J81" s="8" t="s">
        <v>65</v>
      </c>
      <c r="K81" s="9">
        <v>115665950.23020899</v>
      </c>
      <c r="L81" s="10">
        <v>1.7500000000000002E-2</v>
      </c>
      <c r="M81" s="8"/>
      <c r="N81" s="8" t="s">
        <v>44</v>
      </c>
      <c r="O81" s="11">
        <v>4.0000000000000002E-4</v>
      </c>
      <c r="P81" s="8" t="s">
        <v>118</v>
      </c>
      <c r="Q81" s="11">
        <v>1.9199999999999998E-2</v>
      </c>
      <c r="R81" s="9">
        <v>2535788.8443219997</v>
      </c>
      <c r="S81" s="9">
        <v>1882969.6793849999</v>
      </c>
      <c r="T81" s="12"/>
      <c r="U81" s="12">
        <v>156156.12213199999</v>
      </c>
      <c r="V81" s="12">
        <v>96025.399468999996</v>
      </c>
      <c r="W81" s="12">
        <v>46698.364220999996</v>
      </c>
      <c r="X81" s="9">
        <v>353939.27911500004</v>
      </c>
      <c r="Y81" s="9"/>
      <c r="Z81" s="9"/>
      <c r="AA81" s="13"/>
      <c r="AB81" s="14">
        <f t="shared" si="3"/>
        <v>2181849.5652069999</v>
      </c>
      <c r="AC81" s="15">
        <f t="shared" si="4"/>
        <v>0.86301535605932389</v>
      </c>
      <c r="AD81" s="15">
        <f t="shared" si="5"/>
        <v>4.401100836660557E-2</v>
      </c>
      <c r="AE81" s="16">
        <f>+S81/K81</f>
        <v>1.6279377601077418E-2</v>
      </c>
      <c r="AF81" s="16">
        <f>+V81/K81</f>
        <v>8.3019591572006655E-4</v>
      </c>
      <c r="AG81" s="17">
        <f>+AB81/K81+AA81</f>
        <v>1.8863369564374673E-2</v>
      </c>
    </row>
    <row r="82" spans="1:33" ht="12.75" customHeight="1" x14ac:dyDescent="0.2">
      <c r="A82" s="6" t="s">
        <v>97</v>
      </c>
      <c r="B82" s="6" t="s">
        <v>190</v>
      </c>
      <c r="C82" s="7" t="s">
        <v>110</v>
      </c>
      <c r="D82" s="8" t="s">
        <v>193</v>
      </c>
      <c r="E82" s="8" t="s">
        <v>36</v>
      </c>
      <c r="F82" s="8" t="s">
        <v>37</v>
      </c>
      <c r="G82" s="6" t="s">
        <v>38</v>
      </c>
      <c r="H82" s="6" t="s">
        <v>39</v>
      </c>
      <c r="I82" s="6" t="s">
        <v>40</v>
      </c>
      <c r="J82" s="8" t="s">
        <v>41</v>
      </c>
      <c r="K82" s="9">
        <v>1112217441.47347</v>
      </c>
      <c r="L82" s="10">
        <v>7.4999999999999997E-3</v>
      </c>
      <c r="M82" s="8"/>
      <c r="N82" s="8" t="s">
        <v>44</v>
      </c>
      <c r="O82" s="11">
        <v>4.0000000000000002E-4</v>
      </c>
      <c r="P82" s="8" t="s">
        <v>118</v>
      </c>
      <c r="Q82" s="11">
        <v>1.9199999999999998E-2</v>
      </c>
      <c r="R82" s="9">
        <v>14030757.461598001</v>
      </c>
      <c r="S82" s="9">
        <v>7754362.4441339998</v>
      </c>
      <c r="T82" s="12"/>
      <c r="U82" s="12">
        <v>1501330.781224</v>
      </c>
      <c r="V82" s="12">
        <v>923216.36855699995</v>
      </c>
      <c r="W82" s="12">
        <v>448971.77697300003</v>
      </c>
      <c r="X82" s="9">
        <v>3402876.0907100001</v>
      </c>
      <c r="Y82" s="9"/>
      <c r="Z82" s="9"/>
      <c r="AA82" s="13"/>
      <c r="AB82" s="14">
        <f t="shared" si="3"/>
        <v>10627881.370888</v>
      </c>
      <c r="AC82" s="15">
        <f t="shared" si="4"/>
        <v>0.72962448238976652</v>
      </c>
      <c r="AD82" s="15">
        <f t="shared" si="5"/>
        <v>8.6867394952853311E-2</v>
      </c>
      <c r="AE82" s="16">
        <f>+S82/K82</f>
        <v>6.9719842136812659E-3</v>
      </c>
      <c r="AF82" s="16">
        <f>+V82/K82</f>
        <v>8.3006823497923149E-4</v>
      </c>
      <c r="AG82" s="17">
        <f>+AB82/K82+AA82</f>
        <v>9.555578769568784E-3</v>
      </c>
    </row>
    <row r="83" spans="1:33" ht="12.75" customHeight="1" x14ac:dyDescent="0.2">
      <c r="A83" s="6" t="s">
        <v>97</v>
      </c>
      <c r="B83" s="6" t="s">
        <v>190</v>
      </c>
      <c r="C83" s="7" t="s">
        <v>130</v>
      </c>
      <c r="D83" s="8" t="s">
        <v>194</v>
      </c>
      <c r="E83" s="8" t="s">
        <v>36</v>
      </c>
      <c r="F83" s="8" t="s">
        <v>37</v>
      </c>
      <c r="G83" s="6" t="s">
        <v>38</v>
      </c>
      <c r="H83" s="6" t="s">
        <v>39</v>
      </c>
      <c r="I83" s="6" t="s">
        <v>40</v>
      </c>
      <c r="J83" s="8" t="s">
        <v>104</v>
      </c>
      <c r="K83" s="9">
        <v>118974487.975922</v>
      </c>
      <c r="L83" s="10">
        <v>1.7500000000000002E-2</v>
      </c>
      <c r="M83" s="8"/>
      <c r="N83" s="8" t="s">
        <v>44</v>
      </c>
      <c r="O83" s="11">
        <v>4.0000000000000002E-4</v>
      </c>
      <c r="P83" s="8" t="s">
        <v>118</v>
      </c>
      <c r="Q83" s="11">
        <v>1.9199999999999998E-2</v>
      </c>
      <c r="R83" s="9">
        <v>2614684.258293</v>
      </c>
      <c r="S83" s="9">
        <v>1937440.657382</v>
      </c>
      <c r="T83" s="12"/>
      <c r="U83" s="12">
        <v>161998.51373400001</v>
      </c>
      <c r="V83" s="12">
        <v>99618.073132999998</v>
      </c>
      <c r="W83" s="12">
        <v>48445.526786999995</v>
      </c>
      <c r="X83" s="9">
        <v>367181.487257</v>
      </c>
      <c r="Y83" s="9"/>
      <c r="Z83" s="9"/>
      <c r="AA83" s="13"/>
      <c r="AB83" s="14">
        <f t="shared" si="3"/>
        <v>2247502.771036</v>
      </c>
      <c r="AC83" s="15">
        <f t="shared" si="4"/>
        <v>0.8620414988360281</v>
      </c>
      <c r="AD83" s="15">
        <f t="shared" si="5"/>
        <v>4.432389335256768E-2</v>
      </c>
      <c r="AE83" s="16">
        <f>+S83/K83</f>
        <v>1.6284505109818992E-2</v>
      </c>
      <c r="AF83" s="16">
        <f>+V83/K83</f>
        <v>8.3730617233806169E-4</v>
      </c>
      <c r="AG83" s="17">
        <f>+AB83/K83+AA83</f>
        <v>1.8890627808298265E-2</v>
      </c>
    </row>
    <row r="84" spans="1:33" ht="12.75" customHeight="1" x14ac:dyDescent="0.2">
      <c r="A84" s="6" t="s">
        <v>97</v>
      </c>
      <c r="B84" s="6" t="s">
        <v>190</v>
      </c>
      <c r="C84" s="7" t="s">
        <v>112</v>
      </c>
      <c r="D84" s="8" t="s">
        <v>195</v>
      </c>
      <c r="E84" s="8" t="s">
        <v>36</v>
      </c>
      <c r="F84" s="8" t="s">
        <v>37</v>
      </c>
      <c r="G84" s="6" t="s">
        <v>38</v>
      </c>
      <c r="H84" s="6" t="s">
        <v>39</v>
      </c>
      <c r="I84" s="6" t="s">
        <v>40</v>
      </c>
      <c r="J84" s="8" t="s">
        <v>41</v>
      </c>
      <c r="K84" s="9">
        <v>792175317.74693894</v>
      </c>
      <c r="L84" s="10">
        <v>6.0219999999999996E-3</v>
      </c>
      <c r="M84" s="8"/>
      <c r="N84" s="8" t="s">
        <v>44</v>
      </c>
      <c r="O84" s="11">
        <v>4.0000000000000002E-4</v>
      </c>
      <c r="P84" s="8" t="s">
        <v>118</v>
      </c>
      <c r="Q84" s="11">
        <v>1.9199999999999998E-2</v>
      </c>
      <c r="R84" s="9">
        <v>8932017.2615309991</v>
      </c>
      <c r="S84" s="9">
        <v>4451938.8712879997</v>
      </c>
      <c r="T84" s="12"/>
      <c r="U84" s="12">
        <v>1071646.951929</v>
      </c>
      <c r="V84" s="12">
        <v>658990.02385700005</v>
      </c>
      <c r="W84" s="12">
        <v>320475.16930399998</v>
      </c>
      <c r="X84" s="9">
        <v>2428966.2451529996</v>
      </c>
      <c r="Y84" s="9"/>
      <c r="Z84" s="9"/>
      <c r="AA84" s="13"/>
      <c r="AB84" s="14">
        <f t="shared" si="3"/>
        <v>6503051.0163780004</v>
      </c>
      <c r="AC84" s="15">
        <f t="shared" si="4"/>
        <v>0.68459233367164829</v>
      </c>
      <c r="AD84" s="15">
        <f t="shared" si="5"/>
        <v>0.10133551500631426</v>
      </c>
      <c r="AE84" s="16">
        <f>+S84/K84</f>
        <v>5.6198909149933595E-3</v>
      </c>
      <c r="AF84" s="16">
        <f>+V84/K84</f>
        <v>8.3187396665079501E-4</v>
      </c>
      <c r="AG84" s="17">
        <f>+AB84/K84+AA84</f>
        <v>8.2091058263133176E-3</v>
      </c>
    </row>
    <row r="85" spans="1:33" ht="12.75" customHeight="1" x14ac:dyDescent="0.2">
      <c r="A85" s="6" t="s">
        <v>97</v>
      </c>
      <c r="B85" s="6" t="s">
        <v>190</v>
      </c>
      <c r="C85" s="7" t="s">
        <v>114</v>
      </c>
      <c r="D85" s="8" t="s">
        <v>196</v>
      </c>
      <c r="E85" s="8" t="s">
        <v>36</v>
      </c>
      <c r="F85" s="8" t="s">
        <v>37</v>
      </c>
      <c r="G85" s="6" t="s">
        <v>38</v>
      </c>
      <c r="H85" s="6" t="s">
        <v>39</v>
      </c>
      <c r="I85" s="6" t="s">
        <v>40</v>
      </c>
      <c r="J85" s="8" t="s">
        <v>68</v>
      </c>
      <c r="K85" s="9">
        <v>77373405.801632002</v>
      </c>
      <c r="L85" s="10">
        <v>1.7500000000000002E-2</v>
      </c>
      <c r="M85" s="8"/>
      <c r="N85" s="8" t="s">
        <v>44</v>
      </c>
      <c r="O85" s="11">
        <v>4.0000000000000002E-4</v>
      </c>
      <c r="P85" s="8" t="s">
        <v>118</v>
      </c>
      <c r="Q85" s="11">
        <v>1.9199999999999998E-2</v>
      </c>
      <c r="R85" s="9">
        <v>1682795.3327540003</v>
      </c>
      <c r="S85" s="9">
        <v>1259516.6310990001</v>
      </c>
      <c r="T85" s="12"/>
      <c r="U85" s="12">
        <v>101249.418187</v>
      </c>
      <c r="V85" s="12">
        <v>62261.509152999999</v>
      </c>
      <c r="W85" s="12">
        <v>30278.558042999997</v>
      </c>
      <c r="X85" s="9">
        <v>229489.21627200002</v>
      </c>
      <c r="Y85" s="9"/>
      <c r="Z85" s="9"/>
      <c r="AA85" s="13"/>
      <c r="AB85" s="14">
        <f t="shared" si="3"/>
        <v>1453306.1164820003</v>
      </c>
      <c r="AC85" s="15">
        <f t="shared" si="4"/>
        <v>0.8666561138185368</v>
      </c>
      <c r="AD85" s="15">
        <f t="shared" si="5"/>
        <v>4.284129024634923E-2</v>
      </c>
      <c r="AE85" s="16">
        <f>+S85/K85</f>
        <v>1.6278417862697129E-2</v>
      </c>
      <c r="AF85" s="16">
        <f>+V85/K85</f>
        <v>8.0468874942153244E-4</v>
      </c>
      <c r="AG85" s="17">
        <f>+AB85/K85+AA85</f>
        <v>1.8783018550429978E-2</v>
      </c>
    </row>
    <row r="86" spans="1:33" ht="12.75" customHeight="1" x14ac:dyDescent="0.2">
      <c r="A86" s="6" t="s">
        <v>97</v>
      </c>
      <c r="B86" s="6" t="s">
        <v>197</v>
      </c>
      <c r="C86" s="7" t="s">
        <v>99</v>
      </c>
      <c r="D86" s="8" t="s">
        <v>198</v>
      </c>
      <c r="E86" s="8" t="s">
        <v>36</v>
      </c>
      <c r="F86" s="8" t="s">
        <v>37</v>
      </c>
      <c r="G86" s="6" t="s">
        <v>51</v>
      </c>
      <c r="H86" s="6" t="s">
        <v>157</v>
      </c>
      <c r="I86" s="6" t="s">
        <v>123</v>
      </c>
      <c r="J86" s="8" t="s">
        <v>41</v>
      </c>
      <c r="K86" s="9">
        <v>7422147331.0897999</v>
      </c>
      <c r="L86" s="21"/>
      <c r="M86" s="8"/>
      <c r="N86" s="8" t="s">
        <v>44</v>
      </c>
      <c r="O86" s="11">
        <v>4.0000000000000002E-4</v>
      </c>
      <c r="P86" s="8" t="s">
        <v>118</v>
      </c>
      <c r="Q86" s="11">
        <v>5.5999999999999999E-3</v>
      </c>
      <c r="R86" s="9">
        <v>12004511.768075999</v>
      </c>
      <c r="S86" s="9"/>
      <c r="T86" s="12"/>
      <c r="U86" s="12">
        <v>3710792.4671120001</v>
      </c>
      <c r="V86" s="12">
        <v>3835468.0622459999</v>
      </c>
      <c r="W86" s="12">
        <v>3441732.551554</v>
      </c>
      <c r="X86" s="9">
        <v>1016518.687164</v>
      </c>
      <c r="Y86" s="9"/>
      <c r="Z86" s="9"/>
      <c r="AA86" s="13"/>
      <c r="AB86" s="14">
        <f t="shared" si="3"/>
        <v>10987993.080912</v>
      </c>
      <c r="AC86" s="15">
        <f t="shared" si="4"/>
        <v>0</v>
      </c>
      <c r="AD86" s="15">
        <f t="shared" si="5"/>
        <v>0.34905992695871424</v>
      </c>
      <c r="AE86" s="16">
        <f>+S86/K86</f>
        <v>0</v>
      </c>
      <c r="AF86" s="16">
        <f>+V86/K86</f>
        <v>5.1675989321581348E-4</v>
      </c>
      <c r="AG86" s="17">
        <f>+AB86/K86+AA86</f>
        <v>1.4804331672163969E-3</v>
      </c>
    </row>
    <row r="87" spans="1:33" ht="12.75" customHeight="1" x14ac:dyDescent="0.2">
      <c r="A87" s="6" t="s">
        <v>97</v>
      </c>
      <c r="B87" s="6" t="s">
        <v>197</v>
      </c>
      <c r="C87" s="7" t="s">
        <v>110</v>
      </c>
      <c r="D87" s="8" t="s">
        <v>199</v>
      </c>
      <c r="E87" s="8" t="s">
        <v>36</v>
      </c>
      <c r="F87" s="8" t="s">
        <v>37</v>
      </c>
      <c r="G87" s="6" t="s">
        <v>51</v>
      </c>
      <c r="H87" s="6" t="s">
        <v>157</v>
      </c>
      <c r="I87" s="6" t="s">
        <v>123</v>
      </c>
      <c r="J87" s="8" t="s">
        <v>41</v>
      </c>
      <c r="K87" s="9">
        <v>152174500.644898</v>
      </c>
      <c r="L87" s="21"/>
      <c r="M87" s="8"/>
      <c r="N87" s="8" t="s">
        <v>44</v>
      </c>
      <c r="O87" s="11">
        <v>4.0000000000000002E-4</v>
      </c>
      <c r="P87" s="8" t="s">
        <v>118</v>
      </c>
      <c r="Q87" s="11">
        <v>5.5999999999999999E-3</v>
      </c>
      <c r="R87" s="9">
        <v>246242.23195099999</v>
      </c>
      <c r="S87" s="9"/>
      <c r="T87" s="12"/>
      <c r="U87" s="12">
        <v>76117.532896000004</v>
      </c>
      <c r="V87" s="12">
        <v>78674.937762999994</v>
      </c>
      <c r="W87" s="12">
        <v>70598.448453999998</v>
      </c>
      <c r="X87" s="9">
        <v>20851.312838000002</v>
      </c>
      <c r="Y87" s="9"/>
      <c r="Z87" s="9"/>
      <c r="AA87" s="13"/>
      <c r="AB87" s="14">
        <f t="shared" si="3"/>
        <v>225390.91911299998</v>
      </c>
      <c r="AC87" s="15">
        <f t="shared" si="4"/>
        <v>0</v>
      </c>
      <c r="AD87" s="15">
        <f t="shared" si="5"/>
        <v>0.34905992695986227</v>
      </c>
      <c r="AE87" s="16">
        <f>+S87/K87</f>
        <v>0</v>
      </c>
      <c r="AF87" s="16">
        <f>+V87/K87</f>
        <v>5.1700473751899742E-4</v>
      </c>
      <c r="AG87" s="17">
        <f>+AB87/K87+AA87</f>
        <v>1.4811346063750446E-3</v>
      </c>
    </row>
    <row r="88" spans="1:33" ht="12.75" customHeight="1" x14ac:dyDescent="0.2">
      <c r="A88" s="6" t="s">
        <v>97</v>
      </c>
      <c r="B88" s="6" t="s">
        <v>200</v>
      </c>
      <c r="C88" s="7" t="s">
        <v>99</v>
      </c>
      <c r="D88" s="8" t="s">
        <v>201</v>
      </c>
      <c r="E88" s="8" t="s">
        <v>36</v>
      </c>
      <c r="F88" s="8" t="s">
        <v>37</v>
      </c>
      <c r="G88" s="6" t="s">
        <v>62</v>
      </c>
      <c r="H88" s="6" t="s">
        <v>202</v>
      </c>
      <c r="I88" s="6" t="s">
        <v>40</v>
      </c>
      <c r="J88" s="8" t="s">
        <v>41</v>
      </c>
      <c r="K88" s="9">
        <v>686174891.43673503</v>
      </c>
      <c r="L88" s="10">
        <v>1.7000000000000001E-2</v>
      </c>
      <c r="M88" s="8"/>
      <c r="N88" s="8" t="s">
        <v>44</v>
      </c>
      <c r="O88" s="11">
        <v>4.0000000000000002E-4</v>
      </c>
      <c r="P88" s="8" t="s">
        <v>183</v>
      </c>
      <c r="Q88" s="11">
        <v>2.1100000000000001E-2</v>
      </c>
      <c r="R88" s="9">
        <v>12798326</v>
      </c>
      <c r="S88" s="9">
        <v>2094602</v>
      </c>
      <c r="T88" s="12"/>
      <c r="U88" s="12">
        <v>9933652</v>
      </c>
      <c r="V88" s="13">
        <v>274742</v>
      </c>
      <c r="W88" s="12">
        <v>325698</v>
      </c>
      <c r="X88" s="9">
        <v>169632</v>
      </c>
      <c r="Y88" s="9"/>
      <c r="Z88" s="9"/>
      <c r="AA88" s="19">
        <v>1.3476E-2</v>
      </c>
      <c r="AB88" s="14">
        <f t="shared" si="3"/>
        <v>12628694</v>
      </c>
      <c r="AC88" s="15">
        <f t="shared" si="4"/>
        <v>0.16586053949838361</v>
      </c>
      <c r="AD88" s="15">
        <f t="shared" si="5"/>
        <v>2.1755377080163632E-2</v>
      </c>
      <c r="AE88" s="16">
        <f>+S88/K88</f>
        <v>3.0525774494812178E-3</v>
      </c>
      <c r="AF88" s="16">
        <f>+V88/K88</f>
        <v>4.0039646368396895E-4</v>
      </c>
      <c r="AG88" s="17">
        <f>+AB88/K88+AA88</f>
        <v>3.1880482818596928E-2</v>
      </c>
    </row>
    <row r="89" spans="1:33" ht="12.75" customHeight="1" x14ac:dyDescent="0.2">
      <c r="A89" s="6" t="s">
        <v>97</v>
      </c>
      <c r="B89" s="6" t="s">
        <v>203</v>
      </c>
      <c r="C89" s="7" t="s">
        <v>99</v>
      </c>
      <c r="D89" s="8" t="s">
        <v>204</v>
      </c>
      <c r="E89" s="8" t="s">
        <v>36</v>
      </c>
      <c r="F89" s="8" t="s">
        <v>37</v>
      </c>
      <c r="G89" s="6" t="s">
        <v>62</v>
      </c>
      <c r="H89" s="6" t="s">
        <v>202</v>
      </c>
      <c r="I89" s="6" t="s">
        <v>40</v>
      </c>
      <c r="J89" s="8" t="s">
        <v>41</v>
      </c>
      <c r="K89" s="9">
        <v>1776727640.8938799</v>
      </c>
      <c r="L89" s="10">
        <v>1.7000000000000001E-2</v>
      </c>
      <c r="M89" s="8"/>
      <c r="N89" s="8" t="s">
        <v>44</v>
      </c>
      <c r="O89" s="11">
        <v>4.0000000000000002E-4</v>
      </c>
      <c r="P89" s="8" t="s">
        <v>183</v>
      </c>
      <c r="Q89" s="11">
        <v>2.12E-2</v>
      </c>
      <c r="R89" s="9">
        <v>33596711</v>
      </c>
      <c r="S89" s="9">
        <v>5464573</v>
      </c>
      <c r="T89" s="12"/>
      <c r="U89" s="12">
        <v>25762305</v>
      </c>
      <c r="V89" s="13">
        <v>713364</v>
      </c>
      <c r="W89" s="12">
        <v>836557</v>
      </c>
      <c r="X89" s="9">
        <v>819912</v>
      </c>
      <c r="Y89" s="9"/>
      <c r="Z89" s="9"/>
      <c r="AA89" s="19">
        <v>3.7620000000000002E-3</v>
      </c>
      <c r="AB89" s="14">
        <f t="shared" si="3"/>
        <v>32776799</v>
      </c>
      <c r="AC89" s="15">
        <f t="shared" si="4"/>
        <v>0.1667207648922642</v>
      </c>
      <c r="AD89" s="15">
        <f t="shared" si="5"/>
        <v>2.1764297361679522E-2</v>
      </c>
      <c r="AE89" s="16">
        <f>+S89/K89</f>
        <v>3.0756390986582212E-3</v>
      </c>
      <c r="AF89" s="16">
        <f>+V89/K89</f>
        <v>4.015044194624581E-4</v>
      </c>
      <c r="AG89" s="17">
        <f>+AB89/K89+AA89</f>
        <v>2.2209846617340767E-2</v>
      </c>
    </row>
    <row r="90" spans="1:33" ht="12.75" customHeight="1" x14ac:dyDescent="0.2">
      <c r="A90" s="6" t="s">
        <v>97</v>
      </c>
      <c r="B90" s="6" t="s">
        <v>205</v>
      </c>
      <c r="C90" s="7" t="s">
        <v>99</v>
      </c>
      <c r="D90" s="8" t="s">
        <v>206</v>
      </c>
      <c r="E90" s="8" t="s">
        <v>36</v>
      </c>
      <c r="F90" s="8" t="s">
        <v>37</v>
      </c>
      <c r="G90" s="6" t="s">
        <v>62</v>
      </c>
      <c r="H90" s="6" t="s">
        <v>39</v>
      </c>
      <c r="I90" s="6" t="s">
        <v>40</v>
      </c>
      <c r="J90" s="8" t="s">
        <v>41</v>
      </c>
      <c r="K90" s="9">
        <v>388331921.746939</v>
      </c>
      <c r="L90" s="10">
        <v>1.2E-2</v>
      </c>
      <c r="M90" s="8"/>
      <c r="N90" s="8" t="s">
        <v>44</v>
      </c>
      <c r="O90" s="11">
        <v>4.0000000000000002E-4</v>
      </c>
      <c r="P90" s="8" t="s">
        <v>183</v>
      </c>
      <c r="Q90" s="11">
        <v>2.0799999999999999E-2</v>
      </c>
      <c r="R90" s="9">
        <v>5196862</v>
      </c>
      <c r="S90" s="9">
        <v>2610112</v>
      </c>
      <c r="T90" s="12"/>
      <c r="U90" s="12">
        <v>2236621</v>
      </c>
      <c r="V90" s="13">
        <v>154997</v>
      </c>
      <c r="W90" s="12">
        <v>186343</v>
      </c>
      <c r="X90" s="9">
        <v>8789</v>
      </c>
      <c r="Y90" s="9"/>
      <c r="Z90" s="9"/>
      <c r="AA90" s="19">
        <v>1.9919999999999998E-3</v>
      </c>
      <c r="AB90" s="14">
        <f t="shared" si="3"/>
        <v>5188073</v>
      </c>
      <c r="AC90" s="15">
        <f t="shared" si="4"/>
        <v>0.5030985493072283</v>
      </c>
      <c r="AD90" s="15">
        <f t="shared" si="5"/>
        <v>2.9875639760658726E-2</v>
      </c>
      <c r="AE90" s="16">
        <f>+S90/K90</f>
        <v>6.7213428869257619E-3</v>
      </c>
      <c r="AF90" s="16">
        <f>+V90/K90</f>
        <v>3.9913535643100077E-4</v>
      </c>
      <c r="AG90" s="17">
        <f>+AB90/K90+AA90</f>
        <v>1.5351893198223523E-2</v>
      </c>
    </row>
    <row r="91" spans="1:33" ht="12.75" customHeight="1" x14ac:dyDescent="0.2">
      <c r="A91" s="6" t="s">
        <v>97</v>
      </c>
      <c r="B91" s="6" t="s">
        <v>207</v>
      </c>
      <c r="C91" s="7" t="s">
        <v>99</v>
      </c>
      <c r="D91" s="8" t="s">
        <v>208</v>
      </c>
      <c r="E91" s="8" t="s">
        <v>36</v>
      </c>
      <c r="F91" s="8" t="s">
        <v>37</v>
      </c>
      <c r="G91" s="6" t="s">
        <v>51</v>
      </c>
      <c r="H91" s="6" t="s">
        <v>52</v>
      </c>
      <c r="I91" s="6" t="s">
        <v>40</v>
      </c>
      <c r="J91" s="8" t="s">
        <v>41</v>
      </c>
      <c r="K91" s="9">
        <v>2148420922.7142901</v>
      </c>
      <c r="L91" s="10">
        <v>1.7500000000000002E-2</v>
      </c>
      <c r="M91" s="20">
        <v>2E-3</v>
      </c>
      <c r="N91" s="8" t="s">
        <v>44</v>
      </c>
      <c r="O91" s="11">
        <v>6.9999999999999999E-4</v>
      </c>
      <c r="P91" s="8" t="s">
        <v>118</v>
      </c>
      <c r="Q91" s="11">
        <v>2.2100000000000002E-2</v>
      </c>
      <c r="R91" s="9">
        <v>76414813.054362014</v>
      </c>
      <c r="S91" s="9">
        <v>37408478.986963004</v>
      </c>
      <c r="T91" s="12">
        <v>28006375.738878001</v>
      </c>
      <c r="U91" s="12">
        <v>1390145.844582</v>
      </c>
      <c r="V91" s="12">
        <v>5375430.441598</v>
      </c>
      <c r="W91" s="12">
        <v>825072.90403200011</v>
      </c>
      <c r="X91" s="9">
        <v>3409309.1383090001</v>
      </c>
      <c r="Y91" s="9"/>
      <c r="Z91" s="9"/>
      <c r="AA91" s="13"/>
      <c r="AB91" s="14">
        <f t="shared" si="3"/>
        <v>44999128.177175</v>
      </c>
      <c r="AC91" s="15">
        <f t="shared" si="4"/>
        <v>0.83131563882026016</v>
      </c>
      <c r="AD91" s="15">
        <f t="shared" si="5"/>
        <v>0.11945632414106615</v>
      </c>
      <c r="AE91" s="16">
        <f>+S91/K91</f>
        <v>1.7412080934168881E-2</v>
      </c>
      <c r="AF91" s="16">
        <f>+V91/K91</f>
        <v>2.5020378384728926E-3</v>
      </c>
      <c r="AG91" s="17">
        <f>+AB91/K91+AA91</f>
        <v>2.0945210364235151E-2</v>
      </c>
    </row>
    <row r="92" spans="1:33" ht="12.75" customHeight="1" x14ac:dyDescent="0.2">
      <c r="A92" s="6" t="s">
        <v>97</v>
      </c>
      <c r="B92" s="6" t="s">
        <v>207</v>
      </c>
      <c r="C92" s="7" t="s">
        <v>110</v>
      </c>
      <c r="D92" s="8" t="s">
        <v>209</v>
      </c>
      <c r="E92" s="8" t="s">
        <v>36</v>
      </c>
      <c r="F92" s="8" t="s">
        <v>37</v>
      </c>
      <c r="G92" s="6" t="s">
        <v>51</v>
      </c>
      <c r="H92" s="6" t="s">
        <v>52</v>
      </c>
      <c r="I92" s="6" t="s">
        <v>40</v>
      </c>
      <c r="J92" s="8" t="s">
        <v>41</v>
      </c>
      <c r="K92" s="9">
        <v>2088943361.4489801</v>
      </c>
      <c r="L92" s="10">
        <v>7.4999999999999997E-3</v>
      </c>
      <c r="M92" s="20">
        <v>2E-3</v>
      </c>
      <c r="N92" s="8" t="s">
        <v>44</v>
      </c>
      <c r="O92" s="11">
        <v>6.9999999999999999E-4</v>
      </c>
      <c r="P92" s="8" t="s">
        <v>118</v>
      </c>
      <c r="Q92" s="11">
        <v>2.2100000000000002E-2</v>
      </c>
      <c r="R92" s="9">
        <v>53366351.014036998</v>
      </c>
      <c r="S92" s="9">
        <v>15458768.458636001</v>
      </c>
      <c r="T92" s="12">
        <v>27217477.001675002</v>
      </c>
      <c r="U92" s="12">
        <v>1350987.4646640001</v>
      </c>
      <c r="V92" s="12">
        <v>5224012.4099740004</v>
      </c>
      <c r="W92" s="12">
        <v>801831.80428500008</v>
      </c>
      <c r="X92" s="9">
        <v>3313273.8748030001</v>
      </c>
      <c r="Y92" s="9"/>
      <c r="Z92" s="9"/>
      <c r="AA92" s="13"/>
      <c r="AB92" s="14">
        <f t="shared" si="3"/>
        <v>22835600.137559004</v>
      </c>
      <c r="AC92" s="15">
        <f t="shared" si="4"/>
        <v>0.67695914999011075</v>
      </c>
      <c r="AD92" s="15">
        <f t="shared" si="5"/>
        <v>0.2287661536594246</v>
      </c>
      <c r="AE92" s="16">
        <f>+S92/K92</f>
        <v>7.4002812828362855E-3</v>
      </c>
      <c r="AF92" s="16">
        <f>+V92/K92</f>
        <v>2.5007917909035133E-3</v>
      </c>
      <c r="AG92" s="17">
        <f>+AB92/K92+AA92</f>
        <v>1.0931651168234288E-2</v>
      </c>
    </row>
    <row r="93" spans="1:33" ht="12.75" customHeight="1" x14ac:dyDescent="0.2">
      <c r="A93" s="6" t="s">
        <v>97</v>
      </c>
      <c r="B93" s="6" t="s">
        <v>207</v>
      </c>
      <c r="C93" s="7" t="s">
        <v>140</v>
      </c>
      <c r="D93" s="8" t="s">
        <v>210</v>
      </c>
      <c r="E93" s="8" t="s">
        <v>36</v>
      </c>
      <c r="F93" s="8" t="s">
        <v>37</v>
      </c>
      <c r="G93" s="6" t="s">
        <v>51</v>
      </c>
      <c r="H93" s="6" t="s">
        <v>52</v>
      </c>
      <c r="I93" s="6" t="s">
        <v>40</v>
      </c>
      <c r="J93" s="8" t="s">
        <v>104</v>
      </c>
      <c r="K93" s="9">
        <v>826087.83377100003</v>
      </c>
      <c r="L93" s="10">
        <v>2.1580000000000002E-3</v>
      </c>
      <c r="M93" s="20">
        <v>2E-3</v>
      </c>
      <c r="N93" s="8" t="s">
        <v>44</v>
      </c>
      <c r="O93" s="11">
        <v>4.0000000000000002E-4</v>
      </c>
      <c r="P93" s="8" t="s">
        <v>118</v>
      </c>
      <c r="Q93" s="11">
        <v>2.2100000000000002E-2</v>
      </c>
      <c r="R93" s="9">
        <v>20363.822381000002</v>
      </c>
      <c r="S93" s="9">
        <v>5970.390832</v>
      </c>
      <c r="T93" s="12">
        <v>10334.420339</v>
      </c>
      <c r="U93" s="12">
        <v>512.96717699999999</v>
      </c>
      <c r="V93" s="12">
        <v>1983.5468249999999</v>
      </c>
      <c r="W93" s="12">
        <v>304.45389599999999</v>
      </c>
      <c r="X93" s="9">
        <v>1258.043312</v>
      </c>
      <c r="Y93" s="9"/>
      <c r="Z93" s="9"/>
      <c r="AA93" s="13"/>
      <c r="AB93" s="14">
        <f t="shared" si="3"/>
        <v>8771.3587299999999</v>
      </c>
      <c r="AC93" s="15">
        <f t="shared" si="4"/>
        <v>0.68066886964501105</v>
      </c>
      <c r="AD93" s="15">
        <f t="shared" si="5"/>
        <v>0.22613906078380172</v>
      </c>
      <c r="AE93" s="16">
        <f>+S93/K93</f>
        <v>7.2273075427655474E-3</v>
      </c>
      <c r="AF93" s="16">
        <f>+V93/K93</f>
        <v>2.4011330804199439E-3</v>
      </c>
      <c r="AG93" s="17">
        <f>+AB93/K93+AA93</f>
        <v>1.0617949292340638E-2</v>
      </c>
    </row>
    <row r="94" spans="1:33" ht="12.75" customHeight="1" x14ac:dyDescent="0.2">
      <c r="A94" s="6" t="s">
        <v>97</v>
      </c>
      <c r="B94" s="6" t="s">
        <v>207</v>
      </c>
      <c r="C94" s="7" t="s">
        <v>130</v>
      </c>
      <c r="D94" s="8" t="s">
        <v>211</v>
      </c>
      <c r="E94" s="8" t="s">
        <v>36</v>
      </c>
      <c r="F94" s="8" t="s">
        <v>37</v>
      </c>
      <c r="G94" s="6" t="s">
        <v>51</v>
      </c>
      <c r="H94" s="6" t="s">
        <v>52</v>
      </c>
      <c r="I94" s="6" t="s">
        <v>40</v>
      </c>
      <c r="J94" s="8" t="s">
        <v>104</v>
      </c>
      <c r="K94" s="9">
        <v>1091640116.7425499</v>
      </c>
      <c r="L94" s="10">
        <v>1.7500000000000002E-2</v>
      </c>
      <c r="M94" s="20">
        <v>2E-3</v>
      </c>
      <c r="N94" s="8" t="s">
        <v>44</v>
      </c>
      <c r="O94" s="11">
        <v>6.9999999999999999E-4</v>
      </c>
      <c r="P94" s="8" t="s">
        <v>118</v>
      </c>
      <c r="Q94" s="11">
        <v>2.2100000000000002E-2</v>
      </c>
      <c r="R94" s="9">
        <v>38832791.109333999</v>
      </c>
      <c r="S94" s="9">
        <v>19001225.163569</v>
      </c>
      <c r="T94" s="12">
        <v>14238976.839191001</v>
      </c>
      <c r="U94" s="12">
        <v>706776.723581</v>
      </c>
      <c r="V94" s="12">
        <v>2732971.6016179998</v>
      </c>
      <c r="W94" s="12">
        <v>419482.83779000002</v>
      </c>
      <c r="X94" s="9">
        <v>1733357.943585</v>
      </c>
      <c r="Y94" s="9"/>
      <c r="Z94" s="9"/>
      <c r="AA94" s="13"/>
      <c r="AB94" s="14">
        <f t="shared" si="3"/>
        <v>22860456.326558001</v>
      </c>
      <c r="AC94" s="15">
        <f t="shared" si="4"/>
        <v>0.83118310903944803</v>
      </c>
      <c r="AD94" s="15">
        <f t="shared" si="5"/>
        <v>0.11955017706461905</v>
      </c>
      <c r="AE94" s="16">
        <f>+S94/K94</f>
        <v>1.7406125766308941E-2</v>
      </c>
      <c r="AF94" s="16">
        <f>+V94/K94</f>
        <v>2.5035463241981038E-3</v>
      </c>
      <c r="AG94" s="17">
        <f>+AB94/K94+AA94</f>
        <v>2.0941385330152138E-2</v>
      </c>
    </row>
    <row r="95" spans="1:33" ht="12.75" customHeight="1" x14ac:dyDescent="0.2">
      <c r="A95" s="6" t="s">
        <v>97</v>
      </c>
      <c r="B95" s="6" t="s">
        <v>212</v>
      </c>
      <c r="C95" s="7" t="s">
        <v>99</v>
      </c>
      <c r="D95" s="8" t="s">
        <v>213</v>
      </c>
      <c r="E95" s="8" t="s">
        <v>36</v>
      </c>
      <c r="F95" s="8" t="s">
        <v>37</v>
      </c>
      <c r="G95" s="6" t="s">
        <v>62</v>
      </c>
      <c r="H95" s="6" t="s">
        <v>39</v>
      </c>
      <c r="I95" s="6" t="s">
        <v>40</v>
      </c>
      <c r="J95" s="8" t="s">
        <v>41</v>
      </c>
      <c r="K95" s="9">
        <v>7564396901.7020397</v>
      </c>
      <c r="L95" s="21"/>
      <c r="M95" s="8"/>
      <c r="N95" s="8" t="s">
        <v>44</v>
      </c>
      <c r="O95" s="11">
        <v>4.0000000000000002E-4</v>
      </c>
      <c r="P95" s="8" t="s">
        <v>183</v>
      </c>
      <c r="Q95" s="11">
        <v>1.15E-2</v>
      </c>
      <c r="R95" s="9">
        <v>10033908</v>
      </c>
      <c r="S95" s="9"/>
      <c r="T95" s="12"/>
      <c r="U95" s="12">
        <v>3779739</v>
      </c>
      <c r="V95" s="13">
        <v>2967285</v>
      </c>
      <c r="W95" s="12">
        <v>2629344</v>
      </c>
      <c r="X95" s="9">
        <v>657540</v>
      </c>
      <c r="Y95" s="9"/>
      <c r="Z95" s="9"/>
      <c r="AA95" s="16">
        <v>1.4621E-2</v>
      </c>
      <c r="AB95" s="14">
        <f t="shared" si="3"/>
        <v>9376368</v>
      </c>
      <c r="AC95" s="15">
        <f t="shared" si="4"/>
        <v>0</v>
      </c>
      <c r="AD95" s="15">
        <f t="shared" si="5"/>
        <v>0.31646422154079279</v>
      </c>
      <c r="AE95" s="16">
        <f>+S95/K95</f>
        <v>0</v>
      </c>
      <c r="AF95" s="16">
        <f>+V95/K95</f>
        <v>3.9226987141993317E-4</v>
      </c>
      <c r="AG95" s="17">
        <f>+AB95/K95+AA95</f>
        <v>1.5860539400410132E-2</v>
      </c>
    </row>
    <row r="96" spans="1:33" ht="12.75" customHeight="1" x14ac:dyDescent="0.2">
      <c r="A96" s="6" t="s">
        <v>97</v>
      </c>
      <c r="B96" s="6" t="s">
        <v>214</v>
      </c>
      <c r="C96" s="7" t="s">
        <v>99</v>
      </c>
      <c r="D96" s="8" t="s">
        <v>215</v>
      </c>
      <c r="E96" s="8" t="s">
        <v>36</v>
      </c>
      <c r="F96" s="8" t="s">
        <v>37</v>
      </c>
      <c r="G96" s="6" t="s">
        <v>62</v>
      </c>
      <c r="H96" s="6" t="s">
        <v>216</v>
      </c>
      <c r="I96" s="6" t="s">
        <v>40</v>
      </c>
      <c r="J96" s="8" t="s">
        <v>41</v>
      </c>
      <c r="K96" s="9">
        <v>188444289.05306098</v>
      </c>
      <c r="L96" s="21"/>
      <c r="M96" s="8"/>
      <c r="N96" s="8" t="s">
        <v>44</v>
      </c>
      <c r="O96" s="11">
        <v>4.0000000000000002E-4</v>
      </c>
      <c r="P96" s="8" t="s">
        <v>217</v>
      </c>
      <c r="Q96" s="11">
        <v>9.2999999999999992E-3</v>
      </c>
      <c r="R96" s="9">
        <v>51963</v>
      </c>
      <c r="S96" s="9"/>
      <c r="T96" s="12"/>
      <c r="U96" s="12"/>
      <c r="V96" s="12"/>
      <c r="W96" s="12">
        <v>46968</v>
      </c>
      <c r="X96" s="9">
        <v>4995</v>
      </c>
      <c r="Y96" s="9"/>
      <c r="Z96" s="9"/>
      <c r="AA96" s="16">
        <v>1.7750000000000001E-3</v>
      </c>
      <c r="AB96" s="14">
        <f t="shared" si="3"/>
        <v>46968</v>
      </c>
      <c r="AC96" s="15">
        <f t="shared" si="4"/>
        <v>0</v>
      </c>
      <c r="AD96" s="15">
        <f t="shared" si="5"/>
        <v>0</v>
      </c>
      <c r="AE96" s="16">
        <f>+S96/K96</f>
        <v>0</v>
      </c>
      <c r="AF96" s="16">
        <f>+V96/K96</f>
        <v>0</v>
      </c>
      <c r="AG96" s="17">
        <f>+AB96/K96+AA96</f>
        <v>2.0242407715618015E-3</v>
      </c>
    </row>
    <row r="97" spans="1:33" ht="12.75" customHeight="1" x14ac:dyDescent="0.2">
      <c r="A97" s="6" t="s">
        <v>97</v>
      </c>
      <c r="B97" s="6" t="s">
        <v>218</v>
      </c>
      <c r="C97" s="7" t="s">
        <v>99</v>
      </c>
      <c r="D97" s="8" t="s">
        <v>219</v>
      </c>
      <c r="E97" s="8" t="s">
        <v>36</v>
      </c>
      <c r="F97" s="8" t="s">
        <v>37</v>
      </c>
      <c r="G97" s="6" t="s">
        <v>62</v>
      </c>
      <c r="H97" s="6" t="s">
        <v>216</v>
      </c>
      <c r="I97" s="6" t="s">
        <v>40</v>
      </c>
      <c r="J97" s="8" t="s">
        <v>41</v>
      </c>
      <c r="K97" s="9">
        <v>286078061.09387803</v>
      </c>
      <c r="L97" s="21"/>
      <c r="M97" s="8"/>
      <c r="N97" s="8" t="s">
        <v>44</v>
      </c>
      <c r="O97" s="11">
        <v>4.0000000000000002E-4</v>
      </c>
      <c r="P97" s="8" t="s">
        <v>217</v>
      </c>
      <c r="Q97" s="11">
        <v>9.9000000000000008E-3</v>
      </c>
      <c r="R97" s="9">
        <v>492349</v>
      </c>
      <c r="S97" s="9"/>
      <c r="T97" s="12"/>
      <c r="U97" s="12">
        <v>143483</v>
      </c>
      <c r="V97" s="12">
        <v>113513</v>
      </c>
      <c r="W97" s="12">
        <v>161440</v>
      </c>
      <c r="X97" s="9">
        <v>73913</v>
      </c>
      <c r="Y97" s="9"/>
      <c r="Z97" s="9"/>
      <c r="AA97" s="16">
        <v>5.6860000000000001E-3</v>
      </c>
      <c r="AB97" s="14">
        <f t="shared" si="3"/>
        <v>418436</v>
      </c>
      <c r="AC97" s="15">
        <f t="shared" si="4"/>
        <v>0</v>
      </c>
      <c r="AD97" s="15">
        <f t="shared" si="5"/>
        <v>0.27127923983596058</v>
      </c>
      <c r="AE97" s="16">
        <f>+S97/K97</f>
        <v>0</v>
      </c>
      <c r="AF97" s="16">
        <f>+V97/K97</f>
        <v>3.9679030110159375E-4</v>
      </c>
      <c r="AG97" s="17">
        <f>+AB97/K97+AA97</f>
        <v>7.1486637163298171E-3</v>
      </c>
    </row>
    <row r="98" spans="1:33" ht="12.75" customHeight="1" x14ac:dyDescent="0.2">
      <c r="A98" s="6" t="s">
        <v>97</v>
      </c>
      <c r="B98" s="6" t="s">
        <v>220</v>
      </c>
      <c r="C98" s="7" t="s">
        <v>99</v>
      </c>
      <c r="D98" s="8" t="s">
        <v>221</v>
      </c>
      <c r="E98" s="8" t="s">
        <v>36</v>
      </c>
      <c r="F98" s="8" t="s">
        <v>37</v>
      </c>
      <c r="G98" s="6" t="s">
        <v>62</v>
      </c>
      <c r="H98" s="6" t="s">
        <v>216</v>
      </c>
      <c r="I98" s="6" t="s">
        <v>40</v>
      </c>
      <c r="J98" s="8" t="s">
        <v>41</v>
      </c>
      <c r="K98" s="9">
        <v>159952772.36326501</v>
      </c>
      <c r="L98" s="21"/>
      <c r="M98" s="8"/>
      <c r="N98" s="8" t="s">
        <v>44</v>
      </c>
      <c r="O98" s="11">
        <v>4.0000000000000002E-4</v>
      </c>
      <c r="P98" s="8" t="s">
        <v>217</v>
      </c>
      <c r="Q98" s="11">
        <v>1.03E-2</v>
      </c>
      <c r="R98" s="9">
        <v>272306</v>
      </c>
      <c r="S98" s="9"/>
      <c r="T98" s="12"/>
      <c r="U98" s="12">
        <v>80474</v>
      </c>
      <c r="V98" s="12">
        <v>64069</v>
      </c>
      <c r="W98" s="12">
        <v>88031</v>
      </c>
      <c r="X98" s="9">
        <v>39732</v>
      </c>
      <c r="Y98" s="9"/>
      <c r="Z98" s="9"/>
      <c r="AA98" s="16">
        <v>5.3379999999999999E-3</v>
      </c>
      <c r="AB98" s="14">
        <f t="shared" si="3"/>
        <v>232574</v>
      </c>
      <c r="AC98" s="15">
        <f t="shared" si="4"/>
        <v>0</v>
      </c>
      <c r="AD98" s="15">
        <f t="shared" si="5"/>
        <v>0.27547791240637387</v>
      </c>
      <c r="AE98" s="16">
        <f>+S98/K98</f>
        <v>0</v>
      </c>
      <c r="AF98" s="16">
        <f>+V98/K98</f>
        <v>4.0054948128372787E-4</v>
      </c>
      <c r="AG98" s="17">
        <f>+AB98/K98+AA98</f>
        <v>6.7920166860741035E-3</v>
      </c>
    </row>
    <row r="99" spans="1:33" ht="12.75" customHeight="1" x14ac:dyDescent="0.2">
      <c r="A99" s="6" t="s">
        <v>97</v>
      </c>
      <c r="B99" s="6" t="s">
        <v>222</v>
      </c>
      <c r="C99" s="7" t="s">
        <v>99</v>
      </c>
      <c r="D99" s="8" t="s">
        <v>223</v>
      </c>
      <c r="E99" s="8" t="s">
        <v>36</v>
      </c>
      <c r="F99" s="8" t="s">
        <v>37</v>
      </c>
      <c r="G99" s="6" t="s">
        <v>62</v>
      </c>
      <c r="H99" s="6" t="s">
        <v>224</v>
      </c>
      <c r="I99" s="6" t="s">
        <v>40</v>
      </c>
      <c r="J99" s="8" t="s">
        <v>41</v>
      </c>
      <c r="K99" s="9">
        <v>196871583.371429</v>
      </c>
      <c r="L99" s="21"/>
      <c r="M99" s="8"/>
      <c r="N99" s="8" t="s">
        <v>44</v>
      </c>
      <c r="O99" s="11">
        <v>4.0000000000000002E-4</v>
      </c>
      <c r="P99" s="8" t="s">
        <v>217</v>
      </c>
      <c r="Q99" s="11">
        <v>9.2999999999999992E-3</v>
      </c>
      <c r="R99" s="9">
        <v>331844</v>
      </c>
      <c r="S99" s="9"/>
      <c r="T99" s="12"/>
      <c r="U99" s="12">
        <v>98817</v>
      </c>
      <c r="V99" s="12">
        <v>78524</v>
      </c>
      <c r="W99" s="12">
        <v>108650</v>
      </c>
      <c r="X99" s="9">
        <v>45853</v>
      </c>
      <c r="Y99" s="9"/>
      <c r="Z99" s="9"/>
      <c r="AA99" s="16">
        <v>6.1469999999999997E-3</v>
      </c>
      <c r="AB99" s="14">
        <f t="shared" si="3"/>
        <v>285991</v>
      </c>
      <c r="AC99" s="15">
        <f t="shared" si="4"/>
        <v>0</v>
      </c>
      <c r="AD99" s="15">
        <f t="shared" si="5"/>
        <v>0.27456808081373191</v>
      </c>
      <c r="AE99" s="16">
        <f>+S99/K99</f>
        <v>0</v>
      </c>
      <c r="AF99" s="16">
        <f>+V99/K99</f>
        <v>3.9885898541209072E-4</v>
      </c>
      <c r="AG99" s="17">
        <f>+AB99/K99+AA99</f>
        <v>7.5996779086265247E-3</v>
      </c>
    </row>
    <row r="100" spans="1:33" ht="12.75" customHeight="1" x14ac:dyDescent="0.2">
      <c r="A100" s="6" t="s">
        <v>97</v>
      </c>
      <c r="B100" s="6" t="s">
        <v>225</v>
      </c>
      <c r="C100" s="7" t="s">
        <v>99</v>
      </c>
      <c r="D100" s="8" t="s">
        <v>226</v>
      </c>
      <c r="E100" s="8" t="s">
        <v>36</v>
      </c>
      <c r="F100" s="8" t="s">
        <v>37</v>
      </c>
      <c r="G100" s="6" t="s">
        <v>62</v>
      </c>
      <c r="H100" s="6" t="s">
        <v>224</v>
      </c>
      <c r="I100" s="6" t="s">
        <v>40</v>
      </c>
      <c r="J100" s="8" t="s">
        <v>41</v>
      </c>
      <c r="K100" s="9">
        <v>197460095.979592</v>
      </c>
      <c r="L100" s="21"/>
      <c r="M100" s="8"/>
      <c r="N100" s="8" t="s">
        <v>44</v>
      </c>
      <c r="O100" s="11">
        <v>4.0000000000000002E-4</v>
      </c>
      <c r="P100" s="8" t="s">
        <v>217</v>
      </c>
      <c r="Q100" s="11">
        <v>1.01E-2</v>
      </c>
      <c r="R100" s="9">
        <v>330630</v>
      </c>
      <c r="S100" s="9"/>
      <c r="T100" s="12"/>
      <c r="U100" s="12">
        <v>99339</v>
      </c>
      <c r="V100" s="12">
        <v>79690</v>
      </c>
      <c r="W100" s="12">
        <v>108810</v>
      </c>
      <c r="X100" s="9">
        <v>42791</v>
      </c>
      <c r="Y100" s="9"/>
      <c r="Z100" s="9"/>
      <c r="AA100" s="16">
        <v>5.8009999999999997E-3</v>
      </c>
      <c r="AB100" s="14">
        <f t="shared" si="3"/>
        <v>287839</v>
      </c>
      <c r="AC100" s="15">
        <f t="shared" si="4"/>
        <v>0</v>
      </c>
      <c r="AD100" s="15">
        <f t="shared" si="5"/>
        <v>0.2768561591723151</v>
      </c>
      <c r="AE100" s="16">
        <f>+S100/K100</f>
        <v>0</v>
      </c>
      <c r="AF100" s="16">
        <f>+V100/K100</f>
        <v>4.0357521151127246E-4</v>
      </c>
      <c r="AG100" s="17">
        <f>+AB100/K100+AA100</f>
        <v>7.258707181656332E-3</v>
      </c>
    </row>
    <row r="101" spans="1:33" ht="12.75" customHeight="1" x14ac:dyDescent="0.2">
      <c r="A101" s="6" t="s">
        <v>97</v>
      </c>
      <c r="B101" s="6" t="s">
        <v>227</v>
      </c>
      <c r="C101" s="7" t="s">
        <v>99</v>
      </c>
      <c r="D101" s="8" t="s">
        <v>228</v>
      </c>
      <c r="E101" s="8" t="s">
        <v>36</v>
      </c>
      <c r="F101" s="8" t="s">
        <v>37</v>
      </c>
      <c r="G101" s="6" t="s">
        <v>62</v>
      </c>
      <c r="H101" s="6" t="s">
        <v>224</v>
      </c>
      <c r="I101" s="6" t="s">
        <v>40</v>
      </c>
      <c r="J101" s="8" t="s">
        <v>41</v>
      </c>
      <c r="K101" s="9">
        <v>526861695.17959201</v>
      </c>
      <c r="L101" s="21"/>
      <c r="M101" s="8"/>
      <c r="N101" s="8" t="s">
        <v>44</v>
      </c>
      <c r="O101" s="11">
        <v>4.0000000000000002E-4</v>
      </c>
      <c r="P101" s="8" t="s">
        <v>217</v>
      </c>
      <c r="Q101" s="11">
        <v>1.06E-2</v>
      </c>
      <c r="R101" s="9">
        <v>851691</v>
      </c>
      <c r="S101" s="9"/>
      <c r="T101" s="12"/>
      <c r="U101" s="12">
        <v>263755</v>
      </c>
      <c r="V101" s="12">
        <v>208135</v>
      </c>
      <c r="W101" s="12">
        <v>292854</v>
      </c>
      <c r="X101" s="9">
        <v>86947</v>
      </c>
      <c r="Y101" s="9"/>
      <c r="Z101" s="9"/>
      <c r="AA101" s="16">
        <v>6.6899999999999998E-3</v>
      </c>
      <c r="AB101" s="14">
        <f t="shared" si="3"/>
        <v>764744</v>
      </c>
      <c r="AC101" s="15">
        <f t="shared" si="4"/>
        <v>0</v>
      </c>
      <c r="AD101" s="15">
        <f t="shared" si="5"/>
        <v>0.27216297218415575</v>
      </c>
      <c r="AE101" s="16">
        <f>+S101/K101</f>
        <v>0</v>
      </c>
      <c r="AF101" s="16">
        <f>+V101/K101</f>
        <v>3.9504674927839034E-4</v>
      </c>
      <c r="AG101" s="17">
        <f>+AB101/K101+AA101</f>
        <v>8.1415080655831713E-3</v>
      </c>
    </row>
    <row r="102" spans="1:33" ht="12.75" customHeight="1" x14ac:dyDescent="0.2">
      <c r="A102" s="6" t="s">
        <v>97</v>
      </c>
      <c r="B102" s="6" t="s">
        <v>229</v>
      </c>
      <c r="C102" s="7" t="s">
        <v>99</v>
      </c>
      <c r="D102" s="8" t="s">
        <v>230</v>
      </c>
      <c r="E102" s="8" t="s">
        <v>36</v>
      </c>
      <c r="F102" s="8" t="s">
        <v>37</v>
      </c>
      <c r="G102" s="6" t="s">
        <v>62</v>
      </c>
      <c r="H102" s="6" t="s">
        <v>224</v>
      </c>
      <c r="I102" s="6" t="s">
        <v>40</v>
      </c>
      <c r="J102" s="8" t="s">
        <v>41</v>
      </c>
      <c r="K102" s="9">
        <v>332662716.91836697</v>
      </c>
      <c r="L102" s="21"/>
      <c r="M102" s="8"/>
      <c r="N102" s="8" t="s">
        <v>44</v>
      </c>
      <c r="O102" s="11">
        <v>4.0000000000000002E-4</v>
      </c>
      <c r="P102" s="8" t="s">
        <v>217</v>
      </c>
      <c r="Q102" s="11">
        <v>1.01E-2</v>
      </c>
      <c r="R102" s="9">
        <v>543292</v>
      </c>
      <c r="S102" s="9"/>
      <c r="T102" s="12"/>
      <c r="U102" s="12">
        <v>166850</v>
      </c>
      <c r="V102" s="12">
        <v>131861</v>
      </c>
      <c r="W102" s="12">
        <v>182923</v>
      </c>
      <c r="X102" s="9">
        <v>61658</v>
      </c>
      <c r="Y102" s="9"/>
      <c r="Z102" s="9"/>
      <c r="AA102" s="16">
        <v>5.7619999999999998E-3</v>
      </c>
      <c r="AB102" s="14">
        <f t="shared" si="3"/>
        <v>481634</v>
      </c>
      <c r="AC102" s="15">
        <f t="shared" si="4"/>
        <v>0</v>
      </c>
      <c r="AD102" s="15">
        <f t="shared" si="5"/>
        <v>0.27377842926371476</v>
      </c>
      <c r="AE102" s="16">
        <f>+S102/K102</f>
        <v>0</v>
      </c>
      <c r="AF102" s="16">
        <f>+V102/K102</f>
        <v>3.9638045772456593E-4</v>
      </c>
      <c r="AG102" s="17">
        <f>+AB102/K102+AA102</f>
        <v>7.209814785082121E-3</v>
      </c>
    </row>
    <row r="103" spans="1:33" ht="12.75" customHeight="1" x14ac:dyDescent="0.2">
      <c r="A103" s="6" t="s">
        <v>97</v>
      </c>
      <c r="B103" s="6" t="s">
        <v>231</v>
      </c>
      <c r="C103" s="7" t="s">
        <v>99</v>
      </c>
      <c r="D103" s="8" t="s">
        <v>232</v>
      </c>
      <c r="E103" s="8" t="s">
        <v>36</v>
      </c>
      <c r="F103" s="8" t="s">
        <v>37</v>
      </c>
      <c r="G103" s="6" t="s">
        <v>62</v>
      </c>
      <c r="H103" s="6" t="s">
        <v>202</v>
      </c>
      <c r="I103" s="6" t="s">
        <v>40</v>
      </c>
      <c r="J103" s="8" t="s">
        <v>41</v>
      </c>
      <c r="K103" s="9">
        <v>353103326.53877604</v>
      </c>
      <c r="L103" s="21"/>
      <c r="M103" s="8"/>
      <c r="N103" s="8" t="s">
        <v>44</v>
      </c>
      <c r="O103" s="11">
        <v>4.0000000000000002E-4</v>
      </c>
      <c r="P103" s="8" t="s">
        <v>217</v>
      </c>
      <c r="Q103" s="11">
        <v>8.5000000000000006E-3</v>
      </c>
      <c r="R103" s="9">
        <v>584425</v>
      </c>
      <c r="S103" s="9"/>
      <c r="T103" s="12"/>
      <c r="U103" s="12">
        <v>177105</v>
      </c>
      <c r="V103" s="12">
        <v>149814</v>
      </c>
      <c r="W103" s="12">
        <v>194598</v>
      </c>
      <c r="X103" s="9">
        <v>62908</v>
      </c>
      <c r="Y103" s="9"/>
      <c r="Z103" s="9"/>
      <c r="AA103" s="16">
        <v>6.1460000000000004E-3</v>
      </c>
      <c r="AB103" s="14">
        <f t="shared" si="3"/>
        <v>521517</v>
      </c>
      <c r="AC103" s="15">
        <f t="shared" si="4"/>
        <v>0</v>
      </c>
      <c r="AD103" s="15">
        <f t="shared" si="5"/>
        <v>0.28726580341580427</v>
      </c>
      <c r="AE103" s="16">
        <f>+S103/K103</f>
        <v>0</v>
      </c>
      <c r="AF103" s="16">
        <f>+V103/K103</f>
        <v>4.2427807596298069E-4</v>
      </c>
      <c r="AG103" s="17">
        <f>+AB103/K103+AA103</f>
        <v>7.6229529506053233E-3</v>
      </c>
    </row>
    <row r="104" spans="1:33" ht="12.75" customHeight="1" x14ac:dyDescent="0.2">
      <c r="A104" s="6" t="s">
        <v>97</v>
      </c>
      <c r="B104" s="6" t="s">
        <v>233</v>
      </c>
      <c r="C104" s="7" t="s">
        <v>99</v>
      </c>
      <c r="D104" s="8" t="s">
        <v>234</v>
      </c>
      <c r="E104" s="8" t="s">
        <v>36</v>
      </c>
      <c r="F104" s="8" t="s">
        <v>37</v>
      </c>
      <c r="G104" s="6" t="s">
        <v>62</v>
      </c>
      <c r="H104" s="6" t="s">
        <v>202</v>
      </c>
      <c r="I104" s="6" t="s">
        <v>40</v>
      </c>
      <c r="J104" s="8" t="s">
        <v>41</v>
      </c>
      <c r="K104" s="9">
        <v>240442403.61224499</v>
      </c>
      <c r="L104" s="21"/>
      <c r="M104" s="8"/>
      <c r="N104" s="8" t="s">
        <v>44</v>
      </c>
      <c r="O104" s="11">
        <v>4.0000000000000002E-4</v>
      </c>
      <c r="P104" s="8" t="s">
        <v>217</v>
      </c>
      <c r="Q104" s="11">
        <v>8.5000000000000006E-3</v>
      </c>
      <c r="R104" s="9">
        <v>419379</v>
      </c>
      <c r="S104" s="9"/>
      <c r="T104" s="12"/>
      <c r="U104" s="12">
        <v>120698</v>
      </c>
      <c r="V104" s="12">
        <v>98257</v>
      </c>
      <c r="W104" s="12">
        <v>132731</v>
      </c>
      <c r="X104" s="9">
        <v>67693</v>
      </c>
      <c r="Y104" s="9"/>
      <c r="Z104" s="9"/>
      <c r="AA104" s="16">
        <v>6.7739999999999996E-3</v>
      </c>
      <c r="AB104" s="14">
        <f t="shared" si="3"/>
        <v>351686</v>
      </c>
      <c r="AC104" s="15">
        <f t="shared" si="4"/>
        <v>0</v>
      </c>
      <c r="AD104" s="15">
        <f t="shared" si="5"/>
        <v>0.27938843172602834</v>
      </c>
      <c r="AE104" s="16">
        <f>+S104/K104</f>
        <v>0</v>
      </c>
      <c r="AF104" s="16">
        <f>+V104/K104</f>
        <v>4.0865088072591563E-4</v>
      </c>
      <c r="AG104" s="17">
        <f>+AB104/K104+AA104</f>
        <v>8.2366621374454167E-3</v>
      </c>
    </row>
    <row r="105" spans="1:33" ht="12.75" customHeight="1" x14ac:dyDescent="0.2">
      <c r="A105" s="6" t="s">
        <v>97</v>
      </c>
      <c r="B105" s="6" t="s">
        <v>235</v>
      </c>
      <c r="C105" s="7" t="s">
        <v>99</v>
      </c>
      <c r="D105" s="8" t="s">
        <v>236</v>
      </c>
      <c r="E105" s="8" t="s">
        <v>36</v>
      </c>
      <c r="F105" s="8" t="s">
        <v>37</v>
      </c>
      <c r="G105" s="6" t="s">
        <v>62</v>
      </c>
      <c r="H105" s="6" t="s">
        <v>202</v>
      </c>
      <c r="I105" s="6" t="s">
        <v>40</v>
      </c>
      <c r="J105" s="8" t="s">
        <v>41</v>
      </c>
      <c r="K105" s="9">
        <v>811025208.52244902</v>
      </c>
      <c r="L105" s="21"/>
      <c r="M105" s="8"/>
      <c r="N105" s="8" t="s">
        <v>44</v>
      </c>
      <c r="O105" s="11">
        <v>4.0000000000000002E-4</v>
      </c>
      <c r="P105" s="8" t="s">
        <v>217</v>
      </c>
      <c r="Q105" s="11">
        <v>9.4999999999999998E-3</v>
      </c>
      <c r="R105" s="9">
        <v>1296307</v>
      </c>
      <c r="S105" s="9"/>
      <c r="T105" s="12"/>
      <c r="U105" s="12">
        <v>406439</v>
      </c>
      <c r="V105" s="12">
        <v>330495</v>
      </c>
      <c r="W105" s="12">
        <v>450479</v>
      </c>
      <c r="X105" s="9">
        <v>108894</v>
      </c>
      <c r="Y105" s="9"/>
      <c r="Z105" s="9"/>
      <c r="AA105" s="16">
        <v>5.8820000000000001E-3</v>
      </c>
      <c r="AB105" s="14">
        <f t="shared" si="3"/>
        <v>1187413</v>
      </c>
      <c r="AC105" s="15">
        <f t="shared" si="4"/>
        <v>0</v>
      </c>
      <c r="AD105" s="15">
        <f t="shared" si="5"/>
        <v>0.2783319704264649</v>
      </c>
      <c r="AE105" s="16">
        <f>+S105/K105</f>
        <v>0</v>
      </c>
      <c r="AF105" s="16">
        <f>+V105/K105</f>
        <v>4.0750274655717065E-4</v>
      </c>
      <c r="AG105" s="17">
        <f>+AB105/K105+AA105</f>
        <v>7.3460888933196862E-3</v>
      </c>
    </row>
    <row r="106" spans="1:33" ht="12.75" customHeight="1" x14ac:dyDescent="0.2">
      <c r="A106" s="6" t="s">
        <v>237</v>
      </c>
      <c r="B106" s="6" t="s">
        <v>238</v>
      </c>
      <c r="C106" s="7"/>
      <c r="D106" s="8" t="s">
        <v>239</v>
      </c>
      <c r="E106" s="8" t="s">
        <v>36</v>
      </c>
      <c r="F106" s="8" t="s">
        <v>37</v>
      </c>
      <c r="G106" s="6" t="s">
        <v>51</v>
      </c>
      <c r="H106" s="6" t="s">
        <v>240</v>
      </c>
      <c r="I106" s="6" t="s">
        <v>123</v>
      </c>
      <c r="J106" s="8" t="s">
        <v>41</v>
      </c>
      <c r="K106" s="9">
        <v>275795334</v>
      </c>
      <c r="L106" s="10">
        <v>1.4999999999999999E-2</v>
      </c>
      <c r="M106" s="8" t="s">
        <v>42</v>
      </c>
      <c r="N106" s="8" t="s">
        <v>42</v>
      </c>
      <c r="O106" s="11">
        <v>1E-3</v>
      </c>
      <c r="P106" s="11">
        <v>7.5000000000000002E-4</v>
      </c>
      <c r="Q106" s="11">
        <v>0.02</v>
      </c>
      <c r="R106" s="9">
        <v>1326358</v>
      </c>
      <c r="S106" s="9">
        <v>456830</v>
      </c>
      <c r="T106" s="12"/>
      <c r="U106" s="12"/>
      <c r="V106" s="13">
        <v>361823</v>
      </c>
      <c r="W106" s="12">
        <v>505118</v>
      </c>
      <c r="X106" s="9">
        <v>2587</v>
      </c>
      <c r="Y106" s="9"/>
      <c r="Z106" s="9"/>
      <c r="AA106" s="13"/>
      <c r="AB106" s="14">
        <f t="shared" si="3"/>
        <v>1323771</v>
      </c>
      <c r="AC106" s="15">
        <f t="shared" si="4"/>
        <v>0.34509745265608627</v>
      </c>
      <c r="AD106" s="15">
        <f t="shared" si="5"/>
        <v>0.27332748640059346</v>
      </c>
      <c r="AE106" s="16">
        <f>+S106/K106</f>
        <v>1.6564094590519796E-3</v>
      </c>
      <c r="AF106" s="16">
        <f>+V106/K106</f>
        <v>1.3119257485335121E-3</v>
      </c>
      <c r="AG106" s="17">
        <f>+AB106/K106+AA106</f>
        <v>4.7998310225219401E-3</v>
      </c>
    </row>
    <row r="107" spans="1:33" ht="12.75" customHeight="1" x14ac:dyDescent="0.2">
      <c r="A107" s="6" t="s">
        <v>237</v>
      </c>
      <c r="B107" s="6" t="s">
        <v>241</v>
      </c>
      <c r="C107" s="7"/>
      <c r="D107" s="8" t="s">
        <v>242</v>
      </c>
      <c r="E107" s="8" t="s">
        <v>36</v>
      </c>
      <c r="F107" s="8" t="s">
        <v>37</v>
      </c>
      <c r="G107" s="6" t="s">
        <v>51</v>
      </c>
      <c r="H107" s="6" t="s">
        <v>122</v>
      </c>
      <c r="I107" s="6" t="s">
        <v>123</v>
      </c>
      <c r="J107" s="8" t="s">
        <v>41</v>
      </c>
      <c r="K107" s="9">
        <v>439007036</v>
      </c>
      <c r="L107" s="10">
        <v>1.4999999999999999E-2</v>
      </c>
      <c r="M107" s="8" t="s">
        <v>42</v>
      </c>
      <c r="N107" s="8" t="s">
        <v>42</v>
      </c>
      <c r="O107" s="11">
        <v>1E-3</v>
      </c>
      <c r="P107" s="11">
        <v>7.5000000000000002E-4</v>
      </c>
      <c r="Q107" s="11">
        <v>0.02</v>
      </c>
      <c r="R107" s="9">
        <v>6795158</v>
      </c>
      <c r="S107" s="9">
        <v>5695494</v>
      </c>
      <c r="T107" s="12"/>
      <c r="U107" s="12"/>
      <c r="V107" s="13">
        <v>547249</v>
      </c>
      <c r="W107" s="12">
        <v>547862</v>
      </c>
      <c r="X107" s="9">
        <v>4553</v>
      </c>
      <c r="Y107" s="9"/>
      <c r="Z107" s="9"/>
      <c r="AA107" s="13"/>
      <c r="AB107" s="14">
        <f t="shared" si="3"/>
        <v>6790605</v>
      </c>
      <c r="AC107" s="15">
        <f t="shared" si="4"/>
        <v>0.83873145323575737</v>
      </c>
      <c r="AD107" s="15">
        <f t="shared" si="5"/>
        <v>8.0589137492167492E-2</v>
      </c>
      <c r="AE107" s="16">
        <f>+S107/K107</f>
        <v>1.2973582500850851E-2</v>
      </c>
      <c r="AF107" s="16">
        <f>+V107/K107</f>
        <v>1.2465608865549025E-3</v>
      </c>
      <c r="AG107" s="17">
        <f>+AB107/K107+AA107</f>
        <v>1.5468100606934236E-2</v>
      </c>
    </row>
    <row r="108" spans="1:33" ht="12.75" customHeight="1" x14ac:dyDescent="0.2">
      <c r="A108" s="6" t="s">
        <v>237</v>
      </c>
      <c r="B108" s="6" t="s">
        <v>243</v>
      </c>
      <c r="C108" s="7"/>
      <c r="D108" s="8" t="s">
        <v>244</v>
      </c>
      <c r="E108" s="8" t="s">
        <v>36</v>
      </c>
      <c r="F108" s="8" t="s">
        <v>37</v>
      </c>
      <c r="G108" s="6" t="s">
        <v>245</v>
      </c>
      <c r="H108" s="6" t="s">
        <v>246</v>
      </c>
      <c r="I108" s="6" t="s">
        <v>123</v>
      </c>
      <c r="J108" s="8" t="s">
        <v>41</v>
      </c>
      <c r="K108" s="9">
        <v>2807555191</v>
      </c>
      <c r="L108" s="10">
        <v>1.4999999999999999E-2</v>
      </c>
      <c r="M108" s="8" t="s">
        <v>42</v>
      </c>
      <c r="N108" s="8" t="s">
        <v>42</v>
      </c>
      <c r="O108" s="11">
        <v>1.5E-3</v>
      </c>
      <c r="P108" s="11">
        <v>7.5000000000000002E-4</v>
      </c>
      <c r="Q108" s="11">
        <v>0.02</v>
      </c>
      <c r="R108" s="9">
        <v>49353586</v>
      </c>
      <c r="S108" s="9">
        <v>42110453</v>
      </c>
      <c r="T108" s="12"/>
      <c r="U108" s="12"/>
      <c r="V108" s="13">
        <v>4606258</v>
      </c>
      <c r="W108" s="12">
        <v>1536082</v>
      </c>
      <c r="X108" s="9">
        <v>1100793</v>
      </c>
      <c r="Y108" s="9"/>
      <c r="Z108" s="9"/>
      <c r="AA108" s="13"/>
      <c r="AB108" s="14">
        <f t="shared" si="3"/>
        <v>48252793</v>
      </c>
      <c r="AC108" s="15">
        <f t="shared" si="4"/>
        <v>0.87270498518085782</v>
      </c>
      <c r="AD108" s="15">
        <f t="shared" si="5"/>
        <v>9.5460961192443308E-2</v>
      </c>
      <c r="AE108" s="16">
        <f>+S108/K108</f>
        <v>1.4998976025472548E-2</v>
      </c>
      <c r="AF108" s="16">
        <f>+V108/K108</f>
        <v>1.6406651647547256E-3</v>
      </c>
      <c r="AG108" s="17">
        <f>+AB108/K108+AA108</f>
        <v>1.7186765608270458E-2</v>
      </c>
    </row>
    <row r="109" spans="1:33" ht="12.75" customHeight="1" x14ac:dyDescent="0.2">
      <c r="A109" s="6" t="s">
        <v>237</v>
      </c>
      <c r="B109" s="6" t="s">
        <v>247</v>
      </c>
      <c r="C109" s="7"/>
      <c r="D109" s="8" t="s">
        <v>248</v>
      </c>
      <c r="E109" s="8" t="s">
        <v>36</v>
      </c>
      <c r="F109" s="8" t="s">
        <v>37</v>
      </c>
      <c r="G109" s="6" t="s">
        <v>51</v>
      </c>
      <c r="H109" s="6" t="s">
        <v>240</v>
      </c>
      <c r="I109" s="6" t="s">
        <v>123</v>
      </c>
      <c r="J109" s="8" t="s">
        <v>41</v>
      </c>
      <c r="K109" s="9">
        <v>196221382</v>
      </c>
      <c r="L109" s="10">
        <v>0.02</v>
      </c>
      <c r="M109" s="8" t="s">
        <v>42</v>
      </c>
      <c r="N109" s="8" t="s">
        <v>42</v>
      </c>
      <c r="O109" s="11">
        <v>1E-3</v>
      </c>
      <c r="P109" s="11">
        <v>7.5000000000000002E-4</v>
      </c>
      <c r="Q109" s="11">
        <v>0.02</v>
      </c>
      <c r="R109" s="9">
        <v>1792127</v>
      </c>
      <c r="S109" s="9">
        <v>1075959</v>
      </c>
      <c r="T109" s="12"/>
      <c r="U109" s="12"/>
      <c r="V109" s="13">
        <v>324397</v>
      </c>
      <c r="W109" s="12">
        <v>371740</v>
      </c>
      <c r="X109" s="9">
        <v>20031</v>
      </c>
      <c r="Y109" s="9"/>
      <c r="Z109" s="9"/>
      <c r="AA109" s="13"/>
      <c r="AB109" s="14">
        <f t="shared" si="3"/>
        <v>1772096</v>
      </c>
      <c r="AC109" s="15">
        <f t="shared" si="4"/>
        <v>0.60716744465311134</v>
      </c>
      <c r="AD109" s="15">
        <f t="shared" si="5"/>
        <v>0.18305836704106324</v>
      </c>
      <c r="AE109" s="16">
        <f>+S109/K109</f>
        <v>5.4833932420270083E-3</v>
      </c>
      <c r="AF109" s="16">
        <f>+V109/K109</f>
        <v>1.6532194233551979E-3</v>
      </c>
      <c r="AG109" s="17">
        <f>+AB109/K109+AA109</f>
        <v>9.0311054887993805E-3</v>
      </c>
    </row>
    <row r="110" spans="1:33" ht="12.75" customHeight="1" x14ac:dyDescent="0.2">
      <c r="A110" s="6" t="s">
        <v>249</v>
      </c>
      <c r="B110" s="6" t="s">
        <v>250</v>
      </c>
      <c r="C110" s="7" t="s">
        <v>251</v>
      </c>
      <c r="D110" s="8" t="s">
        <v>252</v>
      </c>
      <c r="E110" s="8" t="s">
        <v>36</v>
      </c>
      <c r="F110" s="8" t="s">
        <v>37</v>
      </c>
      <c r="G110" s="6" t="s">
        <v>62</v>
      </c>
      <c r="H110" s="6" t="s">
        <v>52</v>
      </c>
      <c r="I110" s="6" t="s">
        <v>40</v>
      </c>
      <c r="J110" s="8" t="s">
        <v>41</v>
      </c>
      <c r="K110" s="9">
        <v>1139650897.1143899</v>
      </c>
      <c r="L110" s="22" t="s">
        <v>253</v>
      </c>
      <c r="M110" s="8"/>
      <c r="N110" s="8" t="s">
        <v>42</v>
      </c>
      <c r="O110" s="8" t="s">
        <v>254</v>
      </c>
      <c r="P110" s="11">
        <v>5.2500000000000003E-3</v>
      </c>
      <c r="Q110" s="8" t="s">
        <v>42</v>
      </c>
      <c r="R110" s="9">
        <v>26277240.922922004</v>
      </c>
      <c r="S110" s="9">
        <v>22786307</v>
      </c>
      <c r="T110" s="12"/>
      <c r="U110" s="12">
        <v>569913.59710000001</v>
      </c>
      <c r="V110" s="12">
        <v>1139826.3530609999</v>
      </c>
      <c r="W110" s="12">
        <v>1640170.9392269999</v>
      </c>
      <c r="X110" s="9">
        <v>141023.03353400002</v>
      </c>
      <c r="Y110" s="9"/>
      <c r="Z110" s="9"/>
      <c r="AA110" s="16">
        <v>5.0439999999999999E-3</v>
      </c>
      <c r="AB110" s="14">
        <f t="shared" si="3"/>
        <v>26136217.889388002</v>
      </c>
      <c r="AC110" s="15">
        <f t="shared" si="4"/>
        <v>0.8718287816712702</v>
      </c>
      <c r="AD110" s="15">
        <f t="shared" si="5"/>
        <v>4.3610990614055128E-2</v>
      </c>
      <c r="AE110" s="16">
        <f>+S110/K110</f>
        <v>1.9994111405251563E-2</v>
      </c>
      <c r="AF110" s="16">
        <f>+V110/K110</f>
        <v>1.0001539558710955E-3</v>
      </c>
      <c r="AG110" s="17">
        <f>+AB110/K110+AA110</f>
        <v>2.7977529869160134E-2</v>
      </c>
    </row>
    <row r="111" spans="1:33" ht="12.75" customHeight="1" x14ac:dyDescent="0.2">
      <c r="A111" s="6" t="s">
        <v>249</v>
      </c>
      <c r="B111" s="6" t="s">
        <v>250</v>
      </c>
      <c r="C111" s="7" t="s">
        <v>255</v>
      </c>
      <c r="D111" s="8" t="s">
        <v>256</v>
      </c>
      <c r="E111" s="8" t="s">
        <v>36</v>
      </c>
      <c r="F111" s="8" t="s">
        <v>37</v>
      </c>
      <c r="G111" s="6" t="s">
        <v>62</v>
      </c>
      <c r="H111" s="6" t="s">
        <v>52</v>
      </c>
      <c r="I111" s="6" t="s">
        <v>40</v>
      </c>
      <c r="J111" s="8" t="s">
        <v>41</v>
      </c>
      <c r="K111" s="9">
        <v>215237509.8608</v>
      </c>
      <c r="L111" s="22" t="s">
        <v>257</v>
      </c>
      <c r="M111" s="8"/>
      <c r="N111" s="8" t="s">
        <v>42</v>
      </c>
      <c r="O111" s="8" t="s">
        <v>254</v>
      </c>
      <c r="P111" s="11">
        <v>5.2500000000000003E-3</v>
      </c>
      <c r="Q111" s="8" t="s">
        <v>42</v>
      </c>
      <c r="R111" s="9">
        <v>2165362.0970780002</v>
      </c>
      <c r="S111" s="9">
        <v>1506055</v>
      </c>
      <c r="T111" s="12"/>
      <c r="U111" s="12">
        <v>107635.4029</v>
      </c>
      <c r="V111" s="12">
        <v>215270.646939</v>
      </c>
      <c r="W111" s="12">
        <v>309767.060773</v>
      </c>
      <c r="X111" s="9">
        <v>26633.986466000002</v>
      </c>
      <c r="Y111" s="9"/>
      <c r="Z111" s="9"/>
      <c r="AA111" s="16">
        <v>5.0439999999999999E-3</v>
      </c>
      <c r="AB111" s="14">
        <f t="shared" si="3"/>
        <v>2138728.1106120003</v>
      </c>
      <c r="AC111" s="15">
        <f t="shared" si="4"/>
        <v>0.70418254313262851</v>
      </c>
      <c r="AD111" s="15">
        <f t="shared" si="5"/>
        <v>0.10065358278635987</v>
      </c>
      <c r="AE111" s="16">
        <f>+S111/K111</f>
        <v>6.9971772158765782E-3</v>
      </c>
      <c r="AF111" s="16">
        <f>+V111/K111</f>
        <v>1.0001539558705237E-3</v>
      </c>
      <c r="AG111" s="17">
        <f>+AB111/K111+AA111</f>
        <v>1.4980595679791939E-2</v>
      </c>
    </row>
    <row r="112" spans="1:33" ht="12.75" customHeight="1" x14ac:dyDescent="0.2">
      <c r="A112" s="6" t="s">
        <v>249</v>
      </c>
      <c r="B112" s="6" t="s">
        <v>258</v>
      </c>
      <c r="C112" s="7" t="s">
        <v>259</v>
      </c>
      <c r="D112" s="8" t="s">
        <v>260</v>
      </c>
      <c r="E112" s="8" t="s">
        <v>36</v>
      </c>
      <c r="F112" s="8" t="s">
        <v>37</v>
      </c>
      <c r="G112" s="6" t="s">
        <v>51</v>
      </c>
      <c r="H112" s="6" t="s">
        <v>216</v>
      </c>
      <c r="I112" s="6" t="s">
        <v>123</v>
      </c>
      <c r="J112" s="8" t="s">
        <v>41</v>
      </c>
      <c r="K112" s="9">
        <v>1163773198.4359801</v>
      </c>
      <c r="L112" s="22" t="s">
        <v>261</v>
      </c>
      <c r="M112" s="8" t="s">
        <v>42</v>
      </c>
      <c r="N112" s="8" t="s">
        <v>42</v>
      </c>
      <c r="O112" s="8" t="s">
        <v>254</v>
      </c>
      <c r="P112" s="11">
        <v>5.2500000000000003E-3</v>
      </c>
      <c r="Q112" s="8" t="s">
        <v>42</v>
      </c>
      <c r="R112" s="9">
        <v>19174058.707562998</v>
      </c>
      <c r="S112" s="9">
        <v>15299047.266327001</v>
      </c>
      <c r="T112" s="12"/>
      <c r="U112" s="12">
        <v>582299.50229099998</v>
      </c>
      <c r="V112" s="12">
        <v>1164600.003729</v>
      </c>
      <c r="W112" s="12">
        <v>1991870.6313729999</v>
      </c>
      <c r="X112" s="9">
        <v>136241.303843</v>
      </c>
      <c r="Y112" s="9"/>
      <c r="Z112" s="9"/>
      <c r="AA112" s="13"/>
      <c r="AB112" s="14">
        <f t="shared" si="3"/>
        <v>19037817.403719999</v>
      </c>
      <c r="AC112" s="15">
        <f t="shared" si="4"/>
        <v>0.80361350998867964</v>
      </c>
      <c r="AD112" s="15">
        <f t="shared" si="5"/>
        <v>6.1172978972969694E-2</v>
      </c>
      <c r="AE112" s="16">
        <f>+S112/K112</f>
        <v>1.314607286616303E-2</v>
      </c>
      <c r="AF112" s="16">
        <f>+V112/K112</f>
        <v>1.000710452254899E-3</v>
      </c>
      <c r="AG112" s="17">
        <f>+AB112/K112+AA112</f>
        <v>1.6358700672352081E-2</v>
      </c>
    </row>
    <row r="113" spans="1:33" ht="12.75" customHeight="1" x14ac:dyDescent="0.2">
      <c r="A113" s="6" t="s">
        <v>249</v>
      </c>
      <c r="B113" s="6" t="s">
        <v>258</v>
      </c>
      <c r="C113" s="7" t="s">
        <v>262</v>
      </c>
      <c r="D113" s="8" t="s">
        <v>263</v>
      </c>
      <c r="E113" s="8" t="s">
        <v>36</v>
      </c>
      <c r="F113" s="8" t="s">
        <v>37</v>
      </c>
      <c r="G113" s="6" t="s">
        <v>51</v>
      </c>
      <c r="H113" s="6" t="s">
        <v>216</v>
      </c>
      <c r="I113" s="6" t="s">
        <v>123</v>
      </c>
      <c r="J113" s="8" t="s">
        <v>41</v>
      </c>
      <c r="K113" s="9">
        <v>992291.29532899999</v>
      </c>
      <c r="L113" s="22" t="s">
        <v>264</v>
      </c>
      <c r="M113" s="8" t="s">
        <v>42</v>
      </c>
      <c r="N113" s="8" t="s">
        <v>42</v>
      </c>
      <c r="O113" s="8" t="s">
        <v>254</v>
      </c>
      <c r="P113" s="11">
        <v>5.2500000000000003E-3</v>
      </c>
      <c r="Q113" s="8" t="s">
        <v>42</v>
      </c>
      <c r="R113" s="9">
        <v>16348.762436999999</v>
      </c>
      <c r="S113" s="9">
        <v>13044.733673000001</v>
      </c>
      <c r="T113" s="12"/>
      <c r="U113" s="12">
        <v>496.49770899999999</v>
      </c>
      <c r="V113" s="12">
        <v>992.99627099999998</v>
      </c>
      <c r="W113" s="12">
        <v>1698.3686269999998</v>
      </c>
      <c r="X113" s="9">
        <v>116.166157</v>
      </c>
      <c r="Y113" s="9"/>
      <c r="Z113" s="9"/>
      <c r="AA113" s="13"/>
      <c r="AB113" s="14">
        <f t="shared" si="3"/>
        <v>16232.59628</v>
      </c>
      <c r="AC113" s="15">
        <f t="shared" si="4"/>
        <v>0.80361351000100156</v>
      </c>
      <c r="AD113" s="15">
        <f t="shared" si="5"/>
        <v>6.1172978978320282E-2</v>
      </c>
      <c r="AE113" s="16">
        <f>+S113/K113</f>
        <v>1.3146072866309829E-2</v>
      </c>
      <c r="AF113" s="16">
        <f>+V113/K113</f>
        <v>1.0007104523382584E-3</v>
      </c>
      <c r="AG113" s="17">
        <f>+AB113/K113+AA113</f>
        <v>1.6358700672283927E-2</v>
      </c>
    </row>
    <row r="114" spans="1:33" ht="12.75" customHeight="1" x14ac:dyDescent="0.2">
      <c r="A114" s="6" t="s">
        <v>249</v>
      </c>
      <c r="B114" s="6" t="s">
        <v>265</v>
      </c>
      <c r="C114" s="7" t="s">
        <v>266</v>
      </c>
      <c r="D114" s="8" t="s">
        <v>267</v>
      </c>
      <c r="E114" s="8" t="s">
        <v>36</v>
      </c>
      <c r="F114" s="8" t="s">
        <v>37</v>
      </c>
      <c r="G114" s="6" t="s">
        <v>51</v>
      </c>
      <c r="H114" s="6" t="s">
        <v>224</v>
      </c>
      <c r="I114" s="6" t="s">
        <v>123</v>
      </c>
      <c r="J114" s="8" t="s">
        <v>41</v>
      </c>
      <c r="K114" s="9">
        <v>1340859787.89589</v>
      </c>
      <c r="L114" s="22" t="s">
        <v>268</v>
      </c>
      <c r="M114" s="8" t="s">
        <v>42</v>
      </c>
      <c r="N114" s="8" t="s">
        <v>42</v>
      </c>
      <c r="O114" s="8" t="s">
        <v>254</v>
      </c>
      <c r="P114" s="11">
        <v>5.2500000000000003E-3</v>
      </c>
      <c r="Q114" s="8" t="s">
        <v>42</v>
      </c>
      <c r="R114" s="9">
        <v>23166024.760000002</v>
      </c>
      <c r="S114" s="9">
        <v>18884614</v>
      </c>
      <c r="T114" s="12"/>
      <c r="U114" s="12">
        <v>670491</v>
      </c>
      <c r="V114" s="12">
        <v>1340982</v>
      </c>
      <c r="W114" s="12">
        <v>2126598</v>
      </c>
      <c r="X114" s="9">
        <v>143339.76</v>
      </c>
      <c r="Y114" s="9"/>
      <c r="Z114" s="9"/>
      <c r="AA114" s="16">
        <v>1.3179999999999999E-3</v>
      </c>
      <c r="AB114" s="14">
        <f t="shared" si="3"/>
        <v>23022685</v>
      </c>
      <c r="AC114" s="15">
        <f t="shared" si="4"/>
        <v>0.82026114677762385</v>
      </c>
      <c r="AD114" s="15">
        <f t="shared" si="5"/>
        <v>5.8246116819128613E-2</v>
      </c>
      <c r="AE114" s="16">
        <f>+S114/K114</f>
        <v>1.4083958793062321E-2</v>
      </c>
      <c r="AF114" s="16">
        <f>+V114/K114</f>
        <v>1.0000911445814196E-3</v>
      </c>
      <c r="AG114" s="17">
        <f>+AB114/K114+AA114</f>
        <v>1.8488091315906906E-2</v>
      </c>
    </row>
    <row r="115" spans="1:33" ht="12.75" customHeight="1" x14ac:dyDescent="0.2">
      <c r="A115" s="6" t="s">
        <v>249</v>
      </c>
      <c r="B115" s="6" t="s">
        <v>269</v>
      </c>
      <c r="C115" s="7" t="s">
        <v>270</v>
      </c>
      <c r="D115" s="8" t="s">
        <v>271</v>
      </c>
      <c r="E115" s="8" t="s">
        <v>36</v>
      </c>
      <c r="F115" s="8" t="s">
        <v>37</v>
      </c>
      <c r="G115" s="6" t="s">
        <v>51</v>
      </c>
      <c r="H115" s="6" t="s">
        <v>224</v>
      </c>
      <c r="I115" s="6" t="s">
        <v>123</v>
      </c>
      <c r="J115" s="8" t="s">
        <v>41</v>
      </c>
      <c r="K115" s="9">
        <v>811026713.78082204</v>
      </c>
      <c r="L115" s="22" t="s">
        <v>272</v>
      </c>
      <c r="M115" s="8" t="s">
        <v>42</v>
      </c>
      <c r="N115" s="8" t="s">
        <v>42</v>
      </c>
      <c r="O115" s="8" t="s">
        <v>254</v>
      </c>
      <c r="P115" s="11">
        <v>5.2500000000000003E-3</v>
      </c>
      <c r="Q115" s="8" t="s">
        <v>42</v>
      </c>
      <c r="R115" s="9">
        <v>15508705.789999999</v>
      </c>
      <c r="S115" s="9">
        <v>12400241</v>
      </c>
      <c r="T115" s="12"/>
      <c r="U115" s="12">
        <v>405521</v>
      </c>
      <c r="V115" s="12">
        <v>811042</v>
      </c>
      <c r="W115" s="12">
        <v>1747610</v>
      </c>
      <c r="X115" s="9">
        <v>144291.79</v>
      </c>
      <c r="Y115" s="9"/>
      <c r="Z115" s="9"/>
      <c r="AA115" s="16">
        <v>1.784E-3</v>
      </c>
      <c r="AB115" s="14">
        <f t="shared" si="3"/>
        <v>15364414</v>
      </c>
      <c r="AC115" s="15">
        <f t="shared" si="4"/>
        <v>0.80707542767332352</v>
      </c>
      <c r="AD115" s="15">
        <f t="shared" si="5"/>
        <v>5.2787044139789518E-2</v>
      </c>
      <c r="AE115" s="16">
        <f>+S115/K115</f>
        <v>1.5289559257786833E-2</v>
      </c>
      <c r="AF115" s="16">
        <f>+V115/K115</f>
        <v>1.0000188479848053E-3</v>
      </c>
      <c r="AG115" s="17">
        <f>+AB115/K115+AA115</f>
        <v>2.0728399412412196E-2</v>
      </c>
    </row>
    <row r="116" spans="1:33" ht="12.75" customHeight="1" x14ac:dyDescent="0.2">
      <c r="A116" s="6" t="s">
        <v>249</v>
      </c>
      <c r="B116" s="6" t="s">
        <v>273</v>
      </c>
      <c r="C116" s="7" t="s">
        <v>274</v>
      </c>
      <c r="D116" s="8" t="s">
        <v>275</v>
      </c>
      <c r="E116" s="8" t="s">
        <v>36</v>
      </c>
      <c r="F116" s="8" t="s">
        <v>37</v>
      </c>
      <c r="G116" s="6" t="s">
        <v>51</v>
      </c>
      <c r="H116" s="6" t="s">
        <v>52</v>
      </c>
      <c r="I116" s="6" t="s">
        <v>40</v>
      </c>
      <c r="J116" s="8" t="s">
        <v>41</v>
      </c>
      <c r="K116" s="9">
        <v>5402885031.5537901</v>
      </c>
      <c r="L116" s="22" t="s">
        <v>253</v>
      </c>
      <c r="M116" s="8" t="s">
        <v>42</v>
      </c>
      <c r="N116" s="8" t="s">
        <v>42</v>
      </c>
      <c r="O116" s="8" t="s">
        <v>276</v>
      </c>
      <c r="P116" s="11">
        <v>5.2500000000000003E-3</v>
      </c>
      <c r="Q116" s="8" t="s">
        <v>42</v>
      </c>
      <c r="R116" s="9">
        <v>127612761.17896301</v>
      </c>
      <c r="S116" s="9">
        <v>108085156</v>
      </c>
      <c r="T116" s="12"/>
      <c r="U116" s="12">
        <v>2701436.163956</v>
      </c>
      <c r="V116" s="12">
        <v>9184883.4904430006</v>
      </c>
      <c r="W116" s="12">
        <v>5085126.9038430005</v>
      </c>
      <c r="X116" s="9">
        <v>2556158.6207210002</v>
      </c>
      <c r="Y116" s="9"/>
      <c r="Z116" s="9"/>
      <c r="AA116" s="13"/>
      <c r="AB116" s="14">
        <f t="shared" si="3"/>
        <v>125056602.55824201</v>
      </c>
      <c r="AC116" s="15">
        <f t="shared" si="4"/>
        <v>0.86428987985390071</v>
      </c>
      <c r="AD116" s="15">
        <f t="shared" si="5"/>
        <v>7.3445810157567404E-2</v>
      </c>
      <c r="AE116" s="16">
        <f>+S116/K116</f>
        <v>2.0005081612650251E-2</v>
      </c>
      <c r="AF116" s="16">
        <f>+V116/K116</f>
        <v>1.6999961014905335E-3</v>
      </c>
      <c r="AG116" s="17">
        <f>+AB116/K116+AA116</f>
        <v>2.3146263862342E-2</v>
      </c>
    </row>
    <row r="117" spans="1:33" ht="12.75" customHeight="1" x14ac:dyDescent="0.2">
      <c r="A117" s="6" t="s">
        <v>249</v>
      </c>
      <c r="B117" s="6" t="s">
        <v>273</v>
      </c>
      <c r="C117" s="7" t="s">
        <v>277</v>
      </c>
      <c r="D117" s="8" t="s">
        <v>278</v>
      </c>
      <c r="E117" s="8" t="s">
        <v>36</v>
      </c>
      <c r="F117" s="8" t="s">
        <v>37</v>
      </c>
      <c r="G117" s="6" t="s">
        <v>51</v>
      </c>
      <c r="H117" s="6" t="s">
        <v>52</v>
      </c>
      <c r="I117" s="6" t="s">
        <v>40</v>
      </c>
      <c r="J117" s="8" t="s">
        <v>41</v>
      </c>
      <c r="K117" s="9">
        <v>6718529002.1780901</v>
      </c>
      <c r="L117" s="22" t="s">
        <v>257</v>
      </c>
      <c r="M117" s="8" t="s">
        <v>42</v>
      </c>
      <c r="N117" s="8" t="s">
        <v>42</v>
      </c>
      <c r="O117" s="8" t="s">
        <v>276</v>
      </c>
      <c r="P117" s="11">
        <v>5.2500000000000003E-3</v>
      </c>
      <c r="Q117" s="8" t="s">
        <v>42</v>
      </c>
      <c r="R117" s="9">
        <v>71329541.908260003</v>
      </c>
      <c r="S117" s="9">
        <v>47046815</v>
      </c>
      <c r="T117" s="12"/>
      <c r="U117" s="12">
        <v>3359256.602552</v>
      </c>
      <c r="V117" s="12">
        <v>11421473.111454001</v>
      </c>
      <c r="W117" s="12">
        <v>6323394.3316759998</v>
      </c>
      <c r="X117" s="9">
        <v>3178602.8625779999</v>
      </c>
      <c r="Y117" s="9"/>
      <c r="Z117" s="9"/>
      <c r="AA117" s="13"/>
      <c r="AB117" s="14">
        <f t="shared" si="3"/>
        <v>68150939.045681998</v>
      </c>
      <c r="AC117" s="15">
        <f t="shared" si="4"/>
        <v>0.69033260082394798</v>
      </c>
      <c r="AD117" s="15">
        <f t="shared" si="5"/>
        <v>0.16759083985325743</v>
      </c>
      <c r="AE117" s="16">
        <f>+S117/K117</f>
        <v>7.0025469838334879E-3</v>
      </c>
      <c r="AF117" s="16">
        <f>+V117/K117</f>
        <v>1.6999961014905578E-3</v>
      </c>
      <c r="AG117" s="17">
        <f>+AB117/K117+AA117</f>
        <v>1.014372923352538E-2</v>
      </c>
    </row>
    <row r="118" spans="1:33" ht="12.75" customHeight="1" x14ac:dyDescent="0.2">
      <c r="A118" s="6" t="s">
        <v>249</v>
      </c>
      <c r="B118" s="6" t="s">
        <v>273</v>
      </c>
      <c r="C118" s="7" t="s">
        <v>279</v>
      </c>
      <c r="D118" s="8" t="s">
        <v>280</v>
      </c>
      <c r="E118" s="8" t="s">
        <v>36</v>
      </c>
      <c r="F118" s="8" t="s">
        <v>37</v>
      </c>
      <c r="G118" s="6" t="s">
        <v>51</v>
      </c>
      <c r="H118" s="6" t="s">
        <v>52</v>
      </c>
      <c r="I118" s="6" t="s">
        <v>40</v>
      </c>
      <c r="J118" s="8" t="s">
        <v>41</v>
      </c>
      <c r="K118" s="9">
        <v>42878567.802918002</v>
      </c>
      <c r="L118" s="22" t="s">
        <v>281</v>
      </c>
      <c r="M118" s="8" t="s">
        <v>42</v>
      </c>
      <c r="N118" s="8" t="s">
        <v>42</v>
      </c>
      <c r="O118" s="8" t="s">
        <v>276</v>
      </c>
      <c r="P118" s="11">
        <v>5.2500000000000003E-3</v>
      </c>
      <c r="Q118" s="8" t="s">
        <v>42</v>
      </c>
      <c r="R118" s="9">
        <v>953263.6727750001</v>
      </c>
      <c r="S118" s="9">
        <v>798288</v>
      </c>
      <c r="T118" s="12"/>
      <c r="U118" s="12">
        <v>21439.233491999999</v>
      </c>
      <c r="V118" s="12">
        <v>72893.398102000006</v>
      </c>
      <c r="W118" s="12">
        <v>40356.764479999998</v>
      </c>
      <c r="X118" s="9">
        <v>20286.276700999999</v>
      </c>
      <c r="Y118" s="9"/>
      <c r="Z118" s="9"/>
      <c r="AA118" s="13"/>
      <c r="AB118" s="14">
        <f t="shared" si="3"/>
        <v>932977.39607400005</v>
      </c>
      <c r="AC118" s="15">
        <f t="shared" si="4"/>
        <v>0.85563487749995071</v>
      </c>
      <c r="AD118" s="15">
        <f t="shared" si="5"/>
        <v>7.8129865105776256E-2</v>
      </c>
      <c r="AE118" s="16">
        <f>+S118/K118</f>
        <v>1.8617412868572405E-2</v>
      </c>
      <c r="AF118" s="16">
        <f>+V118/K118</f>
        <v>1.6999961014798498E-3</v>
      </c>
      <c r="AG118" s="17">
        <f>+AB118/K118+AA118</f>
        <v>2.1758595118247126E-2</v>
      </c>
    </row>
    <row r="119" spans="1:33" ht="12.75" customHeight="1" x14ac:dyDescent="0.2">
      <c r="A119" s="6" t="s">
        <v>249</v>
      </c>
      <c r="B119" s="6" t="s">
        <v>282</v>
      </c>
      <c r="C119" s="7" t="s">
        <v>283</v>
      </c>
      <c r="D119" s="8" t="s">
        <v>284</v>
      </c>
      <c r="E119" s="8" t="s">
        <v>36</v>
      </c>
      <c r="F119" s="8" t="s">
        <v>37</v>
      </c>
      <c r="G119" s="6" t="s">
        <v>245</v>
      </c>
      <c r="H119" s="6" t="s">
        <v>52</v>
      </c>
      <c r="I119" s="6" t="s">
        <v>123</v>
      </c>
      <c r="J119" s="8" t="s">
        <v>41</v>
      </c>
      <c r="K119" s="9">
        <v>3269238017.3547602</v>
      </c>
      <c r="L119" s="22" t="s">
        <v>253</v>
      </c>
      <c r="M119" s="8" t="s">
        <v>42</v>
      </c>
      <c r="N119" s="8" t="s">
        <v>42</v>
      </c>
      <c r="O119" s="8" t="s">
        <v>254</v>
      </c>
      <c r="P119" s="11">
        <v>5.2500000000000003E-3</v>
      </c>
      <c r="Q119" s="8" t="s">
        <v>42</v>
      </c>
      <c r="R119" s="9">
        <v>74512311.87570399</v>
      </c>
      <c r="S119" s="9">
        <v>65339765</v>
      </c>
      <c r="T119" s="12"/>
      <c r="U119" s="12">
        <v>1634402.1382569999</v>
      </c>
      <c r="V119" s="12">
        <v>3268802.9728529998</v>
      </c>
      <c r="W119" s="12">
        <v>3136298.8374330001</v>
      </c>
      <c r="X119" s="9">
        <v>1133042.927161</v>
      </c>
      <c r="Y119" s="9"/>
      <c r="Z119" s="9"/>
      <c r="AA119" s="13"/>
      <c r="AB119" s="14">
        <f t="shared" si="3"/>
        <v>73379268.948542997</v>
      </c>
      <c r="AC119" s="15">
        <f t="shared" si="4"/>
        <v>0.89043902911896444</v>
      </c>
      <c r="AD119" s="15">
        <f t="shared" si="5"/>
        <v>4.4546682185471739E-2</v>
      </c>
      <c r="AE119" s="16">
        <f>+S119/K119</f>
        <v>1.998623674787325E-2</v>
      </c>
      <c r="AF119" s="16">
        <f>+V119/K119</f>
        <v>9.9986692785919819E-4</v>
      </c>
      <c r="AG119" s="17">
        <f>+AB119/K119+AA119</f>
        <v>2.2445373680046826E-2</v>
      </c>
    </row>
    <row r="120" spans="1:33" ht="12.75" customHeight="1" x14ac:dyDescent="0.2">
      <c r="A120" s="6" t="s">
        <v>249</v>
      </c>
      <c r="B120" s="6" t="s">
        <v>282</v>
      </c>
      <c r="C120" s="7" t="s">
        <v>285</v>
      </c>
      <c r="D120" s="8" t="s">
        <v>286</v>
      </c>
      <c r="E120" s="8" t="s">
        <v>36</v>
      </c>
      <c r="F120" s="8" t="s">
        <v>37</v>
      </c>
      <c r="G120" s="6" t="s">
        <v>245</v>
      </c>
      <c r="H120" s="6" t="s">
        <v>52</v>
      </c>
      <c r="I120" s="6" t="s">
        <v>123</v>
      </c>
      <c r="J120" s="8" t="s">
        <v>41</v>
      </c>
      <c r="K120" s="9">
        <v>1184510119.25438</v>
      </c>
      <c r="L120" s="22" t="s">
        <v>257</v>
      </c>
      <c r="M120" s="8" t="s">
        <v>42</v>
      </c>
      <c r="N120" s="8" t="s">
        <v>42</v>
      </c>
      <c r="O120" s="8" t="s">
        <v>254</v>
      </c>
      <c r="P120" s="11">
        <v>5.2500000000000003E-3</v>
      </c>
      <c r="Q120" s="8" t="s">
        <v>42</v>
      </c>
      <c r="R120" s="9">
        <v>11615263.625124998</v>
      </c>
      <c r="S120" s="9">
        <v>8291867</v>
      </c>
      <c r="T120" s="12"/>
      <c r="U120" s="12">
        <v>592176.48314999999</v>
      </c>
      <c r="V120" s="12">
        <v>1184352.4939570001</v>
      </c>
      <c r="W120" s="12">
        <v>1136343.603685</v>
      </c>
      <c r="X120" s="9">
        <v>410524.04433300003</v>
      </c>
      <c r="Y120" s="9"/>
      <c r="Z120" s="9"/>
      <c r="AA120" s="13"/>
      <c r="AB120" s="14">
        <f t="shared" si="3"/>
        <v>11204739.580791999</v>
      </c>
      <c r="AC120" s="15">
        <f t="shared" si="4"/>
        <v>0.74003210339797076</v>
      </c>
      <c r="AD120" s="15">
        <f t="shared" si="5"/>
        <v>0.10570102816019977</v>
      </c>
      <c r="AE120" s="16">
        <f>+S120/K120</f>
        <v>7.0002500318186618E-3</v>
      </c>
      <c r="AF120" s="16">
        <f>+V120/K120</f>
        <v>9.9986692785919038E-4</v>
      </c>
      <c r="AG120" s="17">
        <f>+AB120/K120+AA120</f>
        <v>9.4593869639924277E-3</v>
      </c>
    </row>
    <row r="121" spans="1:33" ht="12.75" customHeight="1" x14ac:dyDescent="0.2">
      <c r="A121" s="6" t="s">
        <v>249</v>
      </c>
      <c r="B121" s="6" t="s">
        <v>282</v>
      </c>
      <c r="C121" s="7" t="s">
        <v>287</v>
      </c>
      <c r="D121" s="8" t="s">
        <v>288</v>
      </c>
      <c r="E121" s="8" t="s">
        <v>36</v>
      </c>
      <c r="F121" s="8" t="s">
        <v>37</v>
      </c>
      <c r="G121" s="6" t="s">
        <v>245</v>
      </c>
      <c r="H121" s="6" t="s">
        <v>52</v>
      </c>
      <c r="I121" s="6" t="s">
        <v>123</v>
      </c>
      <c r="J121" s="8" t="s">
        <v>41</v>
      </c>
      <c r="K121" s="9">
        <v>561723282.91031802</v>
      </c>
      <c r="L121" s="22" t="s">
        <v>289</v>
      </c>
      <c r="M121" s="8" t="s">
        <v>42</v>
      </c>
      <c r="N121" s="8" t="s">
        <v>42</v>
      </c>
      <c r="O121" s="8" t="s">
        <v>254</v>
      </c>
      <c r="P121" s="11">
        <v>5.2500000000000003E-3</v>
      </c>
      <c r="Q121" s="8" t="s">
        <v>42</v>
      </c>
      <c r="R121" s="9">
        <v>12198815.879171001</v>
      </c>
      <c r="S121" s="9">
        <v>10622781</v>
      </c>
      <c r="T121" s="12"/>
      <c r="U121" s="12">
        <v>280824.378593</v>
      </c>
      <c r="V121" s="12">
        <v>561648.53318999999</v>
      </c>
      <c r="W121" s="12">
        <v>538881.55888199992</v>
      </c>
      <c r="X121" s="9">
        <v>194680.40850599998</v>
      </c>
      <c r="Y121" s="9"/>
      <c r="Z121" s="9"/>
      <c r="AA121" s="13"/>
      <c r="AB121" s="14">
        <f t="shared" si="3"/>
        <v>12004135.470665</v>
      </c>
      <c r="AC121" s="15">
        <f t="shared" si="4"/>
        <v>0.88492678427024807</v>
      </c>
      <c r="AD121" s="15">
        <f t="shared" si="5"/>
        <v>4.6787920259857417E-2</v>
      </c>
      <c r="AE121" s="16">
        <f>+S121/K121</f>
        <v>1.8911056962002376E-2</v>
      </c>
      <c r="AF121" s="16">
        <f>+V121/K121</f>
        <v>9.9986692785826729E-4</v>
      </c>
      <c r="AG121" s="17">
        <f>+AB121/K121+AA121</f>
        <v>2.1370193894173196E-2</v>
      </c>
    </row>
    <row r="122" spans="1:33" ht="12.75" customHeight="1" x14ac:dyDescent="0.2">
      <c r="A122" s="6" t="s">
        <v>249</v>
      </c>
      <c r="B122" s="6" t="s">
        <v>290</v>
      </c>
      <c r="C122" s="7" t="s">
        <v>291</v>
      </c>
      <c r="D122" s="8" t="s">
        <v>292</v>
      </c>
      <c r="E122" s="8" t="s">
        <v>36</v>
      </c>
      <c r="F122" s="8" t="s">
        <v>37</v>
      </c>
      <c r="G122" s="6" t="s">
        <v>51</v>
      </c>
      <c r="H122" s="6" t="s">
        <v>122</v>
      </c>
      <c r="I122" s="6" t="s">
        <v>123</v>
      </c>
      <c r="J122" s="8" t="s">
        <v>41</v>
      </c>
      <c r="K122" s="9">
        <v>5487248165.3331404</v>
      </c>
      <c r="L122" s="22" t="s">
        <v>293</v>
      </c>
      <c r="M122" s="8" t="s">
        <v>42</v>
      </c>
      <c r="N122" s="8" t="s">
        <v>42</v>
      </c>
      <c r="O122" s="8" t="s">
        <v>254</v>
      </c>
      <c r="P122" s="11">
        <v>1.25E-3</v>
      </c>
      <c r="Q122" s="8" t="s">
        <v>42</v>
      </c>
      <c r="R122" s="9">
        <v>78499297.858358994</v>
      </c>
      <c r="S122" s="9">
        <v>65835625</v>
      </c>
      <c r="T122" s="12"/>
      <c r="U122" s="12">
        <v>2724191.4861790002</v>
      </c>
      <c r="V122" s="12">
        <v>5487148.1653100001</v>
      </c>
      <c r="W122" s="12">
        <v>4415679.9507180005</v>
      </c>
      <c r="X122" s="9">
        <v>36653.256152000002</v>
      </c>
      <c r="Y122" s="9"/>
      <c r="Z122" s="9"/>
      <c r="AA122" s="13"/>
      <c r="AB122" s="14">
        <f t="shared" si="3"/>
        <v>78462644.60220699</v>
      </c>
      <c r="AC122" s="15">
        <f t="shared" si="4"/>
        <v>0.83906966600190513</v>
      </c>
      <c r="AD122" s="15">
        <f t="shared" si="5"/>
        <v>6.9933255412546441E-2</v>
      </c>
      <c r="AE122" s="16">
        <f>+S122/K122</f>
        <v>1.1997931024138946E-2</v>
      </c>
      <c r="AF122" s="16">
        <f>+V122/K122</f>
        <v>9.9998177592481208E-4</v>
      </c>
      <c r="AG122" s="17">
        <f>+AB122/K122+AA122</f>
        <v>1.4299088037955248E-2</v>
      </c>
    </row>
    <row r="123" spans="1:33" ht="12.75" customHeight="1" x14ac:dyDescent="0.2">
      <c r="A123" s="6" t="s">
        <v>249</v>
      </c>
      <c r="B123" s="6" t="s">
        <v>290</v>
      </c>
      <c r="C123" s="7" t="s">
        <v>294</v>
      </c>
      <c r="D123" s="8" t="s">
        <v>295</v>
      </c>
      <c r="E123" s="8" t="s">
        <v>36</v>
      </c>
      <c r="F123" s="8" t="s">
        <v>37</v>
      </c>
      <c r="G123" s="6" t="s">
        <v>51</v>
      </c>
      <c r="H123" s="6" t="s">
        <v>122</v>
      </c>
      <c r="I123" s="6" t="s">
        <v>123</v>
      </c>
      <c r="J123" s="8" t="s">
        <v>41</v>
      </c>
      <c r="K123" s="9">
        <v>17118006794.5327</v>
      </c>
      <c r="L123" s="22" t="s">
        <v>296</v>
      </c>
      <c r="M123" s="8" t="s">
        <v>42</v>
      </c>
      <c r="N123" s="8" t="s">
        <v>42</v>
      </c>
      <c r="O123" s="8" t="s">
        <v>254</v>
      </c>
      <c r="P123" s="11">
        <v>1.25E-3</v>
      </c>
      <c r="Q123" s="8" t="s">
        <v>42</v>
      </c>
      <c r="R123" s="9">
        <v>142249120.81164101</v>
      </c>
      <c r="S123" s="9">
        <v>102743556</v>
      </c>
      <c r="T123" s="12"/>
      <c r="U123" s="12">
        <v>8498381.5138210002</v>
      </c>
      <c r="V123" s="12">
        <v>17117694.834690001</v>
      </c>
      <c r="W123" s="12">
        <v>13775145.049281999</v>
      </c>
      <c r="X123" s="9">
        <v>114343.413848</v>
      </c>
      <c r="Y123" s="9"/>
      <c r="Z123" s="9"/>
      <c r="AA123" s="13"/>
      <c r="AB123" s="14">
        <f t="shared" si="3"/>
        <v>142134777.39779299</v>
      </c>
      <c r="AC123" s="15">
        <f t="shared" si="4"/>
        <v>0.72286007605620206</v>
      </c>
      <c r="AD123" s="15">
        <f t="shared" si="5"/>
        <v>0.12043283950684822</v>
      </c>
      <c r="AE123" s="16">
        <f>+S123/K123</f>
        <v>6.0020747294489418E-3</v>
      </c>
      <c r="AF123" s="16">
        <f>+V123/K123</f>
        <v>9.9998177592482335E-4</v>
      </c>
      <c r="AG123" s="17">
        <f>+AB123/K123+AA123</f>
        <v>8.3032317432651832E-3</v>
      </c>
    </row>
    <row r="124" spans="1:33" ht="12.75" customHeight="1" x14ac:dyDescent="0.2">
      <c r="A124" s="6" t="s">
        <v>249</v>
      </c>
      <c r="B124" s="6" t="s">
        <v>297</v>
      </c>
      <c r="C124" s="7" t="s">
        <v>298</v>
      </c>
      <c r="D124" s="8" t="s">
        <v>299</v>
      </c>
      <c r="E124" s="8" t="s">
        <v>36</v>
      </c>
      <c r="F124" s="8" t="s">
        <v>37</v>
      </c>
      <c r="G124" s="6" t="s">
        <v>51</v>
      </c>
      <c r="H124" s="6" t="s">
        <v>157</v>
      </c>
      <c r="I124" s="6" t="s">
        <v>123</v>
      </c>
      <c r="J124" s="8" t="s">
        <v>41</v>
      </c>
      <c r="K124" s="9">
        <v>11470422682.4638</v>
      </c>
      <c r="L124" s="22" t="s">
        <v>300</v>
      </c>
      <c r="M124" s="8" t="s">
        <v>42</v>
      </c>
      <c r="N124" s="8" t="s">
        <v>42</v>
      </c>
      <c r="O124" s="8" t="s">
        <v>254</v>
      </c>
      <c r="P124" s="11">
        <v>1.25E-3</v>
      </c>
      <c r="Q124" s="8" t="s">
        <v>42</v>
      </c>
      <c r="R124" s="9">
        <v>113695718.82926701</v>
      </c>
      <c r="S124" s="9">
        <v>92082065</v>
      </c>
      <c r="T124" s="12"/>
      <c r="U124" s="12">
        <v>2692428.5611709999</v>
      </c>
      <c r="V124" s="12">
        <v>9367430.6237129997</v>
      </c>
      <c r="W124" s="12">
        <v>9463281.9051700011</v>
      </c>
      <c r="X124" s="9">
        <v>90512.739212999993</v>
      </c>
      <c r="Y124" s="9"/>
      <c r="Z124" s="9"/>
      <c r="AA124" s="13"/>
      <c r="AB124" s="14">
        <f t="shared" si="3"/>
        <v>113605206.09005401</v>
      </c>
      <c r="AC124" s="15">
        <f t="shared" si="4"/>
        <v>0.81054441226053697</v>
      </c>
      <c r="AD124" s="15">
        <f t="shared" si="5"/>
        <v>8.245599780249073E-2</v>
      </c>
      <c r="AE124" s="16">
        <f>+S124/K124</f>
        <v>8.0277830686027642E-3</v>
      </c>
      <c r="AF124" s="16">
        <f>+V124/K124</f>
        <v>8.1665958465803581E-4</v>
      </c>
      <c r="AG124" s="17">
        <f>+AB124/K124+AA124</f>
        <v>9.9041865531019884E-3</v>
      </c>
    </row>
    <row r="125" spans="1:33" ht="12.75" customHeight="1" x14ac:dyDescent="0.2">
      <c r="A125" s="6" t="s">
        <v>249</v>
      </c>
      <c r="B125" s="6" t="s">
        <v>297</v>
      </c>
      <c r="C125" s="7" t="s">
        <v>301</v>
      </c>
      <c r="D125" s="8" t="s">
        <v>302</v>
      </c>
      <c r="E125" s="8" t="s">
        <v>36</v>
      </c>
      <c r="F125" s="8" t="s">
        <v>37</v>
      </c>
      <c r="G125" s="6" t="s">
        <v>51</v>
      </c>
      <c r="H125" s="6" t="s">
        <v>157</v>
      </c>
      <c r="I125" s="6" t="s">
        <v>123</v>
      </c>
      <c r="J125" s="8" t="s">
        <v>41</v>
      </c>
      <c r="K125" s="9">
        <v>268742791.25562996</v>
      </c>
      <c r="L125" s="22" t="s">
        <v>303</v>
      </c>
      <c r="M125" s="8" t="s">
        <v>42</v>
      </c>
      <c r="N125" s="8" t="s">
        <v>42</v>
      </c>
      <c r="O125" s="8" t="s">
        <v>254</v>
      </c>
      <c r="P125" s="11">
        <v>1.25E-3</v>
      </c>
      <c r="Q125" s="8" t="s">
        <v>42</v>
      </c>
      <c r="R125" s="9">
        <v>1850147.5507330003</v>
      </c>
      <c r="S125" s="9">
        <v>1343757</v>
      </c>
      <c r="T125" s="12"/>
      <c r="U125" s="12">
        <v>63081.438828999999</v>
      </c>
      <c r="V125" s="12">
        <v>219471.37628699999</v>
      </c>
      <c r="W125" s="12">
        <v>221717.09482999999</v>
      </c>
      <c r="X125" s="9">
        <v>2120.6407869999998</v>
      </c>
      <c r="Y125" s="9"/>
      <c r="Z125" s="9"/>
      <c r="AA125" s="13"/>
      <c r="AB125" s="14">
        <f t="shared" si="3"/>
        <v>1848026.9099460002</v>
      </c>
      <c r="AC125" s="15">
        <f t="shared" si="4"/>
        <v>0.72713064553765883</v>
      </c>
      <c r="AD125" s="15">
        <f t="shared" si="5"/>
        <v>0.11875983791459671</v>
      </c>
      <c r="AE125" s="16">
        <f>+S125/K125</f>
        <v>5.0001601669821512E-3</v>
      </c>
      <c r="AF125" s="16">
        <f>+V125/K125</f>
        <v>8.1665958465928612E-4</v>
      </c>
      <c r="AG125" s="17">
        <f>+AB125/K125+AA125</f>
        <v>6.8765636514809599E-3</v>
      </c>
    </row>
    <row r="126" spans="1:33" ht="12.75" customHeight="1" x14ac:dyDescent="0.2">
      <c r="A126" s="6" t="s">
        <v>249</v>
      </c>
      <c r="B126" s="6" t="s">
        <v>304</v>
      </c>
      <c r="C126" s="7" t="s">
        <v>305</v>
      </c>
      <c r="D126" s="8" t="s">
        <v>306</v>
      </c>
      <c r="E126" s="8" t="s">
        <v>36</v>
      </c>
      <c r="F126" s="8" t="s">
        <v>37</v>
      </c>
      <c r="G126" s="6" t="s">
        <v>62</v>
      </c>
      <c r="H126" s="6" t="s">
        <v>224</v>
      </c>
      <c r="I126" s="6" t="s">
        <v>123</v>
      </c>
      <c r="J126" s="8" t="s">
        <v>41</v>
      </c>
      <c r="K126" s="9">
        <v>1246586755.9544299</v>
      </c>
      <c r="L126" s="22" t="s">
        <v>300</v>
      </c>
      <c r="M126" s="8" t="s">
        <v>42</v>
      </c>
      <c r="N126" s="8" t="s">
        <v>42</v>
      </c>
      <c r="O126" s="8" t="s">
        <v>307</v>
      </c>
      <c r="P126" s="11">
        <v>5.2500000000000003E-3</v>
      </c>
      <c r="Q126" s="8" t="s">
        <v>42</v>
      </c>
      <c r="R126" s="9">
        <v>15603698.456553997</v>
      </c>
      <c r="S126" s="9">
        <v>12461361</v>
      </c>
      <c r="T126" s="12"/>
      <c r="U126" s="12">
        <v>623317.78218400001</v>
      </c>
      <c r="V126" s="12">
        <v>1869953.3465509999</v>
      </c>
      <c r="W126" s="12">
        <v>597511.21103200002</v>
      </c>
      <c r="X126" s="9">
        <v>51555.116786999999</v>
      </c>
      <c r="Y126" s="9"/>
      <c r="Z126" s="9"/>
      <c r="AA126" s="16">
        <v>6.1859999999999997E-3</v>
      </c>
      <c r="AB126" s="14">
        <f t="shared" si="3"/>
        <v>15552143.339766998</v>
      </c>
      <c r="AC126" s="15">
        <f t="shared" si="4"/>
        <v>0.80126325534411491</v>
      </c>
      <c r="AD126" s="15">
        <f t="shared" si="5"/>
        <v>0.12023766150415481</v>
      </c>
      <c r="AE126" s="16">
        <f>+S126/K126</f>
        <v>9.9963848809376706E-3</v>
      </c>
      <c r="AF126" s="16">
        <f>+V126/K126</f>
        <v>1.500058730464611E-3</v>
      </c>
      <c r="AG126" s="17">
        <f>+AB126/K126+AA126</f>
        <v>1.8661780979928461E-2</v>
      </c>
    </row>
    <row r="127" spans="1:33" ht="12.75" customHeight="1" x14ac:dyDescent="0.2">
      <c r="A127" s="6" t="s">
        <v>249</v>
      </c>
      <c r="B127" s="6" t="s">
        <v>304</v>
      </c>
      <c r="C127" s="7" t="s">
        <v>308</v>
      </c>
      <c r="D127" s="8" t="s">
        <v>309</v>
      </c>
      <c r="E127" s="8" t="s">
        <v>36</v>
      </c>
      <c r="F127" s="8" t="s">
        <v>37</v>
      </c>
      <c r="G127" s="6" t="s">
        <v>62</v>
      </c>
      <c r="H127" s="6" t="s">
        <v>224</v>
      </c>
      <c r="I127" s="6" t="s">
        <v>123</v>
      </c>
      <c r="J127" s="8" t="s">
        <v>41</v>
      </c>
      <c r="K127" s="9">
        <v>19925343160.647301</v>
      </c>
      <c r="L127" s="22" t="s">
        <v>310</v>
      </c>
      <c r="M127" s="8" t="s">
        <v>42</v>
      </c>
      <c r="N127" s="8" t="s">
        <v>42</v>
      </c>
      <c r="O127" s="8" t="s">
        <v>307</v>
      </c>
      <c r="P127" s="11">
        <v>5.2500000000000003E-3</v>
      </c>
      <c r="Q127" s="8" t="s">
        <v>42</v>
      </c>
      <c r="R127" s="9">
        <v>299263722.97334599</v>
      </c>
      <c r="S127" s="9">
        <v>249036852</v>
      </c>
      <c r="T127" s="12"/>
      <c r="U127" s="12">
        <v>9963061.655212</v>
      </c>
      <c r="V127" s="12">
        <v>29889184.965636</v>
      </c>
      <c r="W127" s="12">
        <v>9550571.4827149995</v>
      </c>
      <c r="X127" s="9">
        <v>824052.86978300009</v>
      </c>
      <c r="Y127" s="9"/>
      <c r="Z127" s="9"/>
      <c r="AA127" s="16">
        <v>6.1859999999999997E-3</v>
      </c>
      <c r="AB127" s="14">
        <f t="shared" si="3"/>
        <v>298439670.10356301</v>
      </c>
      <c r="AC127" s="15">
        <f t="shared" si="4"/>
        <v>0.83446296503940143</v>
      </c>
      <c r="AD127" s="15">
        <f t="shared" si="5"/>
        <v>0.10015151455992431</v>
      </c>
      <c r="AE127" s="16">
        <f>+S127/K127</f>
        <v>1.2498497516060331E-2</v>
      </c>
      <c r="AF127" s="16">
        <f>+V127/K127</f>
        <v>1.5000587304647961E-3</v>
      </c>
      <c r="AG127" s="17">
        <f>+AB127/K127+AA127</f>
        <v>2.1163893615051187E-2</v>
      </c>
    </row>
    <row r="128" spans="1:33" ht="12.75" customHeight="1" x14ac:dyDescent="0.2">
      <c r="A128" s="6" t="s">
        <v>249</v>
      </c>
      <c r="B128" s="6" t="s">
        <v>304</v>
      </c>
      <c r="C128" s="7" t="s">
        <v>311</v>
      </c>
      <c r="D128" s="8" t="s">
        <v>312</v>
      </c>
      <c r="E128" s="8" t="s">
        <v>36</v>
      </c>
      <c r="F128" s="8" t="s">
        <v>37</v>
      </c>
      <c r="G128" s="6" t="s">
        <v>62</v>
      </c>
      <c r="H128" s="6" t="s">
        <v>224</v>
      </c>
      <c r="I128" s="6" t="s">
        <v>123</v>
      </c>
      <c r="J128" s="8" t="s">
        <v>41</v>
      </c>
      <c r="K128" s="9">
        <v>1703058.5278179999</v>
      </c>
      <c r="L128" s="22" t="s">
        <v>257</v>
      </c>
      <c r="M128" s="8" t="s">
        <v>42</v>
      </c>
      <c r="N128" s="8" t="s">
        <v>42</v>
      </c>
      <c r="O128" s="8" t="s">
        <v>307</v>
      </c>
      <c r="P128" s="11">
        <v>5.2500000000000003E-3</v>
      </c>
      <c r="Q128" s="8" t="s">
        <v>42</v>
      </c>
      <c r="R128" s="9">
        <v>16216.990100000001</v>
      </c>
      <c r="S128" s="9">
        <v>11924</v>
      </c>
      <c r="T128" s="12"/>
      <c r="U128" s="12">
        <v>851.56260399999996</v>
      </c>
      <c r="V128" s="12">
        <v>2554.687813</v>
      </c>
      <c r="W128" s="12">
        <v>816.30625299999997</v>
      </c>
      <c r="X128" s="9">
        <v>70.433430000000001</v>
      </c>
      <c r="Y128" s="9"/>
      <c r="Z128" s="9"/>
      <c r="AA128" s="16">
        <v>6.1859999999999997E-3</v>
      </c>
      <c r="AB128" s="14">
        <f t="shared" si="3"/>
        <v>16146.556670000002</v>
      </c>
      <c r="AC128" s="15">
        <f t="shared" si="4"/>
        <v>0.73848562536894125</v>
      </c>
      <c r="AD128" s="15">
        <f t="shared" si="5"/>
        <v>0.15821873760531011</v>
      </c>
      <c r="AE128" s="16">
        <f>+S128/K128</f>
        <v>7.0015209725512598E-3</v>
      </c>
      <c r="AF128" s="16">
        <f>+V128/K128</f>
        <v>1.5000587303791188E-3</v>
      </c>
      <c r="AG128" s="17">
        <f>+AB128/K128+AA128</f>
        <v>1.5666917071409967E-2</v>
      </c>
    </row>
    <row r="129" spans="1:33" ht="12.75" customHeight="1" x14ac:dyDescent="0.2">
      <c r="A129" s="6" t="s">
        <v>249</v>
      </c>
      <c r="B129" s="6" t="s">
        <v>313</v>
      </c>
      <c r="C129" s="7" t="s">
        <v>314</v>
      </c>
      <c r="D129" s="8" t="s">
        <v>315</v>
      </c>
      <c r="E129" s="8" t="s">
        <v>36</v>
      </c>
      <c r="F129" s="8" t="s">
        <v>37</v>
      </c>
      <c r="G129" s="6" t="s">
        <v>62</v>
      </c>
      <c r="H129" s="6" t="s">
        <v>52</v>
      </c>
      <c r="I129" s="6" t="s">
        <v>40</v>
      </c>
      <c r="J129" s="8" t="s">
        <v>41</v>
      </c>
      <c r="K129" s="9">
        <v>6852174608.7580099</v>
      </c>
      <c r="L129" s="22" t="s">
        <v>316</v>
      </c>
      <c r="M129" s="8" t="s">
        <v>42</v>
      </c>
      <c r="N129" s="8" t="s">
        <v>42</v>
      </c>
      <c r="O129" s="8" t="s">
        <v>254</v>
      </c>
      <c r="P129" s="11">
        <v>5.2500000000000003E-3</v>
      </c>
      <c r="Q129" s="8" t="s">
        <v>42</v>
      </c>
      <c r="R129" s="9">
        <v>133438806.515191</v>
      </c>
      <c r="S129" s="9">
        <v>116384763</v>
      </c>
      <c r="T129" s="12"/>
      <c r="U129" s="12">
        <v>3428927.7418220001</v>
      </c>
      <c r="V129" s="12">
        <v>6857857.336716</v>
      </c>
      <c r="W129" s="12">
        <v>6119709.1540879998</v>
      </c>
      <c r="X129" s="9">
        <v>647549.282565</v>
      </c>
      <c r="Y129" s="9"/>
      <c r="Z129" s="9"/>
      <c r="AA129" s="16">
        <v>5.8719999999999996E-3</v>
      </c>
      <c r="AB129" s="14">
        <f t="shared" si="3"/>
        <v>132791257.23262601</v>
      </c>
      <c r="AC129" s="15">
        <f t="shared" si="4"/>
        <v>0.87644898787361558</v>
      </c>
      <c r="AD129" s="15">
        <f t="shared" si="5"/>
        <v>5.1643891922058448E-2</v>
      </c>
      <c r="AE129" s="16">
        <f>+S129/K129</f>
        <v>1.6985084246283574E-2</v>
      </c>
      <c r="AF129" s="16">
        <f>+V129/K129</f>
        <v>1.0008293320416452E-3</v>
      </c>
      <c r="AG129" s="17">
        <f>+AB129/K129+AA129</f>
        <v>2.5251432780784764E-2</v>
      </c>
    </row>
    <row r="130" spans="1:33" ht="12.75" customHeight="1" x14ac:dyDescent="0.2">
      <c r="A130" s="6" t="s">
        <v>249</v>
      </c>
      <c r="B130" s="6" t="s">
        <v>313</v>
      </c>
      <c r="C130" s="7" t="s">
        <v>317</v>
      </c>
      <c r="D130" s="8" t="s">
        <v>318</v>
      </c>
      <c r="E130" s="8" t="s">
        <v>36</v>
      </c>
      <c r="F130" s="8" t="s">
        <v>37</v>
      </c>
      <c r="G130" s="6" t="s">
        <v>62</v>
      </c>
      <c r="H130" s="6" t="s">
        <v>52</v>
      </c>
      <c r="I130" s="6" t="s">
        <v>40</v>
      </c>
      <c r="J130" s="8" t="s">
        <v>41</v>
      </c>
      <c r="K130" s="9">
        <v>527016244.22294098</v>
      </c>
      <c r="L130" s="22" t="s">
        <v>257</v>
      </c>
      <c r="M130" s="8" t="s">
        <v>42</v>
      </c>
      <c r="N130" s="8" t="s">
        <v>42</v>
      </c>
      <c r="O130" s="8" t="s">
        <v>254</v>
      </c>
      <c r="P130" s="11">
        <v>5.2500000000000003E-3</v>
      </c>
      <c r="Q130" s="8" t="s">
        <v>42</v>
      </c>
      <c r="R130" s="9">
        <v>4992856.0516609997</v>
      </c>
      <c r="S130" s="9">
        <v>3681191</v>
      </c>
      <c r="T130" s="12"/>
      <c r="U130" s="12">
        <v>263726.58657799999</v>
      </c>
      <c r="V130" s="12">
        <v>527453.31568100001</v>
      </c>
      <c r="W130" s="12">
        <v>470680.66975400003</v>
      </c>
      <c r="X130" s="9">
        <v>49804.479648</v>
      </c>
      <c r="Y130" s="9"/>
      <c r="Z130" s="9"/>
      <c r="AA130" s="16">
        <v>5.8719999999999996E-3</v>
      </c>
      <c r="AB130" s="14">
        <f t="shared" ref="AB130:AB148" si="6">+S130+U130+V130+W130</f>
        <v>4943051.572013</v>
      </c>
      <c r="AC130" s="15">
        <f t="shared" ref="AC130:AC148" si="7">+S130/AB130</f>
        <v>0.74472033042149266</v>
      </c>
      <c r="AD130" s="15">
        <f t="shared" ref="AD130:AD148" si="8">+V130/AB130</f>
        <v>0.1067060110534515</v>
      </c>
      <c r="AE130" s="16">
        <f>+S130/K130</f>
        <v>6.9849668589015345E-3</v>
      </c>
      <c r="AF130" s="16">
        <f>+V130/K130</f>
        <v>1.0008293320421338E-3</v>
      </c>
      <c r="AG130" s="17">
        <f>+AB130/K130+AA130</f>
        <v>1.5251315393401736E-2</v>
      </c>
    </row>
    <row r="131" spans="1:33" ht="12.75" customHeight="1" x14ac:dyDescent="0.2">
      <c r="A131" s="6" t="s">
        <v>249</v>
      </c>
      <c r="B131" s="6" t="s">
        <v>313</v>
      </c>
      <c r="C131" s="7" t="s">
        <v>319</v>
      </c>
      <c r="D131" s="8" t="s">
        <v>320</v>
      </c>
      <c r="E131" s="8" t="s">
        <v>36</v>
      </c>
      <c r="F131" s="8" t="s">
        <v>37</v>
      </c>
      <c r="G131" s="6" t="s">
        <v>62</v>
      </c>
      <c r="H131" s="6" t="s">
        <v>52</v>
      </c>
      <c r="I131" s="6" t="s">
        <v>40</v>
      </c>
      <c r="J131" s="8" t="s">
        <v>41</v>
      </c>
      <c r="K131" s="9">
        <v>16283842.890186001</v>
      </c>
      <c r="L131" s="22" t="s">
        <v>272</v>
      </c>
      <c r="M131" s="8" t="s">
        <v>42</v>
      </c>
      <c r="N131" s="8" t="s">
        <v>42</v>
      </c>
      <c r="O131" s="8" t="s">
        <v>254</v>
      </c>
      <c r="P131" s="11">
        <v>5.2500000000000003E-3</v>
      </c>
      <c r="Q131" s="8" t="s">
        <v>42</v>
      </c>
      <c r="R131" s="9">
        <v>286443.06314899999</v>
      </c>
      <c r="S131" s="9">
        <v>245915</v>
      </c>
      <c r="T131" s="12"/>
      <c r="U131" s="12">
        <v>8148.6715999999997</v>
      </c>
      <c r="V131" s="12">
        <v>16297.347603</v>
      </c>
      <c r="W131" s="12">
        <v>14543.176157999998</v>
      </c>
      <c r="X131" s="9">
        <v>1538.867788</v>
      </c>
      <c r="Y131" s="9"/>
      <c r="Z131" s="9"/>
      <c r="AA131" s="16">
        <v>5.8719999999999996E-3</v>
      </c>
      <c r="AB131" s="14">
        <f t="shared" si="6"/>
        <v>284904.19536100002</v>
      </c>
      <c r="AC131" s="15">
        <f t="shared" si="7"/>
        <v>0.8631498026499852</v>
      </c>
      <c r="AD131" s="15">
        <f t="shared" si="8"/>
        <v>5.7202904935638982E-2</v>
      </c>
      <c r="AE131" s="16">
        <f>+S131/K131</f>
        <v>1.5101779208899692E-2</v>
      </c>
      <c r="AF131" s="16">
        <f>+V131/K131</f>
        <v>1.0008293320504914E-3</v>
      </c>
      <c r="AG131" s="17">
        <f>+AB131/K131+AA131</f>
        <v>2.3368127743452191E-2</v>
      </c>
    </row>
    <row r="132" spans="1:33" ht="12.75" customHeight="1" x14ac:dyDescent="0.2">
      <c r="A132" s="6" t="s">
        <v>249</v>
      </c>
      <c r="B132" s="6" t="s">
        <v>321</v>
      </c>
      <c r="C132" s="7" t="s">
        <v>322</v>
      </c>
      <c r="D132" s="8" t="s">
        <v>323</v>
      </c>
      <c r="E132" s="8" t="s">
        <v>36</v>
      </c>
      <c r="F132" s="8" t="s">
        <v>37</v>
      </c>
      <c r="G132" s="6" t="s">
        <v>62</v>
      </c>
      <c r="H132" s="6" t="s">
        <v>52</v>
      </c>
      <c r="I132" s="6" t="s">
        <v>40</v>
      </c>
      <c r="J132" s="8" t="s">
        <v>41</v>
      </c>
      <c r="K132" s="9">
        <v>7434017525.6835098</v>
      </c>
      <c r="L132" s="22" t="s">
        <v>316</v>
      </c>
      <c r="M132" s="8" t="s">
        <v>42</v>
      </c>
      <c r="N132" s="8" t="s">
        <v>42</v>
      </c>
      <c r="O132" s="8" t="s">
        <v>254</v>
      </c>
      <c r="P132" s="11">
        <v>5.2500000000000003E-3</v>
      </c>
      <c r="Q132" s="8" t="s">
        <v>42</v>
      </c>
      <c r="R132" s="9">
        <v>144732887.76035398</v>
      </c>
      <c r="S132" s="9">
        <v>126306411</v>
      </c>
      <c r="T132" s="12"/>
      <c r="U132" s="12">
        <v>3717837.1605349998</v>
      </c>
      <c r="V132" s="12">
        <v>7435674.3210699996</v>
      </c>
      <c r="W132" s="12">
        <v>6616849.3827740001</v>
      </c>
      <c r="X132" s="9">
        <v>656115.89597499999</v>
      </c>
      <c r="Y132" s="9"/>
      <c r="Z132" s="9"/>
      <c r="AA132" s="16">
        <v>6.2420000000000002E-3</v>
      </c>
      <c r="AB132" s="14">
        <f t="shared" si="6"/>
        <v>144076771.86437899</v>
      </c>
      <c r="AC132" s="15">
        <f t="shared" si="7"/>
        <v>0.87666047320170093</v>
      </c>
      <c r="AD132" s="15">
        <f t="shared" si="8"/>
        <v>5.1609112453388943E-2</v>
      </c>
      <c r="AE132" s="16">
        <f>+S132/K132</f>
        <v>1.6990330001729038E-2</v>
      </c>
      <c r="AF132" s="16">
        <f>+V132/K132</f>
        <v>1.0002228667582186E-3</v>
      </c>
      <c r="AG132" s="17">
        <f>+AB132/K132+AA132</f>
        <v>2.5622741485557914E-2</v>
      </c>
    </row>
    <row r="133" spans="1:33" ht="12.75" customHeight="1" x14ac:dyDescent="0.2">
      <c r="A133" s="6" t="s">
        <v>249</v>
      </c>
      <c r="B133" s="6" t="s">
        <v>321</v>
      </c>
      <c r="C133" s="7" t="s">
        <v>324</v>
      </c>
      <c r="D133" s="8" t="s">
        <v>325</v>
      </c>
      <c r="E133" s="8" t="s">
        <v>36</v>
      </c>
      <c r="F133" s="8" t="s">
        <v>37</v>
      </c>
      <c r="G133" s="6" t="s">
        <v>62</v>
      </c>
      <c r="H133" s="6" t="s">
        <v>52</v>
      </c>
      <c r="I133" s="6" t="s">
        <v>40</v>
      </c>
      <c r="J133" s="8" t="s">
        <v>41</v>
      </c>
      <c r="K133" s="9">
        <v>600218369.51505399</v>
      </c>
      <c r="L133" s="22" t="s">
        <v>257</v>
      </c>
      <c r="M133" s="8" t="s">
        <v>42</v>
      </c>
      <c r="N133" s="8" t="s">
        <v>42</v>
      </c>
      <c r="O133" s="8" t="s">
        <v>254</v>
      </c>
      <c r="P133" s="11">
        <v>5.2500000000000003E-3</v>
      </c>
      <c r="Q133" s="8" t="s">
        <v>42</v>
      </c>
      <c r="R133" s="9">
        <v>5669803.3095630007</v>
      </c>
      <c r="S133" s="9">
        <v>4182060</v>
      </c>
      <c r="T133" s="12"/>
      <c r="U133" s="12">
        <v>300176.06911899999</v>
      </c>
      <c r="V133" s="12">
        <v>600352.13823699998</v>
      </c>
      <c r="W133" s="12">
        <v>534240.67593799997</v>
      </c>
      <c r="X133" s="9">
        <v>52974.426269000003</v>
      </c>
      <c r="Y133" s="9"/>
      <c r="Z133" s="9"/>
      <c r="AA133" s="16">
        <v>6.2420000000000002E-3</v>
      </c>
      <c r="AB133" s="14">
        <f t="shared" si="6"/>
        <v>5616828.8832940003</v>
      </c>
      <c r="AC133" s="15">
        <f t="shared" si="7"/>
        <v>0.74455891160198973</v>
      </c>
      <c r="AD133" s="15">
        <f t="shared" si="8"/>
        <v>0.10688453408694948</v>
      </c>
      <c r="AE133" s="16">
        <f>+S133/K133</f>
        <v>6.9675641606552173E-3</v>
      </c>
      <c r="AF133" s="16">
        <f>+V133/K133</f>
        <v>1.0002228667577336E-3</v>
      </c>
      <c r="AG133" s="17">
        <f>+AB133/K133+AA133</f>
        <v>1.5599975644484378E-2</v>
      </c>
    </row>
    <row r="134" spans="1:33" ht="12.75" customHeight="1" x14ac:dyDescent="0.2">
      <c r="A134" s="6" t="s">
        <v>249</v>
      </c>
      <c r="B134" s="6" t="s">
        <v>321</v>
      </c>
      <c r="C134" s="7" t="s">
        <v>326</v>
      </c>
      <c r="D134" s="8" t="s">
        <v>327</v>
      </c>
      <c r="E134" s="8" t="s">
        <v>36</v>
      </c>
      <c r="F134" s="8" t="s">
        <v>37</v>
      </c>
      <c r="G134" s="6" t="s">
        <v>62</v>
      </c>
      <c r="H134" s="6" t="s">
        <v>52</v>
      </c>
      <c r="I134" s="6" t="s">
        <v>40</v>
      </c>
      <c r="J134" s="8" t="s">
        <v>41</v>
      </c>
      <c r="K134" s="9">
        <v>102914604.44815201</v>
      </c>
      <c r="L134" s="22" t="s">
        <v>281</v>
      </c>
      <c r="M134" s="8" t="s">
        <v>42</v>
      </c>
      <c r="N134" s="8" t="s">
        <v>42</v>
      </c>
      <c r="O134" s="8" t="s">
        <v>254</v>
      </c>
      <c r="P134" s="11">
        <v>5.2500000000000003E-3</v>
      </c>
      <c r="Q134" s="8" t="s">
        <v>42</v>
      </c>
      <c r="R134" s="9">
        <v>1767599.350082</v>
      </c>
      <c r="S134" s="9">
        <v>1512508</v>
      </c>
      <c r="T134" s="12"/>
      <c r="U134" s="12">
        <v>51468.770345999998</v>
      </c>
      <c r="V134" s="12">
        <v>102937.540692</v>
      </c>
      <c r="W134" s="12">
        <v>91601.941288000002</v>
      </c>
      <c r="X134" s="9">
        <v>9083.097756000001</v>
      </c>
      <c r="Y134" s="9"/>
      <c r="Z134" s="9"/>
      <c r="AA134" s="16">
        <v>6.2420000000000002E-3</v>
      </c>
      <c r="AB134" s="14">
        <f t="shared" si="6"/>
        <v>1758516.252326</v>
      </c>
      <c r="AC134" s="15">
        <f t="shared" si="7"/>
        <v>0.86010464674375153</v>
      </c>
      <c r="AD134" s="15">
        <f t="shared" si="8"/>
        <v>5.853658762371055E-2</v>
      </c>
      <c r="AE134" s="16">
        <f>+S134/K134</f>
        <v>1.4696728497479635E-2</v>
      </c>
      <c r="AF134" s="16">
        <f>+V134/K134</f>
        <v>1.0002228667541501E-3</v>
      </c>
      <c r="AG134" s="17">
        <f>+AB134/K134+AA134</f>
        <v>2.3329139981302986E-2</v>
      </c>
    </row>
    <row r="135" spans="1:33" ht="12.75" customHeight="1" x14ac:dyDescent="0.2">
      <c r="A135" s="6" t="s">
        <v>249</v>
      </c>
      <c r="B135" s="6" t="s">
        <v>328</v>
      </c>
      <c r="C135" s="7" t="s">
        <v>329</v>
      </c>
      <c r="D135" s="8" t="s">
        <v>330</v>
      </c>
      <c r="E135" s="8" t="s">
        <v>36</v>
      </c>
      <c r="F135" s="8" t="s">
        <v>37</v>
      </c>
      <c r="G135" s="6" t="s">
        <v>51</v>
      </c>
      <c r="H135" s="6" t="s">
        <v>39</v>
      </c>
      <c r="I135" s="6" t="s">
        <v>123</v>
      </c>
      <c r="J135" s="8" t="s">
        <v>41</v>
      </c>
      <c r="K135" s="9">
        <v>12659292615.6432</v>
      </c>
      <c r="L135" s="22" t="s">
        <v>310</v>
      </c>
      <c r="M135" s="7" t="s">
        <v>331</v>
      </c>
      <c r="N135" s="8" t="s">
        <v>42</v>
      </c>
      <c r="O135" s="8" t="s">
        <v>254</v>
      </c>
      <c r="P135" s="11">
        <v>5.2500000000000003E-3</v>
      </c>
      <c r="Q135" s="8" t="s">
        <v>42</v>
      </c>
      <c r="R135" s="9">
        <v>224453471.42027602</v>
      </c>
      <c r="S135" s="9">
        <v>189824837</v>
      </c>
      <c r="T135" s="12"/>
      <c r="U135" s="12">
        <v>6331700.4325780002</v>
      </c>
      <c r="V135" s="12">
        <v>12663398.624709001</v>
      </c>
      <c r="W135" s="12">
        <v>11007913.491590999</v>
      </c>
      <c r="X135" s="9">
        <v>4625621.871398</v>
      </c>
      <c r="Y135" s="9"/>
      <c r="Z135" s="9"/>
      <c r="AA135" s="13"/>
      <c r="AB135" s="14">
        <f t="shared" si="6"/>
        <v>219827849.54887801</v>
      </c>
      <c r="AC135" s="15">
        <f t="shared" si="7"/>
        <v>0.86351587112165717</v>
      </c>
      <c r="AD135" s="15">
        <f t="shared" si="8"/>
        <v>5.7605979636776342E-2</v>
      </c>
      <c r="AE135" s="16">
        <f>+S135/K135</f>
        <v>1.4994900802390156E-2</v>
      </c>
      <c r="AF135" s="16">
        <f>+V135/K135</f>
        <v>1.0003243474331833E-3</v>
      </c>
      <c r="AG135" s="17">
        <f>+AB135/K135+AA135</f>
        <v>1.7364939434075077E-2</v>
      </c>
    </row>
    <row r="136" spans="1:33" ht="12.75" customHeight="1" x14ac:dyDescent="0.2">
      <c r="A136" s="6" t="s">
        <v>249</v>
      </c>
      <c r="B136" s="6" t="s">
        <v>328</v>
      </c>
      <c r="C136" s="7" t="s">
        <v>332</v>
      </c>
      <c r="D136" s="8" t="s">
        <v>333</v>
      </c>
      <c r="E136" s="8" t="s">
        <v>36</v>
      </c>
      <c r="F136" s="8" t="s">
        <v>37</v>
      </c>
      <c r="G136" s="6" t="s">
        <v>51</v>
      </c>
      <c r="H136" s="6" t="s">
        <v>39</v>
      </c>
      <c r="I136" s="6" t="s">
        <v>123</v>
      </c>
      <c r="J136" s="8" t="s">
        <v>41</v>
      </c>
      <c r="K136" s="9">
        <v>3628317331.4064999</v>
      </c>
      <c r="L136" s="22" t="s">
        <v>293</v>
      </c>
      <c r="M136" s="7" t="s">
        <v>331</v>
      </c>
      <c r="N136" s="8" t="s">
        <v>42</v>
      </c>
      <c r="O136" s="8" t="s">
        <v>254</v>
      </c>
      <c r="P136" s="11">
        <v>5.2500000000000003E-3</v>
      </c>
      <c r="Q136" s="8" t="s">
        <v>42</v>
      </c>
      <c r="R136" s="9">
        <v>55322831.421064004</v>
      </c>
      <c r="S136" s="9">
        <v>45397816</v>
      </c>
      <c r="T136" s="12"/>
      <c r="U136" s="12">
        <v>1814747.40448</v>
      </c>
      <c r="V136" s="12">
        <v>3629494.1668199999</v>
      </c>
      <c r="W136" s="12">
        <v>3155010.6721449997</v>
      </c>
      <c r="X136" s="9">
        <v>1325763.1776190002</v>
      </c>
      <c r="Y136" s="9"/>
      <c r="Z136" s="9"/>
      <c r="AA136" s="13"/>
      <c r="AB136" s="14">
        <f t="shared" si="6"/>
        <v>53997068.243445002</v>
      </c>
      <c r="AC136" s="15">
        <f t="shared" si="7"/>
        <v>0.84074594189678231</v>
      </c>
      <c r="AD136" s="15">
        <f t="shared" si="8"/>
        <v>6.7216504245313433E-2</v>
      </c>
      <c r="AE136" s="16">
        <f>+S136/K136</f>
        <v>1.251208531487563E-2</v>
      </c>
      <c r="AF136" s="16">
        <f>+V136/K136</f>
        <v>1.0003243474332615E-3</v>
      </c>
      <c r="AG136" s="17">
        <f>+AB136/K136+AA136</f>
        <v>1.4882123946560456E-2</v>
      </c>
    </row>
    <row r="137" spans="1:33" ht="12.75" customHeight="1" x14ac:dyDescent="0.2">
      <c r="A137" s="6" t="s">
        <v>249</v>
      </c>
      <c r="B137" s="6" t="s">
        <v>328</v>
      </c>
      <c r="C137" s="7" t="s">
        <v>334</v>
      </c>
      <c r="D137" s="8" t="s">
        <v>335</v>
      </c>
      <c r="E137" s="8" t="s">
        <v>36</v>
      </c>
      <c r="F137" s="8" t="s">
        <v>37</v>
      </c>
      <c r="G137" s="6" t="s">
        <v>51</v>
      </c>
      <c r="H137" s="6" t="s">
        <v>39</v>
      </c>
      <c r="I137" s="6" t="s">
        <v>123</v>
      </c>
      <c r="J137" s="8" t="s">
        <v>41</v>
      </c>
      <c r="K137" s="9">
        <v>663423028.91478598</v>
      </c>
      <c r="L137" s="22" t="s">
        <v>296</v>
      </c>
      <c r="M137" s="7" t="s">
        <v>331</v>
      </c>
      <c r="N137" s="8" t="s">
        <v>42</v>
      </c>
      <c r="O137" s="8" t="s">
        <v>254</v>
      </c>
      <c r="P137" s="11">
        <v>5.2500000000000003E-3</v>
      </c>
      <c r="Q137" s="8" t="s">
        <v>42</v>
      </c>
      <c r="R137" s="9">
        <v>5794811.5986609999</v>
      </c>
      <c r="S137" s="9">
        <v>3980063</v>
      </c>
      <c r="T137" s="12"/>
      <c r="U137" s="12">
        <v>331819.16294200002</v>
      </c>
      <c r="V137" s="12">
        <v>663638.20847099996</v>
      </c>
      <c r="W137" s="12">
        <v>576880.83626400004</v>
      </c>
      <c r="X137" s="9">
        <v>242410.390984</v>
      </c>
      <c r="Y137" s="9"/>
      <c r="Z137" s="9"/>
      <c r="AA137" s="13"/>
      <c r="AB137" s="14">
        <f t="shared" si="6"/>
        <v>5552401.2076770002</v>
      </c>
      <c r="AC137" s="15">
        <f t="shared" si="7"/>
        <v>0.71681833699210806</v>
      </c>
      <c r="AD137" s="15">
        <f t="shared" si="8"/>
        <v>0.11952274045928522</v>
      </c>
      <c r="AE137" s="16">
        <f>+S137/K137</f>
        <v>5.9992837549074935E-3</v>
      </c>
      <c r="AF137" s="16">
        <f>+V137/K137</f>
        <v>1.0003243474326871E-3</v>
      </c>
      <c r="AG137" s="17">
        <f>+AB137/K137+AA137</f>
        <v>8.3693223865917137E-3</v>
      </c>
    </row>
    <row r="138" spans="1:33" ht="12.75" customHeight="1" x14ac:dyDescent="0.2">
      <c r="A138" s="6" t="s">
        <v>249</v>
      </c>
      <c r="B138" s="6" t="s">
        <v>336</v>
      </c>
      <c r="C138" s="7" t="s">
        <v>337</v>
      </c>
      <c r="D138" s="8" t="s">
        <v>338</v>
      </c>
      <c r="E138" s="8" t="s">
        <v>36</v>
      </c>
      <c r="F138" s="8" t="s">
        <v>37</v>
      </c>
      <c r="G138" s="6" t="s">
        <v>51</v>
      </c>
      <c r="H138" s="6" t="s">
        <v>39</v>
      </c>
      <c r="I138" s="6" t="s">
        <v>123</v>
      </c>
      <c r="J138" s="8" t="s">
        <v>41</v>
      </c>
      <c r="K138" s="9">
        <v>1101517500.98349</v>
      </c>
      <c r="L138" s="22" t="s">
        <v>339</v>
      </c>
      <c r="M138" s="8" t="s">
        <v>42</v>
      </c>
      <c r="N138" s="8" t="s">
        <v>42</v>
      </c>
      <c r="O138" s="8" t="s">
        <v>340</v>
      </c>
      <c r="P138" s="11">
        <v>4.8999999999999998E-3</v>
      </c>
      <c r="Q138" s="8" t="s">
        <v>42</v>
      </c>
      <c r="R138" s="9">
        <v>10385253.333775001</v>
      </c>
      <c r="S138" s="9">
        <v>7710525</v>
      </c>
      <c r="T138" s="12"/>
      <c r="U138" s="12">
        <v>165306.18326399999</v>
      </c>
      <c r="V138" s="12">
        <v>440816.28894</v>
      </c>
      <c r="W138" s="12">
        <v>1079107.935816</v>
      </c>
      <c r="X138" s="9">
        <v>989497.92575499997</v>
      </c>
      <c r="Y138" s="9"/>
      <c r="Z138" s="9"/>
      <c r="AA138" s="13"/>
      <c r="AB138" s="14">
        <f t="shared" si="6"/>
        <v>9395755.4080200009</v>
      </c>
      <c r="AC138" s="15">
        <f t="shared" si="7"/>
        <v>0.82063917856125468</v>
      </c>
      <c r="AD138" s="15">
        <f t="shared" si="8"/>
        <v>4.6916535158389644E-2</v>
      </c>
      <c r="AE138" s="16">
        <f>+S138/K138</f>
        <v>6.9999114794959292E-3</v>
      </c>
      <c r="AF138" s="16">
        <f>+V138/K138</f>
        <v>4.00190000201011E-4</v>
      </c>
      <c r="AG138" s="17">
        <f>+AB138/K138+AA138</f>
        <v>8.5298285316674494E-3</v>
      </c>
    </row>
    <row r="139" spans="1:33" ht="12.75" customHeight="1" x14ac:dyDescent="0.2">
      <c r="A139" s="6" t="s">
        <v>249</v>
      </c>
      <c r="B139" s="6" t="s">
        <v>336</v>
      </c>
      <c r="C139" s="7" t="s">
        <v>341</v>
      </c>
      <c r="D139" s="8" t="s">
        <v>342</v>
      </c>
      <c r="E139" s="8" t="s">
        <v>36</v>
      </c>
      <c r="F139" s="8" t="s">
        <v>37</v>
      </c>
      <c r="G139" s="6" t="s">
        <v>51</v>
      </c>
      <c r="H139" s="6" t="s">
        <v>39</v>
      </c>
      <c r="I139" s="6" t="s">
        <v>123</v>
      </c>
      <c r="J139" s="8" t="s">
        <v>41</v>
      </c>
      <c r="K139" s="9">
        <v>8088599688.7285004</v>
      </c>
      <c r="L139" s="22"/>
      <c r="M139" s="8" t="s">
        <v>42</v>
      </c>
      <c r="N139" s="8" t="s">
        <v>42</v>
      </c>
      <c r="O139" s="8" t="s">
        <v>340</v>
      </c>
      <c r="P139" s="11">
        <v>4.8999999999999998E-3</v>
      </c>
      <c r="Q139" s="8" t="s">
        <v>42</v>
      </c>
      <c r="R139" s="9">
        <v>42692725.606225006</v>
      </c>
      <c r="S139" s="9">
        <v>23051815</v>
      </c>
      <c r="T139" s="12"/>
      <c r="U139" s="12">
        <v>1213866.8167359999</v>
      </c>
      <c r="V139" s="12">
        <v>3236976.7110600001</v>
      </c>
      <c r="W139" s="12">
        <v>7924043.0641839998</v>
      </c>
      <c r="X139" s="9">
        <v>7266024.0142450007</v>
      </c>
      <c r="Y139" s="9"/>
      <c r="Z139" s="9"/>
      <c r="AA139" s="13"/>
      <c r="AB139" s="14">
        <f t="shared" si="6"/>
        <v>35426701.591980003</v>
      </c>
      <c r="AC139" s="15">
        <f t="shared" si="7"/>
        <v>0.65069041045634723</v>
      </c>
      <c r="AD139" s="15">
        <f t="shared" si="8"/>
        <v>9.1371100486329099E-2</v>
      </c>
      <c r="AE139" s="16">
        <f>+S139/K139</f>
        <v>2.8499141862741465E-3</v>
      </c>
      <c r="AF139" s="16">
        <f>+V139/K139</f>
        <v>4.0019000020123896E-4</v>
      </c>
      <c r="AG139" s="17">
        <f>+AB139/K139+AA139</f>
        <v>4.3798312384462877E-3</v>
      </c>
    </row>
    <row r="140" spans="1:33" ht="12.75" customHeight="1" x14ac:dyDescent="0.2">
      <c r="A140" s="6" t="s">
        <v>249</v>
      </c>
      <c r="B140" s="6" t="s">
        <v>343</v>
      </c>
      <c r="C140" s="7" t="s">
        <v>344</v>
      </c>
      <c r="D140" s="8" t="s">
        <v>345</v>
      </c>
      <c r="E140" s="8" t="s">
        <v>36</v>
      </c>
      <c r="F140" s="8" t="s">
        <v>37</v>
      </c>
      <c r="G140" s="6" t="s">
        <v>51</v>
      </c>
      <c r="H140" s="6" t="s">
        <v>240</v>
      </c>
      <c r="I140" s="6" t="s">
        <v>123</v>
      </c>
      <c r="J140" s="8" t="s">
        <v>41</v>
      </c>
      <c r="K140" s="9">
        <v>2719466335.0855899</v>
      </c>
      <c r="L140" s="22" t="s">
        <v>293</v>
      </c>
      <c r="M140" s="8" t="s">
        <v>42</v>
      </c>
      <c r="N140" s="8" t="s">
        <v>42</v>
      </c>
      <c r="O140" s="8" t="s">
        <v>254</v>
      </c>
      <c r="P140" s="11">
        <v>1.25E-3</v>
      </c>
      <c r="Q140" s="8" t="s">
        <v>42</v>
      </c>
      <c r="R140" s="9">
        <v>28128078.433196001</v>
      </c>
      <c r="S140" s="9">
        <v>21730481</v>
      </c>
      <c r="T140" s="12"/>
      <c r="U140" s="12">
        <v>1361375.004581</v>
      </c>
      <c r="V140" s="12">
        <v>2069964.712364</v>
      </c>
      <c r="W140" s="12">
        <v>2853719.8426649999</v>
      </c>
      <c r="X140" s="9">
        <v>112537.873586</v>
      </c>
      <c r="Y140" s="9"/>
      <c r="Z140" s="9"/>
      <c r="AA140" s="13"/>
      <c r="AB140" s="14">
        <f t="shared" si="6"/>
        <v>28015540.559610002</v>
      </c>
      <c r="AC140" s="15">
        <f t="shared" si="7"/>
        <v>0.77565810139422509</v>
      </c>
      <c r="AD140" s="15">
        <f t="shared" si="8"/>
        <v>7.38863027811167E-2</v>
      </c>
      <c r="AE140" s="16">
        <f>+S140/K140</f>
        <v>7.9907152074806167E-3</v>
      </c>
      <c r="AF140" s="16">
        <f>+V140/K140</f>
        <v>7.6116577935091514E-4</v>
      </c>
      <c r="AG140" s="17">
        <f>+AB140/K140+AA140</f>
        <v>1.030185231497939E-2</v>
      </c>
    </row>
    <row r="141" spans="1:33" ht="12.75" customHeight="1" x14ac:dyDescent="0.2">
      <c r="A141" s="6" t="s">
        <v>249</v>
      </c>
      <c r="B141" s="6" t="s">
        <v>343</v>
      </c>
      <c r="C141" s="7" t="s">
        <v>346</v>
      </c>
      <c r="D141" s="8" t="s">
        <v>347</v>
      </c>
      <c r="E141" s="8" t="s">
        <v>36</v>
      </c>
      <c r="F141" s="8" t="s">
        <v>37</v>
      </c>
      <c r="G141" s="6" t="s">
        <v>51</v>
      </c>
      <c r="H141" s="6" t="s">
        <v>240</v>
      </c>
      <c r="I141" s="6" t="s">
        <v>123</v>
      </c>
      <c r="J141" s="8" t="s">
        <v>41</v>
      </c>
      <c r="K141" s="9">
        <v>107181263.29845899</v>
      </c>
      <c r="L141" s="22" t="s">
        <v>293</v>
      </c>
      <c r="M141" s="8" t="s">
        <v>42</v>
      </c>
      <c r="N141" s="8" t="s">
        <v>42</v>
      </c>
      <c r="O141" s="8" t="s">
        <v>254</v>
      </c>
      <c r="P141" s="11">
        <v>1.25E-3</v>
      </c>
      <c r="Q141" s="8" t="s">
        <v>42</v>
      </c>
      <c r="R141" s="9">
        <v>1108959.0060440002</v>
      </c>
      <c r="S141" s="9">
        <v>856813</v>
      </c>
      <c r="T141" s="12"/>
      <c r="U141" s="12">
        <v>53655.340730000004</v>
      </c>
      <c r="V141" s="12">
        <v>81582.70981</v>
      </c>
      <c r="W141" s="12">
        <v>112472.544297</v>
      </c>
      <c r="X141" s="9">
        <v>4435.4112070000001</v>
      </c>
      <c r="Y141" s="9"/>
      <c r="Z141" s="9"/>
      <c r="AA141" s="13"/>
      <c r="AB141" s="14">
        <f t="shared" si="6"/>
        <v>1104523.5948370001</v>
      </c>
      <c r="AC141" s="15">
        <f t="shared" si="7"/>
        <v>0.77573082549354144</v>
      </c>
      <c r="AD141" s="15">
        <f t="shared" si="8"/>
        <v>7.3862351326265285E-2</v>
      </c>
      <c r="AE141" s="16">
        <f>+S141/K141</f>
        <v>7.9940558044562515E-3</v>
      </c>
      <c r="AF141" s="16">
        <f>+V141/K141</f>
        <v>7.6116577934730279E-4</v>
      </c>
      <c r="AG141" s="17">
        <f>+AB141/K141+AA141</f>
        <v>1.0305192911948823E-2</v>
      </c>
    </row>
    <row r="142" spans="1:33" ht="12.75" customHeight="1" x14ac:dyDescent="0.2">
      <c r="A142" s="6" t="s">
        <v>249</v>
      </c>
      <c r="B142" s="6" t="s">
        <v>343</v>
      </c>
      <c r="C142" s="7" t="s">
        <v>348</v>
      </c>
      <c r="D142" s="8" t="s">
        <v>349</v>
      </c>
      <c r="E142" s="8" t="s">
        <v>36</v>
      </c>
      <c r="F142" s="8" t="s">
        <v>37</v>
      </c>
      <c r="G142" s="6" t="s">
        <v>51</v>
      </c>
      <c r="H142" s="6" t="s">
        <v>240</v>
      </c>
      <c r="I142" s="6" t="s">
        <v>123</v>
      </c>
      <c r="J142" s="8" t="s">
        <v>41</v>
      </c>
      <c r="K142" s="9">
        <v>1053367399.81882</v>
      </c>
      <c r="L142" s="22" t="s">
        <v>296</v>
      </c>
      <c r="M142" s="8" t="s">
        <v>42</v>
      </c>
      <c r="N142" s="8" t="s">
        <v>42</v>
      </c>
      <c r="O142" s="8" t="s">
        <v>254</v>
      </c>
      <c r="P142" s="11">
        <v>1.25E-3</v>
      </c>
      <c r="Q142" s="8" t="s">
        <v>42</v>
      </c>
      <c r="R142" s="9">
        <v>6694181.2907579998</v>
      </c>
      <c r="S142" s="9">
        <v>4216114</v>
      </c>
      <c r="T142" s="12"/>
      <c r="U142" s="12">
        <v>527319.65468799998</v>
      </c>
      <c r="V142" s="12">
        <v>801787.21782599995</v>
      </c>
      <c r="W142" s="12">
        <v>1105369.6130369999</v>
      </c>
      <c r="X142" s="9">
        <v>43590.805206999998</v>
      </c>
      <c r="Y142" s="9"/>
      <c r="Z142" s="9"/>
      <c r="AA142" s="13"/>
      <c r="AB142" s="14">
        <f t="shared" si="6"/>
        <v>6650590.4855509996</v>
      </c>
      <c r="AC142" s="15">
        <f t="shared" si="7"/>
        <v>0.63394581415889062</v>
      </c>
      <c r="AD142" s="15">
        <f t="shared" si="8"/>
        <v>0.12055880144296272</v>
      </c>
      <c r="AE142" s="16">
        <f>+S142/K142</f>
        <v>4.0025104258259508E-3</v>
      </c>
      <c r="AF142" s="16">
        <f>+V142/K142</f>
        <v>7.6116577935097282E-4</v>
      </c>
      <c r="AG142" s="17">
        <f>+AB142/K142+AA142</f>
        <v>6.313647533324941E-3</v>
      </c>
    </row>
    <row r="143" spans="1:33" ht="12.75" customHeight="1" x14ac:dyDescent="0.2">
      <c r="A143" s="6" t="s">
        <v>249</v>
      </c>
      <c r="B143" s="6" t="s">
        <v>350</v>
      </c>
      <c r="C143" s="7" t="s">
        <v>351</v>
      </c>
      <c r="D143" s="8" t="s">
        <v>352</v>
      </c>
      <c r="E143" s="8" t="s">
        <v>36</v>
      </c>
      <c r="F143" s="8" t="s">
        <v>37</v>
      </c>
      <c r="G143" s="6" t="s">
        <v>51</v>
      </c>
      <c r="H143" s="6" t="s">
        <v>216</v>
      </c>
      <c r="I143" s="6" t="s">
        <v>123</v>
      </c>
      <c r="J143" s="8" t="s">
        <v>41</v>
      </c>
      <c r="K143" s="9">
        <v>13877009013.7041</v>
      </c>
      <c r="L143" s="22" t="s">
        <v>353</v>
      </c>
      <c r="M143" s="8" t="s">
        <v>42</v>
      </c>
      <c r="N143" s="8" t="s">
        <v>42</v>
      </c>
      <c r="O143" s="8" t="s">
        <v>354</v>
      </c>
      <c r="P143" s="11">
        <v>5.2500000000000003E-3</v>
      </c>
      <c r="Q143" s="8" t="s">
        <v>42</v>
      </c>
      <c r="R143" s="9">
        <v>255566552.36000001</v>
      </c>
      <c r="S143" s="9">
        <v>222043108</v>
      </c>
      <c r="T143" s="12"/>
      <c r="U143" s="12">
        <v>6938847</v>
      </c>
      <c r="V143" s="12">
        <v>11102155</v>
      </c>
      <c r="W143" s="12">
        <v>11399176</v>
      </c>
      <c r="X143" s="9">
        <v>4083266.36</v>
      </c>
      <c r="Y143" s="9"/>
      <c r="Z143" s="9"/>
      <c r="AA143" s="13"/>
      <c r="AB143" s="14">
        <f t="shared" si="6"/>
        <v>251483286</v>
      </c>
      <c r="AC143" s="15">
        <f t="shared" si="7"/>
        <v>0.88293385827637072</v>
      </c>
      <c r="AD143" s="15">
        <f t="shared" si="8"/>
        <v>4.4146691323255577E-2</v>
      </c>
      <c r="AE143" s="16">
        <f>+S143/K143</f>
        <v>1.600079006799834E-2</v>
      </c>
      <c r="AF143" s="16">
        <f>+V143/K143</f>
        <v>8.0003947457526179E-4</v>
      </c>
      <c r="AG143" s="17">
        <f>+AB143/K143+AA143</f>
        <v>1.8122297517545044E-2</v>
      </c>
    </row>
    <row r="144" spans="1:33" ht="12.75" customHeight="1" x14ac:dyDescent="0.2">
      <c r="A144" s="6" t="s">
        <v>249</v>
      </c>
      <c r="B144" s="6" t="s">
        <v>355</v>
      </c>
      <c r="C144" s="7"/>
      <c r="D144" s="8" t="s">
        <v>356</v>
      </c>
      <c r="E144" s="8" t="s">
        <v>36</v>
      </c>
      <c r="F144" s="8" t="s">
        <v>37</v>
      </c>
      <c r="G144" s="6" t="s">
        <v>62</v>
      </c>
      <c r="H144" s="6" t="s">
        <v>224</v>
      </c>
      <c r="I144" s="6" t="s">
        <v>123</v>
      </c>
      <c r="J144" s="8" t="s">
        <v>41</v>
      </c>
      <c r="K144" s="9">
        <v>5813330090.6684895</v>
      </c>
      <c r="L144" s="22" t="s">
        <v>310</v>
      </c>
      <c r="M144" s="8" t="s">
        <v>42</v>
      </c>
      <c r="N144" s="8" t="s">
        <v>42</v>
      </c>
      <c r="O144" s="8" t="s">
        <v>354</v>
      </c>
      <c r="P144" s="11">
        <v>5.2500000000000003E-3</v>
      </c>
      <c r="Q144" s="8" t="s">
        <v>42</v>
      </c>
      <c r="R144" s="9">
        <v>87057728.659999996</v>
      </c>
      <c r="S144" s="9">
        <v>75625177</v>
      </c>
      <c r="T144" s="12"/>
      <c r="U144" s="12">
        <v>2908661</v>
      </c>
      <c r="V144" s="12">
        <v>4653858</v>
      </c>
      <c r="W144" s="12">
        <v>3775161</v>
      </c>
      <c r="X144" s="9">
        <v>94871.66</v>
      </c>
      <c r="Y144" s="9"/>
      <c r="Z144" s="9"/>
      <c r="AA144" s="16">
        <v>4.9880000000000002E-3</v>
      </c>
      <c r="AB144" s="14">
        <f t="shared" si="6"/>
        <v>86962857</v>
      </c>
      <c r="AC144" s="15">
        <f t="shared" si="7"/>
        <v>0.86962617844995593</v>
      </c>
      <c r="AD144" s="15">
        <f t="shared" si="8"/>
        <v>5.3515468103813565E-2</v>
      </c>
      <c r="AE144" s="16">
        <f>+S144/K144</f>
        <v>1.3008925318277199E-2</v>
      </c>
      <c r="AF144" s="16">
        <f>+V144/K144</f>
        <v>8.0054941443465175E-4</v>
      </c>
      <c r="AG144" s="17">
        <f>+AB144/K144+AA144</f>
        <v>1.9947215396970502E-2</v>
      </c>
    </row>
    <row r="145" spans="1:33" ht="12.75" customHeight="1" x14ac:dyDescent="0.2">
      <c r="A145" s="6" t="s">
        <v>249</v>
      </c>
      <c r="B145" s="6" t="s">
        <v>357</v>
      </c>
      <c r="C145" s="7" t="s">
        <v>358</v>
      </c>
      <c r="D145" s="8" t="s">
        <v>359</v>
      </c>
      <c r="E145" s="8" t="s">
        <v>36</v>
      </c>
      <c r="F145" s="8" t="s">
        <v>37</v>
      </c>
      <c r="G145" s="6" t="s">
        <v>51</v>
      </c>
      <c r="H145" s="6" t="s">
        <v>224</v>
      </c>
      <c r="I145" s="6" t="s">
        <v>123</v>
      </c>
      <c r="J145" s="8" t="s">
        <v>41</v>
      </c>
      <c r="K145" s="9">
        <v>4581723351.8328705</v>
      </c>
      <c r="L145" s="22" t="s">
        <v>360</v>
      </c>
      <c r="M145" s="8" t="s">
        <v>42</v>
      </c>
      <c r="N145" s="8" t="s">
        <v>42</v>
      </c>
      <c r="O145" s="8" t="s">
        <v>254</v>
      </c>
      <c r="P145" s="11">
        <v>5.2500000000000003E-3</v>
      </c>
      <c r="Q145" s="8" t="s">
        <v>42</v>
      </c>
      <c r="R145" s="9">
        <v>79246374.423889011</v>
      </c>
      <c r="S145" s="9">
        <v>64142202.172413006</v>
      </c>
      <c r="T145" s="12"/>
      <c r="U145" s="12">
        <v>2290793.0089389998</v>
      </c>
      <c r="V145" s="12">
        <v>4123427.8316660002</v>
      </c>
      <c r="W145" s="12">
        <v>5170023.6882750001</v>
      </c>
      <c r="X145" s="9">
        <v>3519927.7225959999</v>
      </c>
      <c r="Y145" s="9"/>
      <c r="Z145" s="9"/>
      <c r="AA145" s="13"/>
      <c r="AB145" s="14">
        <f t="shared" si="6"/>
        <v>75726446.701293007</v>
      </c>
      <c r="AC145" s="15">
        <f t="shared" si="7"/>
        <v>0.8470251142962687</v>
      </c>
      <c r="AD145" s="15">
        <f t="shared" si="8"/>
        <v>5.4451621742283518E-2</v>
      </c>
      <c r="AE145" s="16">
        <f>+S145/K145</f>
        <v>1.3999579906271204E-2</v>
      </c>
      <c r="AF145" s="16">
        <f>+V145/K145</f>
        <v>8.9997311383204013E-4</v>
      </c>
      <c r="AG145" s="17">
        <f>+AB145/K145+AA145</f>
        <v>1.6527939573435711E-2</v>
      </c>
    </row>
    <row r="146" spans="1:33" ht="12.75" customHeight="1" x14ac:dyDescent="0.2">
      <c r="A146" s="6" t="s">
        <v>249</v>
      </c>
      <c r="B146" s="6" t="s">
        <v>357</v>
      </c>
      <c r="C146" s="7" t="s">
        <v>361</v>
      </c>
      <c r="D146" s="8" t="s">
        <v>362</v>
      </c>
      <c r="E146" s="8" t="s">
        <v>36</v>
      </c>
      <c r="F146" s="8" t="s">
        <v>37</v>
      </c>
      <c r="G146" s="6" t="s">
        <v>51</v>
      </c>
      <c r="H146" s="6" t="s">
        <v>224</v>
      </c>
      <c r="I146" s="6" t="s">
        <v>123</v>
      </c>
      <c r="J146" s="8" t="s">
        <v>41</v>
      </c>
      <c r="K146" s="9">
        <v>2033280928.2966797</v>
      </c>
      <c r="L146" s="22" t="s">
        <v>360</v>
      </c>
      <c r="M146" s="8" t="s">
        <v>42</v>
      </c>
      <c r="N146" s="8" t="s">
        <v>42</v>
      </c>
      <c r="O146" s="8" t="s">
        <v>254</v>
      </c>
      <c r="P146" s="11">
        <v>5.2500000000000003E-3</v>
      </c>
      <c r="Q146" s="8" t="s">
        <v>42</v>
      </c>
      <c r="R146" s="9">
        <v>35168020.716110997</v>
      </c>
      <c r="S146" s="9">
        <v>28465078.827587001</v>
      </c>
      <c r="T146" s="12"/>
      <c r="U146" s="12">
        <v>1016609.991061</v>
      </c>
      <c r="V146" s="12">
        <v>1829898.168334</v>
      </c>
      <c r="W146" s="12">
        <v>2294357.3317249999</v>
      </c>
      <c r="X146" s="9">
        <v>1562076.3974039999</v>
      </c>
      <c r="Y146" s="9"/>
      <c r="Z146" s="9"/>
      <c r="AA146" s="13"/>
      <c r="AB146" s="14">
        <f t="shared" si="6"/>
        <v>33605944.318706997</v>
      </c>
      <c r="AC146" s="15">
        <f t="shared" si="7"/>
        <v>0.84702511429627358</v>
      </c>
      <c r="AD146" s="15">
        <f t="shared" si="8"/>
        <v>5.4451621742269377E-2</v>
      </c>
      <c r="AE146" s="16">
        <f>+S146/K146</f>
        <v>1.3999579906271372E-2</v>
      </c>
      <c r="AF146" s="16">
        <f>+V146/K146</f>
        <v>8.9997311383181191E-4</v>
      </c>
      <c r="AG146" s="17">
        <f>+AB146/K146+AA146</f>
        <v>1.6527939573435811E-2</v>
      </c>
    </row>
    <row r="147" spans="1:33" ht="12.75" customHeight="1" x14ac:dyDescent="0.2">
      <c r="A147" s="6" t="s">
        <v>363</v>
      </c>
      <c r="B147" s="6" t="s">
        <v>364</v>
      </c>
      <c r="C147" s="7" t="s">
        <v>42</v>
      </c>
      <c r="D147" s="8" t="s">
        <v>365</v>
      </c>
      <c r="E147" s="8" t="s">
        <v>36</v>
      </c>
      <c r="F147" s="8" t="s">
        <v>37</v>
      </c>
      <c r="G147" s="6" t="s">
        <v>366</v>
      </c>
      <c r="H147" s="6" t="s">
        <v>367</v>
      </c>
      <c r="I147" s="6" t="s">
        <v>123</v>
      </c>
      <c r="J147" s="8" t="s">
        <v>41</v>
      </c>
      <c r="K147" s="9">
        <v>6731880977.4183302</v>
      </c>
      <c r="L147" s="10">
        <v>0.03</v>
      </c>
      <c r="M147" s="8"/>
      <c r="N147" s="8"/>
      <c r="O147" s="11">
        <v>8.9999999999999998E-4</v>
      </c>
      <c r="P147" s="11">
        <v>1.0749999999999999E-2</v>
      </c>
      <c r="Q147" s="11">
        <v>4.1700000000000001E-2</v>
      </c>
      <c r="R147" s="9">
        <v>123020180</v>
      </c>
      <c r="S147" s="9">
        <v>50458067</v>
      </c>
      <c r="T147" s="12"/>
      <c r="U147" s="12"/>
      <c r="V147" s="12">
        <v>6054968</v>
      </c>
      <c r="W147" s="12">
        <v>54751837</v>
      </c>
      <c r="X147" s="9">
        <v>10330286</v>
      </c>
      <c r="Y147" s="9"/>
      <c r="Z147" s="9">
        <v>1425022</v>
      </c>
      <c r="AA147" s="16">
        <v>1.66E-2</v>
      </c>
      <c r="AB147" s="14">
        <f t="shared" si="6"/>
        <v>111264872</v>
      </c>
      <c r="AC147" s="15">
        <f t="shared" si="7"/>
        <v>0.45349503480307785</v>
      </c>
      <c r="AD147" s="15">
        <f t="shared" si="8"/>
        <v>5.4419403816866836E-2</v>
      </c>
      <c r="AE147" s="16">
        <f>+S147/K147</f>
        <v>7.4953890553410554E-3</v>
      </c>
      <c r="AF147" s="16">
        <f>+V147/K147</f>
        <v>8.9944668069905098E-4</v>
      </c>
      <c r="AG147" s="17">
        <f>+AB147/K147+AA147</f>
        <v>3.3128050982070389E-2</v>
      </c>
    </row>
    <row r="148" spans="1:33" ht="12.75" customHeight="1" x14ac:dyDescent="0.2">
      <c r="A148" s="6" t="s">
        <v>368</v>
      </c>
      <c r="B148" s="6" t="s">
        <v>369</v>
      </c>
      <c r="C148" s="7" t="s">
        <v>42</v>
      </c>
      <c r="D148" s="8" t="s">
        <v>370</v>
      </c>
      <c r="E148" s="8" t="s">
        <v>36</v>
      </c>
      <c r="F148" s="8" t="s">
        <v>37</v>
      </c>
      <c r="G148" s="6" t="s">
        <v>51</v>
      </c>
      <c r="H148" s="6" t="s">
        <v>52</v>
      </c>
      <c r="I148" s="6" t="s">
        <v>40</v>
      </c>
      <c r="J148" s="8" t="s">
        <v>65</v>
      </c>
      <c r="K148" s="9">
        <v>1761841</v>
      </c>
      <c r="L148" s="6"/>
      <c r="M148" s="6"/>
      <c r="N148" s="6"/>
      <c r="O148" s="6"/>
      <c r="P148" s="11">
        <v>5.0000000000000001E-3</v>
      </c>
      <c r="Q148" s="8"/>
      <c r="R148" s="9">
        <v>42258.788645999994</v>
      </c>
      <c r="S148" s="9">
        <v>34393.235009999997</v>
      </c>
      <c r="T148" s="12">
        <v>0</v>
      </c>
      <c r="U148" s="12">
        <v>1033.2</v>
      </c>
      <c r="V148" s="12">
        <v>2412.7400729999999</v>
      </c>
      <c r="W148" s="12">
        <v>3565.6079049999998</v>
      </c>
      <c r="X148" s="9">
        <v>854.00565800000004</v>
      </c>
      <c r="Y148" s="9"/>
      <c r="Z148" s="9"/>
      <c r="AA148" s="13"/>
      <c r="AB148" s="14">
        <f t="shared" si="6"/>
        <v>41404.782987999992</v>
      </c>
      <c r="AC148" s="15">
        <f t="shared" si="7"/>
        <v>0.83065850194089663</v>
      </c>
      <c r="AD148" s="15">
        <f t="shared" si="8"/>
        <v>5.8272013494172027E-2</v>
      </c>
      <c r="AE148" s="16">
        <f>+S148/K148</f>
        <v>1.9521191191486629E-2</v>
      </c>
      <c r="AF148" s="16">
        <f>+V148/K148</f>
        <v>1.3694425734217786E-3</v>
      </c>
      <c r="AG148" s="17">
        <f>+AB148/K148+AA148</f>
        <v>2.3500862443319229E-2</v>
      </c>
    </row>
    <row r="149" spans="1:33" ht="12.75" customHeight="1" x14ac:dyDescent="0.2">
      <c r="A149" s="6" t="s">
        <v>368</v>
      </c>
      <c r="B149" s="6" t="s">
        <v>369</v>
      </c>
      <c r="C149" s="7" t="s">
        <v>371</v>
      </c>
      <c r="D149" s="8" t="s">
        <v>372</v>
      </c>
      <c r="E149" s="8" t="s">
        <v>36</v>
      </c>
      <c r="F149" s="8" t="s">
        <v>37</v>
      </c>
      <c r="G149" s="6" t="s">
        <v>51</v>
      </c>
      <c r="H149" s="6" t="s">
        <v>52</v>
      </c>
      <c r="I149" s="6" t="s">
        <v>40</v>
      </c>
      <c r="J149" s="8" t="s">
        <v>107</v>
      </c>
      <c r="K149" s="9">
        <v>1776673</v>
      </c>
      <c r="L149" s="22" t="s">
        <v>373</v>
      </c>
      <c r="M149" s="8"/>
      <c r="N149" s="8" t="s">
        <v>374</v>
      </c>
      <c r="O149" s="7" t="s">
        <v>375</v>
      </c>
      <c r="P149" s="23" t="s">
        <v>42</v>
      </c>
      <c r="Q149" s="23"/>
      <c r="R149" s="24"/>
      <c r="S149" s="24"/>
      <c r="T149" s="25"/>
      <c r="U149" s="25"/>
      <c r="V149" s="25"/>
      <c r="W149" s="25"/>
      <c r="X149" s="24"/>
      <c r="Y149" s="24"/>
      <c r="Z149" s="24"/>
      <c r="AA149" s="26"/>
      <c r="AB149" s="23"/>
      <c r="AC149" s="27"/>
      <c r="AD149" s="27"/>
      <c r="AE149" s="28"/>
      <c r="AF149" s="28"/>
      <c r="AG149" s="17"/>
    </row>
    <row r="150" spans="1:33" ht="12.75" customHeight="1" x14ac:dyDescent="0.2">
      <c r="A150" s="6" t="s">
        <v>368</v>
      </c>
      <c r="B150" s="6" t="s">
        <v>369</v>
      </c>
      <c r="C150" s="7" t="s">
        <v>376</v>
      </c>
      <c r="D150" s="8" t="s">
        <v>370</v>
      </c>
      <c r="E150" s="8" t="s">
        <v>36</v>
      </c>
      <c r="F150" s="8" t="s">
        <v>37</v>
      </c>
      <c r="G150" s="6" t="s">
        <v>51</v>
      </c>
      <c r="H150" s="6" t="s">
        <v>52</v>
      </c>
      <c r="I150" s="6" t="s">
        <v>40</v>
      </c>
      <c r="J150" s="8" t="s">
        <v>65</v>
      </c>
      <c r="K150" s="9">
        <v>773152</v>
      </c>
      <c r="L150" s="22" t="s">
        <v>373</v>
      </c>
      <c r="M150" s="8"/>
      <c r="N150" s="8" t="s">
        <v>374</v>
      </c>
      <c r="O150" s="7" t="s">
        <v>375</v>
      </c>
      <c r="P150" s="23" t="s">
        <v>42</v>
      </c>
      <c r="Q150" s="23"/>
      <c r="R150" s="24"/>
      <c r="S150" s="24"/>
      <c r="T150" s="25"/>
      <c r="U150" s="25"/>
      <c r="V150" s="25"/>
      <c r="W150" s="25"/>
      <c r="X150" s="24"/>
      <c r="Y150" s="24"/>
      <c r="Z150" s="24"/>
      <c r="AA150" s="26"/>
      <c r="AB150" s="23"/>
      <c r="AC150" s="27"/>
      <c r="AD150" s="27"/>
      <c r="AE150" s="28"/>
      <c r="AF150" s="28"/>
      <c r="AG150" s="17"/>
    </row>
    <row r="151" spans="1:33" ht="12.75" customHeight="1" x14ac:dyDescent="0.2">
      <c r="A151" s="6" t="s">
        <v>368</v>
      </c>
      <c r="B151" s="6" t="s">
        <v>369</v>
      </c>
      <c r="C151" s="7" t="s">
        <v>377</v>
      </c>
      <c r="D151" s="8" t="s">
        <v>378</v>
      </c>
      <c r="E151" s="8" t="s">
        <v>36</v>
      </c>
      <c r="F151" s="8" t="s">
        <v>37</v>
      </c>
      <c r="G151" s="6" t="s">
        <v>51</v>
      </c>
      <c r="H151" s="6" t="s">
        <v>52</v>
      </c>
      <c r="I151" s="6" t="s">
        <v>40</v>
      </c>
      <c r="J151" s="8" t="s">
        <v>41</v>
      </c>
      <c r="K151" s="9">
        <v>293079466</v>
      </c>
      <c r="L151" s="22" t="s">
        <v>373</v>
      </c>
      <c r="M151" s="8"/>
      <c r="N151" s="8" t="s">
        <v>374</v>
      </c>
      <c r="O151" s="7" t="s">
        <v>375</v>
      </c>
      <c r="P151" s="23" t="s">
        <v>42</v>
      </c>
      <c r="Q151" s="23"/>
      <c r="R151" s="24"/>
      <c r="S151" s="24"/>
      <c r="T151" s="25"/>
      <c r="U151" s="25"/>
      <c r="V151" s="25"/>
      <c r="W151" s="25"/>
      <c r="X151" s="24"/>
      <c r="Y151" s="24"/>
      <c r="Z151" s="24"/>
      <c r="AA151" s="26"/>
      <c r="AB151" s="23"/>
      <c r="AC151" s="27"/>
      <c r="AD151" s="27"/>
      <c r="AE151" s="28"/>
      <c r="AF151" s="28"/>
      <c r="AG151" s="17"/>
    </row>
    <row r="152" spans="1:33" ht="12.75" customHeight="1" x14ac:dyDescent="0.2">
      <c r="A152" s="6" t="s">
        <v>368</v>
      </c>
      <c r="B152" s="6" t="s">
        <v>369</v>
      </c>
      <c r="C152" s="7" t="s">
        <v>379</v>
      </c>
      <c r="D152" s="8" t="s">
        <v>380</v>
      </c>
      <c r="E152" s="8" t="s">
        <v>36</v>
      </c>
      <c r="F152" s="8" t="s">
        <v>37</v>
      </c>
      <c r="G152" s="6" t="s">
        <v>51</v>
      </c>
      <c r="H152" s="6" t="s">
        <v>52</v>
      </c>
      <c r="I152" s="6" t="s">
        <v>40</v>
      </c>
      <c r="J152" s="8" t="s">
        <v>41</v>
      </c>
      <c r="K152" s="9"/>
      <c r="L152" s="22" t="s">
        <v>373</v>
      </c>
      <c r="M152" s="8"/>
      <c r="N152" s="8" t="s">
        <v>374</v>
      </c>
      <c r="O152" s="7" t="s">
        <v>375</v>
      </c>
      <c r="P152" s="23" t="s">
        <v>42</v>
      </c>
      <c r="Q152" s="23"/>
      <c r="R152" s="24"/>
      <c r="S152" s="24"/>
      <c r="T152" s="25"/>
      <c r="U152" s="25"/>
      <c r="V152" s="25"/>
      <c r="W152" s="25"/>
      <c r="X152" s="24"/>
      <c r="Y152" s="24"/>
      <c r="Z152" s="24"/>
      <c r="AA152" s="26"/>
      <c r="AB152" s="23"/>
      <c r="AC152" s="27"/>
      <c r="AD152" s="27"/>
      <c r="AE152" s="28"/>
      <c r="AF152" s="28"/>
      <c r="AG152" s="17"/>
    </row>
    <row r="153" spans="1:33" ht="12.75" customHeight="1" x14ac:dyDescent="0.2">
      <c r="A153" s="6" t="s">
        <v>368</v>
      </c>
      <c r="B153" s="6" t="s">
        <v>381</v>
      </c>
      <c r="C153" s="7" t="s">
        <v>42</v>
      </c>
      <c r="D153" s="8" t="s">
        <v>382</v>
      </c>
      <c r="E153" s="8" t="s">
        <v>36</v>
      </c>
      <c r="F153" s="8" t="s">
        <v>37</v>
      </c>
      <c r="G153" s="6" t="s">
        <v>51</v>
      </c>
      <c r="H153" s="6" t="s">
        <v>52</v>
      </c>
      <c r="I153" s="6" t="s">
        <v>40</v>
      </c>
      <c r="J153" s="8" t="s">
        <v>41</v>
      </c>
      <c r="K153" s="9">
        <v>4015405372.0000005</v>
      </c>
      <c r="L153" s="6"/>
      <c r="M153" s="6"/>
      <c r="N153" s="6"/>
      <c r="O153" s="6"/>
      <c r="P153" s="11">
        <v>5.0000000000000001E-3</v>
      </c>
      <c r="Q153" s="8"/>
      <c r="R153" s="9">
        <v>83474766.999670997</v>
      </c>
      <c r="S153" s="9">
        <v>74148928.448543996</v>
      </c>
      <c r="T153" s="12">
        <v>0</v>
      </c>
      <c r="U153" s="12">
        <v>493675</v>
      </c>
      <c r="V153" s="12">
        <v>2522032.6432329998</v>
      </c>
      <c r="W153" s="12">
        <v>4001963.9578820001</v>
      </c>
      <c r="X153" s="9">
        <v>2308166.9500120003</v>
      </c>
      <c r="Y153" s="9"/>
      <c r="Z153" s="9"/>
      <c r="AA153" s="13"/>
      <c r="AB153" s="14">
        <f>+S153+U153+V153+W153</f>
        <v>81166600.049658999</v>
      </c>
      <c r="AC153" s="15">
        <f>+S153/AB153</f>
        <v>0.91353990931218654</v>
      </c>
      <c r="AD153" s="15">
        <f>+V153/AB153</f>
        <v>3.1072296260900183E-2</v>
      </c>
      <c r="AE153" s="16">
        <f>+S153/K153</f>
        <v>1.8466112777951422E-2</v>
      </c>
      <c r="AF153" s="16">
        <f>+V153/K153</f>
        <v>6.2808917396472508E-4</v>
      </c>
      <c r="AG153" s="17">
        <f>+AB153/K153+AA153</f>
        <v>2.0213799736296958E-2</v>
      </c>
    </row>
    <row r="154" spans="1:33" ht="12.75" customHeight="1" x14ac:dyDescent="0.2">
      <c r="A154" s="6" t="s">
        <v>368</v>
      </c>
      <c r="B154" s="6" t="s">
        <v>381</v>
      </c>
      <c r="C154" s="7" t="s">
        <v>383</v>
      </c>
      <c r="D154" s="8" t="s">
        <v>382</v>
      </c>
      <c r="E154" s="8" t="s">
        <v>36</v>
      </c>
      <c r="F154" s="8" t="s">
        <v>37</v>
      </c>
      <c r="G154" s="6" t="s">
        <v>51</v>
      </c>
      <c r="H154" s="6" t="s">
        <v>52</v>
      </c>
      <c r="I154" s="6" t="s">
        <v>40</v>
      </c>
      <c r="J154" s="8" t="s">
        <v>41</v>
      </c>
      <c r="K154" s="9">
        <v>3391272901</v>
      </c>
      <c r="L154" s="22" t="s">
        <v>373</v>
      </c>
      <c r="M154" s="8"/>
      <c r="N154" s="8" t="s">
        <v>374</v>
      </c>
      <c r="O154" s="8" t="s">
        <v>384</v>
      </c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9"/>
    </row>
    <row r="155" spans="1:33" ht="12.75" customHeight="1" x14ac:dyDescent="0.2">
      <c r="A155" s="6" t="s">
        <v>368</v>
      </c>
      <c r="B155" s="6" t="s">
        <v>381</v>
      </c>
      <c r="C155" s="7" t="s">
        <v>385</v>
      </c>
      <c r="D155" s="8" t="s">
        <v>386</v>
      </c>
      <c r="E155" s="8" t="s">
        <v>36</v>
      </c>
      <c r="F155" s="8" t="s">
        <v>37</v>
      </c>
      <c r="G155" s="6" t="s">
        <v>51</v>
      </c>
      <c r="H155" s="6" t="s">
        <v>52</v>
      </c>
      <c r="I155" s="6" t="s">
        <v>40</v>
      </c>
      <c r="J155" s="8" t="s">
        <v>41</v>
      </c>
      <c r="K155" s="9">
        <v>585699734</v>
      </c>
      <c r="L155" s="22" t="s">
        <v>310</v>
      </c>
      <c r="M155" s="8"/>
      <c r="N155" s="8" t="s">
        <v>374</v>
      </c>
      <c r="O155" s="8" t="s">
        <v>384</v>
      </c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9"/>
    </row>
    <row r="156" spans="1:33" ht="12.75" customHeight="1" x14ac:dyDescent="0.2">
      <c r="A156" s="6" t="s">
        <v>368</v>
      </c>
      <c r="B156" s="6" t="s">
        <v>381</v>
      </c>
      <c r="C156" s="7" t="s">
        <v>387</v>
      </c>
      <c r="D156" s="8" t="s">
        <v>388</v>
      </c>
      <c r="E156" s="8" t="s">
        <v>36</v>
      </c>
      <c r="F156" s="8" t="s">
        <v>37</v>
      </c>
      <c r="G156" s="6" t="s">
        <v>51</v>
      </c>
      <c r="H156" s="6" t="s">
        <v>52</v>
      </c>
      <c r="I156" s="6" t="s">
        <v>40</v>
      </c>
      <c r="J156" s="8" t="s">
        <v>41</v>
      </c>
      <c r="K156" s="9">
        <v>1012997</v>
      </c>
      <c r="L156" s="22" t="s">
        <v>373</v>
      </c>
      <c r="M156" s="8"/>
      <c r="N156" s="8" t="s">
        <v>374</v>
      </c>
      <c r="O156" s="8" t="s">
        <v>384</v>
      </c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9"/>
    </row>
    <row r="157" spans="1:33" ht="12.75" customHeight="1" x14ac:dyDescent="0.2">
      <c r="A157" s="6" t="s">
        <v>368</v>
      </c>
      <c r="B157" s="6" t="s">
        <v>381</v>
      </c>
      <c r="C157" s="7" t="s">
        <v>389</v>
      </c>
      <c r="D157" s="8" t="s">
        <v>390</v>
      </c>
      <c r="E157" s="8" t="s">
        <v>36</v>
      </c>
      <c r="F157" s="8" t="s">
        <v>37</v>
      </c>
      <c r="G157" s="6" t="s">
        <v>51</v>
      </c>
      <c r="H157" s="6" t="s">
        <v>52</v>
      </c>
      <c r="I157" s="6" t="s">
        <v>40</v>
      </c>
      <c r="J157" s="8" t="s">
        <v>68</v>
      </c>
      <c r="K157" s="9">
        <v>1196759</v>
      </c>
      <c r="L157" s="22" t="s">
        <v>373</v>
      </c>
      <c r="M157" s="8"/>
      <c r="N157" s="8" t="s">
        <v>374</v>
      </c>
      <c r="O157" s="8" t="s">
        <v>384</v>
      </c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9"/>
    </row>
    <row r="158" spans="1:33" ht="12.75" customHeight="1" x14ac:dyDescent="0.2">
      <c r="A158" s="6" t="s">
        <v>368</v>
      </c>
      <c r="B158" s="6" t="s">
        <v>391</v>
      </c>
      <c r="C158" s="7" t="s">
        <v>42</v>
      </c>
      <c r="D158" s="8" t="s">
        <v>392</v>
      </c>
      <c r="E158" s="8" t="s">
        <v>36</v>
      </c>
      <c r="F158" s="8" t="s">
        <v>37</v>
      </c>
      <c r="G158" s="6" t="s">
        <v>51</v>
      </c>
      <c r="H158" s="6" t="s">
        <v>127</v>
      </c>
      <c r="I158" s="6" t="s">
        <v>40</v>
      </c>
      <c r="J158" s="8" t="s">
        <v>41</v>
      </c>
      <c r="K158" s="9">
        <v>1810616789</v>
      </c>
      <c r="L158" s="6"/>
      <c r="M158" s="6"/>
      <c r="N158" s="6"/>
      <c r="O158" s="6"/>
      <c r="P158" s="11">
        <v>5.0000000000000001E-3</v>
      </c>
      <c r="Q158" s="8"/>
      <c r="R158" s="9">
        <v>40363599.030859001</v>
      </c>
      <c r="S158" s="9">
        <v>29699201.927529</v>
      </c>
      <c r="T158" s="12">
        <v>0</v>
      </c>
      <c r="U158" s="12">
        <v>6576771</v>
      </c>
      <c r="V158" s="12">
        <v>959778.797288</v>
      </c>
      <c r="W158" s="12">
        <v>2664045.9430209999</v>
      </c>
      <c r="X158" s="9">
        <v>463801.363021</v>
      </c>
      <c r="Y158" s="9"/>
      <c r="Z158" s="9"/>
      <c r="AA158" s="13"/>
      <c r="AB158" s="14">
        <f>+S158+U158+V158+W158</f>
        <v>39899797.667838</v>
      </c>
      <c r="AC158" s="15">
        <f>+S158/AB158</f>
        <v>0.74434467499740264</v>
      </c>
      <c r="AD158" s="15">
        <f>+V158/AB158</f>
        <v>2.4054728429403746E-2</v>
      </c>
      <c r="AE158" s="16">
        <f>+S158/K158</f>
        <v>1.6402809312251992E-2</v>
      </c>
      <c r="AF158" s="16">
        <f>+V158/K158</f>
        <v>5.300838935764447E-4</v>
      </c>
      <c r="AG158" s="17">
        <f>+AB158/K158+AA158</f>
        <v>2.2036577761920886E-2</v>
      </c>
    </row>
    <row r="159" spans="1:33" ht="12.75" customHeight="1" x14ac:dyDescent="0.2">
      <c r="A159" s="6" t="s">
        <v>368</v>
      </c>
      <c r="B159" s="6" t="s">
        <v>391</v>
      </c>
      <c r="C159" s="7" t="s">
        <v>393</v>
      </c>
      <c r="D159" s="8" t="s">
        <v>394</v>
      </c>
      <c r="E159" s="8" t="s">
        <v>36</v>
      </c>
      <c r="F159" s="8" t="s">
        <v>37</v>
      </c>
      <c r="G159" s="6" t="s">
        <v>51</v>
      </c>
      <c r="H159" s="6" t="s">
        <v>127</v>
      </c>
      <c r="I159" s="6" t="s">
        <v>40</v>
      </c>
      <c r="J159" s="8" t="s">
        <v>107</v>
      </c>
      <c r="K159" s="9">
        <v>35376140</v>
      </c>
      <c r="L159" s="22" t="s">
        <v>373</v>
      </c>
      <c r="M159" s="8"/>
      <c r="N159" s="8" t="s">
        <v>374</v>
      </c>
      <c r="O159" s="7" t="s">
        <v>375</v>
      </c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9"/>
    </row>
    <row r="160" spans="1:33" ht="12.75" customHeight="1" x14ac:dyDescent="0.2">
      <c r="A160" s="6" t="s">
        <v>368</v>
      </c>
      <c r="B160" s="6" t="s">
        <v>391</v>
      </c>
      <c r="C160" s="7" t="s">
        <v>395</v>
      </c>
      <c r="D160" s="8" t="s">
        <v>392</v>
      </c>
      <c r="E160" s="8" t="s">
        <v>36</v>
      </c>
      <c r="F160" s="8" t="s">
        <v>37</v>
      </c>
      <c r="G160" s="6" t="s">
        <v>51</v>
      </c>
      <c r="H160" s="6" t="s">
        <v>127</v>
      </c>
      <c r="I160" s="6" t="s">
        <v>40</v>
      </c>
      <c r="J160" s="8" t="s">
        <v>41</v>
      </c>
      <c r="K160" s="9">
        <v>713607852</v>
      </c>
      <c r="L160" s="22" t="s">
        <v>373</v>
      </c>
      <c r="M160" s="8"/>
      <c r="N160" s="8" t="s">
        <v>374</v>
      </c>
      <c r="O160" s="7" t="s">
        <v>375</v>
      </c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9"/>
    </row>
    <row r="161" spans="1:33" ht="12.75" customHeight="1" x14ac:dyDescent="0.2">
      <c r="A161" s="6" t="s">
        <v>368</v>
      </c>
      <c r="B161" s="6" t="s">
        <v>391</v>
      </c>
      <c r="C161" s="7" t="s">
        <v>396</v>
      </c>
      <c r="D161" s="8" t="s">
        <v>397</v>
      </c>
      <c r="E161" s="8" t="s">
        <v>36</v>
      </c>
      <c r="F161" s="8" t="s">
        <v>37</v>
      </c>
      <c r="G161" s="6" t="s">
        <v>51</v>
      </c>
      <c r="H161" s="6" t="s">
        <v>127</v>
      </c>
      <c r="I161" s="6" t="s">
        <v>40</v>
      </c>
      <c r="J161" s="8" t="s">
        <v>41</v>
      </c>
      <c r="K161" s="9"/>
      <c r="L161" s="22" t="s">
        <v>373</v>
      </c>
      <c r="M161" s="8"/>
      <c r="N161" s="8" t="s">
        <v>374</v>
      </c>
      <c r="O161" s="7" t="s">
        <v>375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9"/>
    </row>
    <row r="162" spans="1:33" ht="12.75" customHeight="1" x14ac:dyDescent="0.2">
      <c r="A162" s="6" t="s">
        <v>368</v>
      </c>
      <c r="B162" s="6" t="s">
        <v>391</v>
      </c>
      <c r="C162" s="7" t="s">
        <v>398</v>
      </c>
      <c r="D162" s="8" t="s">
        <v>399</v>
      </c>
      <c r="E162" s="8" t="s">
        <v>36</v>
      </c>
      <c r="F162" s="8" t="s">
        <v>37</v>
      </c>
      <c r="G162" s="6" t="s">
        <v>51</v>
      </c>
      <c r="H162" s="6" t="s">
        <v>127</v>
      </c>
      <c r="I162" s="6" t="s">
        <v>40</v>
      </c>
      <c r="J162" s="8" t="s">
        <v>68</v>
      </c>
      <c r="K162" s="9">
        <v>2443383</v>
      </c>
      <c r="L162" s="22" t="s">
        <v>373</v>
      </c>
      <c r="M162" s="8"/>
      <c r="N162" s="8" t="s">
        <v>374</v>
      </c>
      <c r="O162" s="7" t="s">
        <v>375</v>
      </c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9"/>
    </row>
    <row r="163" spans="1:33" ht="12.75" customHeight="1" x14ac:dyDescent="0.2">
      <c r="A163" s="6" t="s">
        <v>368</v>
      </c>
      <c r="B163" s="6" t="s">
        <v>400</v>
      </c>
      <c r="C163" s="7" t="s">
        <v>42</v>
      </c>
      <c r="D163" s="8" t="s">
        <v>401</v>
      </c>
      <c r="E163" s="8" t="s">
        <v>36</v>
      </c>
      <c r="F163" s="8" t="s">
        <v>37</v>
      </c>
      <c r="G163" s="6" t="s">
        <v>51</v>
      </c>
      <c r="H163" s="6" t="s">
        <v>52</v>
      </c>
      <c r="I163" s="6" t="s">
        <v>40</v>
      </c>
      <c r="J163" s="8" t="s">
        <v>41</v>
      </c>
      <c r="K163" s="9">
        <v>993933864</v>
      </c>
      <c r="L163" s="6"/>
      <c r="M163" s="6"/>
      <c r="N163" s="6"/>
      <c r="O163" s="6"/>
      <c r="P163" s="11">
        <v>5.0000000000000001E-3</v>
      </c>
      <c r="Q163" s="8"/>
      <c r="R163" s="9">
        <v>18963195.608709</v>
      </c>
      <c r="S163" s="9">
        <v>15495393.699398</v>
      </c>
      <c r="T163" s="12">
        <v>0</v>
      </c>
      <c r="U163" s="12">
        <v>1432954</v>
      </c>
      <c r="V163" s="12">
        <v>455316.56083899998</v>
      </c>
      <c r="W163" s="12">
        <v>1254601.465326</v>
      </c>
      <c r="X163" s="9">
        <v>324929.88314600004</v>
      </c>
      <c r="Y163" s="9"/>
      <c r="Z163" s="9"/>
      <c r="AA163" s="13"/>
      <c r="AB163" s="14">
        <f>+S163+U163+V163+W163</f>
        <v>18638265.725563001</v>
      </c>
      <c r="AC163" s="15">
        <f>+S163/AB163</f>
        <v>0.83137529679843292</v>
      </c>
      <c r="AD163" s="15">
        <f>+V163/AB163</f>
        <v>2.4429127019823426E-2</v>
      </c>
      <c r="AE163" s="16">
        <f>+S163/K163</f>
        <v>1.5589964544560481E-2</v>
      </c>
      <c r="AF163" s="16">
        <f>+V163/K163</f>
        <v>4.5809543001847048E-4</v>
      </c>
      <c r="AG163" s="17">
        <f>+AB163/K163+AA163</f>
        <v>1.8752018017129359E-2</v>
      </c>
    </row>
    <row r="164" spans="1:33" ht="12.75" customHeight="1" x14ac:dyDescent="0.2">
      <c r="A164" s="6" t="s">
        <v>368</v>
      </c>
      <c r="B164" s="6" t="s">
        <v>400</v>
      </c>
      <c r="C164" s="7" t="s">
        <v>402</v>
      </c>
      <c r="D164" s="8" t="s">
        <v>403</v>
      </c>
      <c r="E164" s="8" t="s">
        <v>36</v>
      </c>
      <c r="F164" s="8" t="s">
        <v>37</v>
      </c>
      <c r="G164" s="6" t="s">
        <v>51</v>
      </c>
      <c r="H164" s="6" t="s">
        <v>52</v>
      </c>
      <c r="I164" s="6" t="s">
        <v>40</v>
      </c>
      <c r="J164" s="8" t="s">
        <v>107</v>
      </c>
      <c r="K164" s="9">
        <v>7712372</v>
      </c>
      <c r="L164" s="22" t="s">
        <v>373</v>
      </c>
      <c r="M164" s="8"/>
      <c r="N164" s="8" t="s">
        <v>374</v>
      </c>
      <c r="O164" s="7" t="s">
        <v>375</v>
      </c>
      <c r="P164" s="27" t="s">
        <v>42</v>
      </c>
      <c r="Q164" s="27" t="s">
        <v>42</v>
      </c>
      <c r="R164" s="27" t="s">
        <v>42</v>
      </c>
      <c r="S164" s="27" t="s">
        <v>42</v>
      </c>
      <c r="T164" s="27" t="s">
        <v>42</v>
      </c>
      <c r="U164" s="27" t="s">
        <v>42</v>
      </c>
      <c r="V164" s="27" t="s">
        <v>42</v>
      </c>
      <c r="W164" s="27" t="s">
        <v>42</v>
      </c>
      <c r="X164" s="27" t="s">
        <v>42</v>
      </c>
      <c r="Y164" s="27" t="s">
        <v>42</v>
      </c>
      <c r="Z164" s="27" t="s">
        <v>42</v>
      </c>
      <c r="AA164" s="27" t="s">
        <v>42</v>
      </c>
      <c r="AB164" s="27" t="s">
        <v>42</v>
      </c>
      <c r="AC164" s="27" t="s">
        <v>42</v>
      </c>
      <c r="AD164" s="27" t="s">
        <v>42</v>
      </c>
      <c r="AE164" s="27" t="s">
        <v>42</v>
      </c>
      <c r="AF164" s="27" t="s">
        <v>42</v>
      </c>
      <c r="AG164" s="30" t="s">
        <v>42</v>
      </c>
    </row>
    <row r="165" spans="1:33" ht="12.75" customHeight="1" x14ac:dyDescent="0.2">
      <c r="A165" s="6" t="s">
        <v>368</v>
      </c>
      <c r="B165" s="6" t="s">
        <v>400</v>
      </c>
      <c r="C165" s="7" t="s">
        <v>404</v>
      </c>
      <c r="D165" s="8" t="s">
        <v>401</v>
      </c>
      <c r="E165" s="8" t="s">
        <v>36</v>
      </c>
      <c r="F165" s="8" t="s">
        <v>37</v>
      </c>
      <c r="G165" s="6" t="s">
        <v>51</v>
      </c>
      <c r="H165" s="6" t="s">
        <v>52</v>
      </c>
      <c r="I165" s="6" t="s">
        <v>40</v>
      </c>
      <c r="J165" s="8" t="s">
        <v>41</v>
      </c>
      <c r="K165" s="9">
        <v>749051077</v>
      </c>
      <c r="L165" s="22" t="s">
        <v>373</v>
      </c>
      <c r="M165" s="8"/>
      <c r="N165" s="8" t="s">
        <v>374</v>
      </c>
      <c r="O165" s="7" t="s">
        <v>375</v>
      </c>
      <c r="P165" s="27" t="s">
        <v>42</v>
      </c>
      <c r="Q165" s="27" t="s">
        <v>42</v>
      </c>
      <c r="R165" s="27" t="s">
        <v>42</v>
      </c>
      <c r="S165" s="27" t="s">
        <v>42</v>
      </c>
      <c r="T165" s="27" t="s">
        <v>42</v>
      </c>
      <c r="U165" s="27" t="s">
        <v>42</v>
      </c>
      <c r="V165" s="27" t="s">
        <v>42</v>
      </c>
      <c r="W165" s="27" t="s">
        <v>42</v>
      </c>
      <c r="X165" s="27" t="s">
        <v>42</v>
      </c>
      <c r="Y165" s="27" t="s">
        <v>42</v>
      </c>
      <c r="Z165" s="27" t="s">
        <v>42</v>
      </c>
      <c r="AA165" s="27" t="s">
        <v>42</v>
      </c>
      <c r="AB165" s="27" t="s">
        <v>42</v>
      </c>
      <c r="AC165" s="27" t="s">
        <v>42</v>
      </c>
      <c r="AD165" s="27" t="s">
        <v>42</v>
      </c>
      <c r="AE165" s="27" t="s">
        <v>42</v>
      </c>
      <c r="AF165" s="27" t="s">
        <v>42</v>
      </c>
      <c r="AG165" s="30" t="s">
        <v>42</v>
      </c>
    </row>
    <row r="166" spans="1:33" ht="12.75" customHeight="1" x14ac:dyDescent="0.2">
      <c r="A166" s="6" t="s">
        <v>368</v>
      </c>
      <c r="B166" s="6" t="s">
        <v>400</v>
      </c>
      <c r="C166" s="7" t="s">
        <v>405</v>
      </c>
      <c r="D166" s="8" t="s">
        <v>406</v>
      </c>
      <c r="E166" s="8" t="s">
        <v>36</v>
      </c>
      <c r="F166" s="8" t="s">
        <v>37</v>
      </c>
      <c r="G166" s="6" t="s">
        <v>51</v>
      </c>
      <c r="H166" s="6" t="s">
        <v>52</v>
      </c>
      <c r="I166" s="6" t="s">
        <v>40</v>
      </c>
      <c r="J166" s="8" t="s">
        <v>41</v>
      </c>
      <c r="K166" s="9">
        <v>292411603</v>
      </c>
      <c r="L166" s="22" t="s">
        <v>310</v>
      </c>
      <c r="M166" s="8"/>
      <c r="N166" s="8" t="s">
        <v>374</v>
      </c>
      <c r="O166" s="7" t="s">
        <v>375</v>
      </c>
      <c r="P166" s="27" t="s">
        <v>42</v>
      </c>
      <c r="Q166" s="27" t="s">
        <v>42</v>
      </c>
      <c r="R166" s="27" t="s">
        <v>42</v>
      </c>
      <c r="S166" s="27" t="s">
        <v>42</v>
      </c>
      <c r="T166" s="27" t="s">
        <v>42</v>
      </c>
      <c r="U166" s="27" t="s">
        <v>42</v>
      </c>
      <c r="V166" s="27" t="s">
        <v>42</v>
      </c>
      <c r="W166" s="27" t="s">
        <v>42</v>
      </c>
      <c r="X166" s="27" t="s">
        <v>42</v>
      </c>
      <c r="Y166" s="27" t="s">
        <v>42</v>
      </c>
      <c r="Z166" s="27" t="s">
        <v>42</v>
      </c>
      <c r="AA166" s="27" t="s">
        <v>42</v>
      </c>
      <c r="AB166" s="27" t="s">
        <v>42</v>
      </c>
      <c r="AC166" s="27" t="s">
        <v>42</v>
      </c>
      <c r="AD166" s="27" t="s">
        <v>42</v>
      </c>
      <c r="AE166" s="27" t="s">
        <v>42</v>
      </c>
      <c r="AF166" s="27" t="s">
        <v>42</v>
      </c>
      <c r="AG166" s="30" t="s">
        <v>42</v>
      </c>
    </row>
    <row r="167" spans="1:33" ht="12.75" customHeight="1" x14ac:dyDescent="0.2">
      <c r="A167" s="6" t="s">
        <v>368</v>
      </c>
      <c r="B167" s="6" t="s">
        <v>400</v>
      </c>
      <c r="C167" s="7" t="s">
        <v>407</v>
      </c>
      <c r="D167" s="8" t="s">
        <v>408</v>
      </c>
      <c r="E167" s="8" t="s">
        <v>36</v>
      </c>
      <c r="F167" s="8" t="s">
        <v>37</v>
      </c>
      <c r="G167" s="6" t="s">
        <v>51</v>
      </c>
      <c r="H167" s="6" t="s">
        <v>52</v>
      </c>
      <c r="I167" s="6" t="s">
        <v>40</v>
      </c>
      <c r="J167" s="8" t="s">
        <v>41</v>
      </c>
      <c r="K167" s="9">
        <v>491101</v>
      </c>
      <c r="L167" s="22" t="s">
        <v>373</v>
      </c>
      <c r="M167" s="8"/>
      <c r="N167" s="8" t="s">
        <v>374</v>
      </c>
      <c r="O167" s="7" t="s">
        <v>375</v>
      </c>
      <c r="P167" s="27" t="s">
        <v>42</v>
      </c>
      <c r="Q167" s="27" t="s">
        <v>42</v>
      </c>
      <c r="R167" s="27" t="s">
        <v>42</v>
      </c>
      <c r="S167" s="27" t="s">
        <v>42</v>
      </c>
      <c r="T167" s="27" t="s">
        <v>42</v>
      </c>
      <c r="U167" s="27" t="s">
        <v>42</v>
      </c>
      <c r="V167" s="27" t="s">
        <v>42</v>
      </c>
      <c r="W167" s="27" t="s">
        <v>42</v>
      </c>
      <c r="X167" s="27" t="s">
        <v>42</v>
      </c>
      <c r="Y167" s="27" t="s">
        <v>42</v>
      </c>
      <c r="Z167" s="27" t="s">
        <v>42</v>
      </c>
      <c r="AA167" s="27" t="s">
        <v>42</v>
      </c>
      <c r="AB167" s="27" t="s">
        <v>42</v>
      </c>
      <c r="AC167" s="27" t="s">
        <v>42</v>
      </c>
      <c r="AD167" s="27" t="s">
        <v>42</v>
      </c>
      <c r="AE167" s="27" t="s">
        <v>42</v>
      </c>
      <c r="AF167" s="27" t="s">
        <v>42</v>
      </c>
      <c r="AG167" s="30" t="s">
        <v>42</v>
      </c>
    </row>
    <row r="168" spans="1:33" ht="12.75" customHeight="1" x14ac:dyDescent="0.2">
      <c r="A168" s="6" t="s">
        <v>368</v>
      </c>
      <c r="B168" s="6" t="s">
        <v>409</v>
      </c>
      <c r="C168" s="7" t="s">
        <v>42</v>
      </c>
      <c r="D168" s="8" t="s">
        <v>410</v>
      </c>
      <c r="E168" s="8" t="s">
        <v>36</v>
      </c>
      <c r="F168" s="8" t="s">
        <v>37</v>
      </c>
      <c r="G168" s="6" t="s">
        <v>51</v>
      </c>
      <c r="H168" s="6" t="s">
        <v>52</v>
      </c>
      <c r="I168" s="6" t="s">
        <v>40</v>
      </c>
      <c r="J168" s="8" t="s">
        <v>41</v>
      </c>
      <c r="K168" s="9">
        <v>4789085505</v>
      </c>
      <c r="L168" s="6"/>
      <c r="M168" s="6"/>
      <c r="N168" s="6"/>
      <c r="O168" s="6"/>
      <c r="P168" s="11">
        <v>5.0000000000000001E-3</v>
      </c>
      <c r="Q168" s="8"/>
      <c r="R168" s="9">
        <v>95448203.144567996</v>
      </c>
      <c r="S168" s="9">
        <v>82070433.359102994</v>
      </c>
      <c r="T168" s="12">
        <v>0</v>
      </c>
      <c r="U168" s="12">
        <v>1200552</v>
      </c>
      <c r="V168" s="12">
        <v>4600024.9247770002</v>
      </c>
      <c r="W168" s="12">
        <v>4802597.6105760001</v>
      </c>
      <c r="X168" s="9">
        <v>2774595.2501119999</v>
      </c>
      <c r="Y168" s="9"/>
      <c r="Z168" s="9"/>
      <c r="AA168" s="16">
        <v>6.9999999999999999E-4</v>
      </c>
      <c r="AB168" s="14">
        <f>+S168+U168+V168+W168</f>
        <v>92673607.894455999</v>
      </c>
      <c r="AC168" s="15">
        <f>+S168/AB168</f>
        <v>0.88558582344793635</v>
      </c>
      <c r="AD168" s="15">
        <f>+V168/AB168</f>
        <v>4.9636838678125822E-2</v>
      </c>
      <c r="AE168" s="16">
        <f>+S168/K168</f>
        <v>1.713697391149482E-2</v>
      </c>
      <c r="AF168" s="16">
        <f>+V168/K168</f>
        <v>9.6052261334118741E-4</v>
      </c>
      <c r="AG168" s="17">
        <f>+AB168/K168+AA168</f>
        <v>2.0051002983283755E-2</v>
      </c>
    </row>
    <row r="169" spans="1:33" ht="12.75" customHeight="1" x14ac:dyDescent="0.2">
      <c r="A169" s="6" t="s">
        <v>368</v>
      </c>
      <c r="B169" s="6" t="s">
        <v>409</v>
      </c>
      <c r="C169" s="7" t="s">
        <v>411</v>
      </c>
      <c r="D169" s="8" t="s">
        <v>412</v>
      </c>
      <c r="E169" s="8" t="s">
        <v>36</v>
      </c>
      <c r="F169" s="8" t="s">
        <v>37</v>
      </c>
      <c r="G169" s="6" t="s">
        <v>51</v>
      </c>
      <c r="H169" s="6" t="s">
        <v>52</v>
      </c>
      <c r="I169" s="6" t="s">
        <v>40</v>
      </c>
      <c r="J169" s="8" t="s">
        <v>107</v>
      </c>
      <c r="K169" s="9">
        <v>2513078</v>
      </c>
      <c r="L169" s="22" t="s">
        <v>373</v>
      </c>
      <c r="M169" s="8"/>
      <c r="N169" s="8" t="s">
        <v>374</v>
      </c>
      <c r="O169" s="8" t="s">
        <v>375</v>
      </c>
      <c r="P169" s="27" t="s">
        <v>42</v>
      </c>
      <c r="Q169" s="27" t="s">
        <v>42</v>
      </c>
      <c r="R169" s="27" t="s">
        <v>42</v>
      </c>
      <c r="S169" s="27" t="s">
        <v>42</v>
      </c>
      <c r="T169" s="27" t="s">
        <v>42</v>
      </c>
      <c r="U169" s="27" t="s">
        <v>42</v>
      </c>
      <c r="V169" s="27" t="s">
        <v>42</v>
      </c>
      <c r="W169" s="27" t="s">
        <v>42</v>
      </c>
      <c r="X169" s="27" t="s">
        <v>42</v>
      </c>
      <c r="Y169" s="27" t="s">
        <v>42</v>
      </c>
      <c r="Z169" s="27" t="s">
        <v>42</v>
      </c>
      <c r="AA169" s="27" t="s">
        <v>42</v>
      </c>
      <c r="AB169" s="27" t="s">
        <v>42</v>
      </c>
      <c r="AC169" s="27" t="s">
        <v>42</v>
      </c>
      <c r="AD169" s="27" t="s">
        <v>42</v>
      </c>
      <c r="AE169" s="27" t="s">
        <v>42</v>
      </c>
      <c r="AF169" s="27" t="s">
        <v>42</v>
      </c>
      <c r="AG169" s="30" t="s">
        <v>42</v>
      </c>
    </row>
    <row r="170" spans="1:33" ht="12.75" customHeight="1" x14ac:dyDescent="0.2">
      <c r="A170" s="6" t="s">
        <v>368</v>
      </c>
      <c r="B170" s="6" t="s">
        <v>409</v>
      </c>
      <c r="C170" s="7" t="s">
        <v>413</v>
      </c>
      <c r="D170" s="8" t="s">
        <v>414</v>
      </c>
      <c r="E170" s="8" t="s">
        <v>36</v>
      </c>
      <c r="F170" s="8" t="s">
        <v>37</v>
      </c>
      <c r="G170" s="6" t="s">
        <v>51</v>
      </c>
      <c r="H170" s="6" t="s">
        <v>52</v>
      </c>
      <c r="I170" s="6" t="s">
        <v>40</v>
      </c>
      <c r="J170" s="8" t="s">
        <v>65</v>
      </c>
      <c r="K170" s="9">
        <v>1560052</v>
      </c>
      <c r="L170" s="22" t="s">
        <v>373</v>
      </c>
      <c r="M170" s="8"/>
      <c r="N170" s="8" t="s">
        <v>374</v>
      </c>
      <c r="O170" s="8" t="s">
        <v>375</v>
      </c>
      <c r="P170" s="27" t="s">
        <v>42</v>
      </c>
      <c r="Q170" s="27" t="s">
        <v>42</v>
      </c>
      <c r="R170" s="27" t="s">
        <v>42</v>
      </c>
      <c r="S170" s="27" t="s">
        <v>42</v>
      </c>
      <c r="T170" s="27" t="s">
        <v>42</v>
      </c>
      <c r="U170" s="27" t="s">
        <v>42</v>
      </c>
      <c r="V170" s="27" t="s">
        <v>42</v>
      </c>
      <c r="W170" s="27" t="s">
        <v>42</v>
      </c>
      <c r="X170" s="27" t="s">
        <v>42</v>
      </c>
      <c r="Y170" s="27" t="s">
        <v>42</v>
      </c>
      <c r="Z170" s="27" t="s">
        <v>42</v>
      </c>
      <c r="AA170" s="27" t="s">
        <v>42</v>
      </c>
      <c r="AB170" s="27" t="s">
        <v>42</v>
      </c>
      <c r="AC170" s="27" t="s">
        <v>42</v>
      </c>
      <c r="AD170" s="27" t="s">
        <v>42</v>
      </c>
      <c r="AE170" s="27" t="s">
        <v>42</v>
      </c>
      <c r="AF170" s="27" t="s">
        <v>42</v>
      </c>
      <c r="AG170" s="30" t="s">
        <v>42</v>
      </c>
    </row>
    <row r="171" spans="1:33" ht="12.75" customHeight="1" x14ac:dyDescent="0.2">
      <c r="A171" s="6" t="s">
        <v>368</v>
      </c>
      <c r="B171" s="6" t="s">
        <v>409</v>
      </c>
      <c r="C171" s="7" t="s">
        <v>415</v>
      </c>
      <c r="D171" s="8" t="s">
        <v>410</v>
      </c>
      <c r="E171" s="8" t="s">
        <v>36</v>
      </c>
      <c r="F171" s="8" t="s">
        <v>37</v>
      </c>
      <c r="G171" s="6" t="s">
        <v>51</v>
      </c>
      <c r="H171" s="6" t="s">
        <v>52</v>
      </c>
      <c r="I171" s="6" t="s">
        <v>40</v>
      </c>
      <c r="J171" s="8" t="s">
        <v>41</v>
      </c>
      <c r="K171" s="9">
        <v>3628512182</v>
      </c>
      <c r="L171" s="22" t="s">
        <v>373</v>
      </c>
      <c r="M171" s="8"/>
      <c r="N171" s="8" t="s">
        <v>374</v>
      </c>
      <c r="O171" s="8" t="s">
        <v>375</v>
      </c>
      <c r="P171" s="27" t="s">
        <v>42</v>
      </c>
      <c r="Q171" s="27" t="s">
        <v>42</v>
      </c>
      <c r="R171" s="27" t="s">
        <v>42</v>
      </c>
      <c r="S171" s="27" t="s">
        <v>42</v>
      </c>
      <c r="T171" s="27" t="s">
        <v>42</v>
      </c>
      <c r="U171" s="27" t="s">
        <v>42</v>
      </c>
      <c r="V171" s="27" t="s">
        <v>42</v>
      </c>
      <c r="W171" s="27" t="s">
        <v>42</v>
      </c>
      <c r="X171" s="27" t="s">
        <v>42</v>
      </c>
      <c r="Y171" s="27" t="s">
        <v>42</v>
      </c>
      <c r="Z171" s="27" t="s">
        <v>42</v>
      </c>
      <c r="AA171" s="27" t="s">
        <v>42</v>
      </c>
      <c r="AB171" s="27" t="s">
        <v>42</v>
      </c>
      <c r="AC171" s="27" t="s">
        <v>42</v>
      </c>
      <c r="AD171" s="27" t="s">
        <v>42</v>
      </c>
      <c r="AE171" s="27" t="s">
        <v>42</v>
      </c>
      <c r="AF171" s="27" t="s">
        <v>42</v>
      </c>
      <c r="AG171" s="30" t="s">
        <v>42</v>
      </c>
    </row>
    <row r="172" spans="1:33" ht="12.75" customHeight="1" x14ac:dyDescent="0.2">
      <c r="A172" s="6" t="s">
        <v>368</v>
      </c>
      <c r="B172" s="6" t="s">
        <v>409</v>
      </c>
      <c r="C172" s="7" t="s">
        <v>416</v>
      </c>
      <c r="D172" s="8" t="s">
        <v>417</v>
      </c>
      <c r="E172" s="8" t="s">
        <v>36</v>
      </c>
      <c r="F172" s="8" t="s">
        <v>37</v>
      </c>
      <c r="G172" s="6" t="s">
        <v>51</v>
      </c>
      <c r="H172" s="6" t="s">
        <v>52</v>
      </c>
      <c r="I172" s="6" t="s">
        <v>40</v>
      </c>
      <c r="J172" s="8" t="s">
        <v>41</v>
      </c>
      <c r="K172" s="9">
        <v>631777423</v>
      </c>
      <c r="L172" s="22" t="s">
        <v>310</v>
      </c>
      <c r="M172" s="8"/>
      <c r="N172" s="8" t="s">
        <v>374</v>
      </c>
      <c r="O172" s="8" t="s">
        <v>375</v>
      </c>
      <c r="P172" s="27" t="s">
        <v>42</v>
      </c>
      <c r="Q172" s="27" t="s">
        <v>42</v>
      </c>
      <c r="R172" s="27" t="s">
        <v>42</v>
      </c>
      <c r="S172" s="27" t="s">
        <v>42</v>
      </c>
      <c r="T172" s="27" t="s">
        <v>42</v>
      </c>
      <c r="U172" s="27" t="s">
        <v>42</v>
      </c>
      <c r="V172" s="27" t="s">
        <v>42</v>
      </c>
      <c r="W172" s="27" t="s">
        <v>42</v>
      </c>
      <c r="X172" s="27" t="s">
        <v>42</v>
      </c>
      <c r="Y172" s="27" t="s">
        <v>42</v>
      </c>
      <c r="Z172" s="27" t="s">
        <v>42</v>
      </c>
      <c r="AA172" s="27" t="s">
        <v>42</v>
      </c>
      <c r="AB172" s="27" t="s">
        <v>42</v>
      </c>
      <c r="AC172" s="27" t="s">
        <v>42</v>
      </c>
      <c r="AD172" s="27" t="s">
        <v>42</v>
      </c>
      <c r="AE172" s="27" t="s">
        <v>42</v>
      </c>
      <c r="AF172" s="27" t="s">
        <v>42</v>
      </c>
      <c r="AG172" s="30" t="s">
        <v>42</v>
      </c>
    </row>
    <row r="173" spans="1:33" ht="12.75" customHeight="1" x14ac:dyDescent="0.2">
      <c r="A173" s="6" t="s">
        <v>368</v>
      </c>
      <c r="B173" s="6" t="s">
        <v>409</v>
      </c>
      <c r="C173" s="7" t="s">
        <v>418</v>
      </c>
      <c r="D173" s="8" t="s">
        <v>419</v>
      </c>
      <c r="E173" s="8" t="s">
        <v>36</v>
      </c>
      <c r="F173" s="8" t="s">
        <v>37</v>
      </c>
      <c r="G173" s="6" t="s">
        <v>51</v>
      </c>
      <c r="H173" s="6" t="s">
        <v>52</v>
      </c>
      <c r="I173" s="6" t="s">
        <v>40</v>
      </c>
      <c r="J173" s="8" t="s">
        <v>41</v>
      </c>
      <c r="K173" s="9">
        <v>168353</v>
      </c>
      <c r="L173" s="22" t="s">
        <v>373</v>
      </c>
      <c r="M173" s="8"/>
      <c r="N173" s="8" t="s">
        <v>374</v>
      </c>
      <c r="O173" s="8" t="s">
        <v>375</v>
      </c>
      <c r="P173" s="27" t="s">
        <v>42</v>
      </c>
      <c r="Q173" s="27" t="s">
        <v>42</v>
      </c>
      <c r="R173" s="27" t="s">
        <v>42</v>
      </c>
      <c r="S173" s="27" t="s">
        <v>42</v>
      </c>
      <c r="T173" s="27" t="s">
        <v>42</v>
      </c>
      <c r="U173" s="27" t="s">
        <v>42</v>
      </c>
      <c r="V173" s="27" t="s">
        <v>42</v>
      </c>
      <c r="W173" s="27" t="s">
        <v>42</v>
      </c>
      <c r="X173" s="27" t="s">
        <v>42</v>
      </c>
      <c r="Y173" s="27" t="s">
        <v>42</v>
      </c>
      <c r="Z173" s="27" t="s">
        <v>42</v>
      </c>
      <c r="AA173" s="27" t="s">
        <v>42</v>
      </c>
      <c r="AB173" s="27" t="s">
        <v>42</v>
      </c>
      <c r="AC173" s="27" t="s">
        <v>42</v>
      </c>
      <c r="AD173" s="27" t="s">
        <v>42</v>
      </c>
      <c r="AE173" s="27" t="s">
        <v>42</v>
      </c>
      <c r="AF173" s="27" t="s">
        <v>42</v>
      </c>
      <c r="AG173" s="30" t="s">
        <v>42</v>
      </c>
    </row>
    <row r="174" spans="1:33" ht="12.75" customHeight="1" x14ac:dyDescent="0.2">
      <c r="A174" s="6" t="s">
        <v>368</v>
      </c>
      <c r="B174" s="6" t="s">
        <v>420</v>
      </c>
      <c r="C174" s="7" t="s">
        <v>42</v>
      </c>
      <c r="D174" s="8" t="s">
        <v>421</v>
      </c>
      <c r="E174" s="8" t="s">
        <v>36</v>
      </c>
      <c r="F174" s="8" t="s">
        <v>37</v>
      </c>
      <c r="G174" s="6" t="s">
        <v>51</v>
      </c>
      <c r="H174" s="6" t="s">
        <v>224</v>
      </c>
      <c r="I174" s="6" t="s">
        <v>40</v>
      </c>
      <c r="J174" s="8" t="s">
        <v>107</v>
      </c>
      <c r="K174" s="9">
        <v>73528990</v>
      </c>
      <c r="L174" s="22" t="s">
        <v>253</v>
      </c>
      <c r="M174" s="8"/>
      <c r="N174" s="8" t="s">
        <v>374</v>
      </c>
      <c r="O174" s="8" t="s">
        <v>422</v>
      </c>
      <c r="P174" s="11">
        <v>5.0000000000000001E-3</v>
      </c>
      <c r="Q174" s="8"/>
      <c r="R174" s="9">
        <v>1115420.102467</v>
      </c>
      <c r="S174" s="9">
        <v>225800.210547</v>
      </c>
      <c r="T174" s="12">
        <v>0</v>
      </c>
      <c r="U174" s="12">
        <v>666256.31000000006</v>
      </c>
      <c r="V174" s="12">
        <v>93634.457399000006</v>
      </c>
      <c r="W174" s="12">
        <v>113636.02718500001</v>
      </c>
      <c r="X174" s="9">
        <v>16093.097335999999</v>
      </c>
      <c r="Y174" s="9"/>
      <c r="Z174" s="9"/>
      <c r="AA174" s="13"/>
      <c r="AB174" s="14">
        <f>+S174+U174+V174+W174</f>
        <v>1099327.005131</v>
      </c>
      <c r="AC174" s="15">
        <f>+S174/AB174</f>
        <v>0.20539858430940008</v>
      </c>
      <c r="AD174" s="15">
        <f>+V174/AB174</f>
        <v>8.5174344814573325E-2</v>
      </c>
      <c r="AE174" s="16">
        <f>+S174/K174</f>
        <v>3.0709004781243423E-3</v>
      </c>
      <c r="AF174" s="16">
        <f>+V174/K174</f>
        <v>1.2734359250548661E-3</v>
      </c>
      <c r="AG174" s="17">
        <f>+AB174/K174+AA174</f>
        <v>1.495093302833345E-2</v>
      </c>
    </row>
    <row r="175" spans="1:33" ht="12.75" customHeight="1" x14ac:dyDescent="0.2">
      <c r="A175" s="6" t="s">
        <v>368</v>
      </c>
      <c r="B175" s="6" t="s">
        <v>423</v>
      </c>
      <c r="C175" s="7" t="s">
        <v>42</v>
      </c>
      <c r="D175" s="8" t="s">
        <v>424</v>
      </c>
      <c r="E175" s="8" t="s">
        <v>36</v>
      </c>
      <c r="F175" s="8" t="s">
        <v>37</v>
      </c>
      <c r="G175" s="6" t="s">
        <v>51</v>
      </c>
      <c r="H175" s="6" t="s">
        <v>240</v>
      </c>
      <c r="I175" s="6" t="s">
        <v>40</v>
      </c>
      <c r="J175" s="8" t="s">
        <v>107</v>
      </c>
      <c r="K175" s="9">
        <v>4745712250</v>
      </c>
      <c r="L175" s="22" t="s">
        <v>373</v>
      </c>
      <c r="M175" s="8"/>
      <c r="N175" s="8" t="s">
        <v>374</v>
      </c>
      <c r="O175" s="8" t="s">
        <v>375</v>
      </c>
      <c r="P175" s="11">
        <v>5.0000000000000001E-3</v>
      </c>
      <c r="Q175" s="8"/>
      <c r="R175" s="9">
        <v>44190989.497743003</v>
      </c>
      <c r="S175" s="9">
        <v>9528700.9808169995</v>
      </c>
      <c r="T175" s="12">
        <v>0</v>
      </c>
      <c r="U175" s="12">
        <v>28403849.84</v>
      </c>
      <c r="V175" s="12">
        <v>1977399.486028</v>
      </c>
      <c r="W175" s="12">
        <v>3897157.2556940001</v>
      </c>
      <c r="X175" s="9">
        <v>383881.93520400004</v>
      </c>
      <c r="Y175" s="9"/>
      <c r="Z175" s="9"/>
      <c r="AA175" s="13"/>
      <c r="AB175" s="14">
        <f>+S175+U175+V175+W175</f>
        <v>43807107.562539004</v>
      </c>
      <c r="AC175" s="15">
        <f>+S175/AB175</f>
        <v>0.2175149538739537</v>
      </c>
      <c r="AD175" s="15">
        <f>+V175/AB175</f>
        <v>4.5138782176044508E-2</v>
      </c>
      <c r="AE175" s="16">
        <f>+S175/K175</f>
        <v>2.0078547705493521E-3</v>
      </c>
      <c r="AF175" s="16">
        <f>+V175/K175</f>
        <v>4.1667075074515951E-4</v>
      </c>
      <c r="AG175" s="17">
        <f>+AB175/K175+AA175</f>
        <v>9.2308815315422892E-3</v>
      </c>
    </row>
    <row r="176" spans="1:33" ht="12.75" customHeight="1" x14ac:dyDescent="0.2">
      <c r="A176" s="6" t="s">
        <v>368</v>
      </c>
      <c r="B176" s="6" t="s">
        <v>425</v>
      </c>
      <c r="C176" s="7" t="s">
        <v>42</v>
      </c>
      <c r="D176" s="8" t="s">
        <v>426</v>
      </c>
      <c r="E176" s="8" t="s">
        <v>36</v>
      </c>
      <c r="F176" s="8" t="s">
        <v>37</v>
      </c>
      <c r="G176" s="6" t="s">
        <v>51</v>
      </c>
      <c r="H176" s="6" t="s">
        <v>39</v>
      </c>
      <c r="I176" s="6" t="s">
        <v>40</v>
      </c>
      <c r="J176" s="8" t="s">
        <v>107</v>
      </c>
      <c r="K176" s="9">
        <v>3336818975</v>
      </c>
      <c r="L176" s="22" t="s">
        <v>253</v>
      </c>
      <c r="M176" s="8"/>
      <c r="N176" s="8" t="s">
        <v>374</v>
      </c>
      <c r="O176" s="8" t="s">
        <v>422</v>
      </c>
      <c r="P176" s="11">
        <v>5.0000000000000001E-3</v>
      </c>
      <c r="Q176" s="8"/>
      <c r="R176" s="9">
        <v>38468358.479676992</v>
      </c>
      <c r="S176" s="9">
        <v>8579685.7483140007</v>
      </c>
      <c r="T176" s="12">
        <v>0</v>
      </c>
      <c r="U176" s="12">
        <v>25509824.559999999</v>
      </c>
      <c r="V176" s="12">
        <v>1282088.955148</v>
      </c>
      <c r="W176" s="12">
        <v>2889381.260086</v>
      </c>
      <c r="X176" s="9">
        <v>207377.956129</v>
      </c>
      <c r="Y176" s="9"/>
      <c r="Z176" s="9"/>
      <c r="AA176" s="13"/>
      <c r="AB176" s="14">
        <f>+S176+U176+V176+W176</f>
        <v>38260980.523547992</v>
      </c>
      <c r="AC176" s="15">
        <f>+S176/AB176</f>
        <v>0.22424113629376466</v>
      </c>
      <c r="AD176" s="15">
        <f>+V176/AB176</f>
        <v>3.3509045968096118E-2</v>
      </c>
      <c r="AE176" s="16">
        <f>+S176/K176</f>
        <v>2.571217022138278E-3</v>
      </c>
      <c r="AF176" s="16">
        <f>+V176/K176</f>
        <v>3.8422490544246559E-4</v>
      </c>
      <c r="AG176" s="17">
        <f>+AB176/K176+AA176</f>
        <v>1.1466303929043077E-2</v>
      </c>
    </row>
    <row r="177" spans="1:33" ht="12.75" customHeight="1" x14ac:dyDescent="0.2">
      <c r="A177" s="6" t="s">
        <v>368</v>
      </c>
      <c r="B177" s="6" t="s">
        <v>427</v>
      </c>
      <c r="C177" s="7" t="s">
        <v>42</v>
      </c>
      <c r="D177" s="8" t="s">
        <v>428</v>
      </c>
      <c r="E177" s="8" t="s">
        <v>36</v>
      </c>
      <c r="F177" s="8" t="s">
        <v>37</v>
      </c>
      <c r="G177" s="6" t="s">
        <v>62</v>
      </c>
      <c r="H177" s="6" t="s">
        <v>127</v>
      </c>
      <c r="I177" s="6" t="s">
        <v>40</v>
      </c>
      <c r="J177" s="8" t="s">
        <v>41</v>
      </c>
      <c r="K177" s="9">
        <v>2269807227</v>
      </c>
      <c r="L177" s="22" t="s">
        <v>373</v>
      </c>
      <c r="M177" s="8"/>
      <c r="N177" s="8" t="s">
        <v>374</v>
      </c>
      <c r="O177" s="8" t="s">
        <v>375</v>
      </c>
      <c r="P177" s="11">
        <v>5.0000000000000001E-3</v>
      </c>
      <c r="Q177" s="8"/>
      <c r="R177" s="9">
        <v>50040459.098535001</v>
      </c>
      <c r="S177" s="9">
        <v>45251842.367587</v>
      </c>
      <c r="T177" s="12">
        <v>0</v>
      </c>
      <c r="U177" s="12">
        <v>0</v>
      </c>
      <c r="V177" s="12">
        <v>1000906.847971</v>
      </c>
      <c r="W177" s="12">
        <v>3747634.882977</v>
      </c>
      <c r="X177" s="9">
        <v>40075</v>
      </c>
      <c r="Y177" s="9"/>
      <c r="Z177" s="9"/>
      <c r="AA177" s="19">
        <v>1.280821E-2</v>
      </c>
      <c r="AB177" s="14">
        <f>+S177+U177+V177+W177</f>
        <v>50000384.098535001</v>
      </c>
      <c r="AC177" s="15">
        <f>+S177/AB177</f>
        <v>0.90502989493860442</v>
      </c>
      <c r="AD177" s="15">
        <f>+V177/AB177</f>
        <v>2.0017983181859725E-2</v>
      </c>
      <c r="AE177" s="16">
        <f>+S177/K177</f>
        <v>1.9936425362164466E-2</v>
      </c>
      <c r="AF177" s="16">
        <f>+V177/K177</f>
        <v>4.4096557454964877E-4</v>
      </c>
      <c r="AG177" s="17">
        <f>+AB177/K177+AA177</f>
        <v>3.4836681626914515E-2</v>
      </c>
    </row>
    <row r="178" spans="1:33" ht="12.75" customHeight="1" x14ac:dyDescent="0.2">
      <c r="A178" s="6" t="s">
        <v>368</v>
      </c>
      <c r="B178" s="6" t="s">
        <v>429</v>
      </c>
      <c r="C178" s="7" t="s">
        <v>42</v>
      </c>
      <c r="D178" s="8" t="s">
        <v>430</v>
      </c>
      <c r="E178" s="8" t="s">
        <v>36</v>
      </c>
      <c r="F178" s="8" t="s">
        <v>37</v>
      </c>
      <c r="G178" s="6" t="s">
        <v>51</v>
      </c>
      <c r="H178" s="6" t="s">
        <v>240</v>
      </c>
      <c r="I178" s="6" t="s">
        <v>123</v>
      </c>
      <c r="J178" s="8" t="s">
        <v>41</v>
      </c>
      <c r="K178" s="9">
        <v>98689188347</v>
      </c>
      <c r="L178" s="6"/>
      <c r="M178" s="6"/>
      <c r="N178" s="6"/>
      <c r="O178" s="6"/>
      <c r="P178" s="11">
        <v>5.0000000000000001E-3</v>
      </c>
      <c r="Q178" s="8"/>
      <c r="R178" s="9">
        <v>772534055.62047303</v>
      </c>
      <c r="S178" s="9">
        <v>654338650.33547401</v>
      </c>
      <c r="T178" s="12">
        <v>0</v>
      </c>
      <c r="U178" s="12">
        <v>1586706</v>
      </c>
      <c r="V178" s="12">
        <v>36926013.650183998</v>
      </c>
      <c r="W178" s="12">
        <v>76735678.286693007</v>
      </c>
      <c r="X178" s="9">
        <v>2947007.3481220002</v>
      </c>
      <c r="Y178" s="9"/>
      <c r="Z178" s="9"/>
      <c r="AA178" s="13"/>
      <c r="AB178" s="14">
        <f>+S178+U178+V178+W178</f>
        <v>769587048.27235103</v>
      </c>
      <c r="AC178" s="15">
        <f>+S178/AB178</f>
        <v>0.85024644295197194</v>
      </c>
      <c r="AD178" s="15">
        <f>+V178/AB178</f>
        <v>4.7981594457806108E-2</v>
      </c>
      <c r="AE178" s="16">
        <f>+S178/K178</f>
        <v>6.6302972118360212E-3</v>
      </c>
      <c r="AF178" s="16">
        <f>+V178/K178</f>
        <v>3.7416473140247983E-4</v>
      </c>
      <c r="AG178" s="17">
        <f>+AB178/K178+AA178</f>
        <v>7.7980887386206298E-3</v>
      </c>
    </row>
    <row r="179" spans="1:33" ht="12.75" customHeight="1" x14ac:dyDescent="0.2">
      <c r="A179" s="6" t="s">
        <v>368</v>
      </c>
      <c r="B179" s="6" t="s">
        <v>429</v>
      </c>
      <c r="C179" s="7" t="s">
        <v>431</v>
      </c>
      <c r="D179" s="8" t="s">
        <v>430</v>
      </c>
      <c r="E179" s="8" t="s">
        <v>36</v>
      </c>
      <c r="F179" s="8" t="s">
        <v>37</v>
      </c>
      <c r="G179" s="6" t="s">
        <v>51</v>
      </c>
      <c r="H179" s="6" t="s">
        <v>240</v>
      </c>
      <c r="I179" s="6" t="s">
        <v>123</v>
      </c>
      <c r="J179" s="8" t="s">
        <v>41</v>
      </c>
      <c r="K179" s="9">
        <v>93938582696</v>
      </c>
      <c r="L179" s="22" t="s">
        <v>310</v>
      </c>
      <c r="M179" s="8"/>
      <c r="N179" s="8" t="s">
        <v>374</v>
      </c>
      <c r="O179" s="8" t="s">
        <v>375</v>
      </c>
      <c r="P179" s="31" t="s">
        <v>42</v>
      </c>
      <c r="Q179" s="31" t="s">
        <v>42</v>
      </c>
      <c r="R179" s="31" t="s">
        <v>42</v>
      </c>
      <c r="S179" s="31" t="s">
        <v>42</v>
      </c>
      <c r="T179" s="31" t="s">
        <v>42</v>
      </c>
      <c r="U179" s="31" t="s">
        <v>42</v>
      </c>
      <c r="V179" s="31" t="s">
        <v>42</v>
      </c>
      <c r="W179" s="31" t="s">
        <v>42</v>
      </c>
      <c r="X179" s="31" t="s">
        <v>42</v>
      </c>
      <c r="Y179" s="31" t="s">
        <v>42</v>
      </c>
      <c r="Z179" s="31" t="s">
        <v>42</v>
      </c>
      <c r="AA179" s="31" t="s">
        <v>42</v>
      </c>
      <c r="AB179" s="31" t="s">
        <v>42</v>
      </c>
      <c r="AC179" s="31" t="s">
        <v>42</v>
      </c>
      <c r="AD179" s="31" t="s">
        <v>42</v>
      </c>
      <c r="AE179" s="31" t="s">
        <v>42</v>
      </c>
      <c r="AF179" s="31" t="s">
        <v>42</v>
      </c>
      <c r="AG179" s="32" t="s">
        <v>42</v>
      </c>
    </row>
    <row r="180" spans="1:33" ht="12.75" customHeight="1" x14ac:dyDescent="0.2">
      <c r="A180" s="6" t="s">
        <v>368</v>
      </c>
      <c r="B180" s="6" t="s">
        <v>429</v>
      </c>
      <c r="C180" s="7" t="s">
        <v>432</v>
      </c>
      <c r="D180" s="8" t="s">
        <v>433</v>
      </c>
      <c r="E180" s="8" t="s">
        <v>36</v>
      </c>
      <c r="F180" s="8" t="s">
        <v>37</v>
      </c>
      <c r="G180" s="6" t="s">
        <v>51</v>
      </c>
      <c r="H180" s="6" t="s">
        <v>240</v>
      </c>
      <c r="I180" s="6" t="s">
        <v>123</v>
      </c>
      <c r="J180" s="8" t="s">
        <v>41</v>
      </c>
      <c r="K180" s="9">
        <v>4745717931</v>
      </c>
      <c r="L180" s="22" t="s">
        <v>434</v>
      </c>
      <c r="M180" s="8"/>
      <c r="N180" s="8" t="s">
        <v>374</v>
      </c>
      <c r="O180" s="8" t="s">
        <v>375</v>
      </c>
      <c r="P180" s="31" t="s">
        <v>42</v>
      </c>
      <c r="Q180" s="31" t="s">
        <v>42</v>
      </c>
      <c r="R180" s="31" t="s">
        <v>42</v>
      </c>
      <c r="S180" s="31" t="s">
        <v>42</v>
      </c>
      <c r="T180" s="31" t="s">
        <v>42</v>
      </c>
      <c r="U180" s="31" t="s">
        <v>42</v>
      </c>
      <c r="V180" s="31" t="s">
        <v>42</v>
      </c>
      <c r="W180" s="31" t="s">
        <v>42</v>
      </c>
      <c r="X180" s="31" t="s">
        <v>42</v>
      </c>
      <c r="Y180" s="31" t="s">
        <v>42</v>
      </c>
      <c r="Z180" s="31" t="s">
        <v>42</v>
      </c>
      <c r="AA180" s="31" t="s">
        <v>42</v>
      </c>
      <c r="AB180" s="31" t="s">
        <v>42</v>
      </c>
      <c r="AC180" s="31" t="s">
        <v>42</v>
      </c>
      <c r="AD180" s="31" t="s">
        <v>42</v>
      </c>
      <c r="AE180" s="31" t="s">
        <v>42</v>
      </c>
      <c r="AF180" s="31" t="s">
        <v>42</v>
      </c>
      <c r="AG180" s="32" t="s">
        <v>42</v>
      </c>
    </row>
    <row r="181" spans="1:33" ht="12.75" customHeight="1" x14ac:dyDescent="0.2">
      <c r="A181" s="6" t="s">
        <v>368</v>
      </c>
      <c r="B181" s="6" t="s">
        <v>429</v>
      </c>
      <c r="C181" s="7" t="s">
        <v>435</v>
      </c>
      <c r="D181" s="8" t="s">
        <v>436</v>
      </c>
      <c r="E181" s="8" t="s">
        <v>36</v>
      </c>
      <c r="F181" s="8" t="s">
        <v>37</v>
      </c>
      <c r="G181" s="6" t="s">
        <v>51</v>
      </c>
      <c r="H181" s="6" t="s">
        <v>240</v>
      </c>
      <c r="I181" s="6" t="s">
        <v>123</v>
      </c>
      <c r="J181" s="8" t="s">
        <v>41</v>
      </c>
      <c r="K181" s="9">
        <v>4887721</v>
      </c>
      <c r="L181" s="22" t="s">
        <v>310</v>
      </c>
      <c r="M181" s="8"/>
      <c r="N181" s="8" t="s">
        <v>374</v>
      </c>
      <c r="O181" s="8" t="s">
        <v>375</v>
      </c>
      <c r="P181" s="31" t="s">
        <v>42</v>
      </c>
      <c r="Q181" s="31" t="s">
        <v>42</v>
      </c>
      <c r="R181" s="31" t="s">
        <v>42</v>
      </c>
      <c r="S181" s="31" t="s">
        <v>42</v>
      </c>
      <c r="T181" s="31" t="s">
        <v>42</v>
      </c>
      <c r="U181" s="31" t="s">
        <v>42</v>
      </c>
      <c r="V181" s="31" t="s">
        <v>42</v>
      </c>
      <c r="W181" s="31" t="s">
        <v>42</v>
      </c>
      <c r="X181" s="31" t="s">
        <v>42</v>
      </c>
      <c r="Y181" s="31" t="s">
        <v>42</v>
      </c>
      <c r="Z181" s="31" t="s">
        <v>42</v>
      </c>
      <c r="AA181" s="31" t="s">
        <v>42</v>
      </c>
      <c r="AB181" s="31" t="s">
        <v>42</v>
      </c>
      <c r="AC181" s="31" t="s">
        <v>42</v>
      </c>
      <c r="AD181" s="31" t="s">
        <v>42</v>
      </c>
      <c r="AE181" s="31" t="s">
        <v>42</v>
      </c>
      <c r="AF181" s="31" t="s">
        <v>42</v>
      </c>
      <c r="AG181" s="32" t="s">
        <v>42</v>
      </c>
    </row>
    <row r="182" spans="1:33" ht="12.75" customHeight="1" x14ac:dyDescent="0.2">
      <c r="A182" s="6" t="s">
        <v>368</v>
      </c>
      <c r="B182" s="6" t="s">
        <v>437</v>
      </c>
      <c r="C182" s="7" t="s">
        <v>42</v>
      </c>
      <c r="D182" s="8" t="s">
        <v>438</v>
      </c>
      <c r="E182" s="8" t="s">
        <v>36</v>
      </c>
      <c r="F182" s="8" t="s">
        <v>37</v>
      </c>
      <c r="G182" s="6" t="s">
        <v>62</v>
      </c>
      <c r="H182" s="6" t="s">
        <v>439</v>
      </c>
      <c r="I182" s="6" t="s">
        <v>40</v>
      </c>
      <c r="J182" s="8" t="s">
        <v>41</v>
      </c>
      <c r="K182" s="9">
        <v>1978752270.0000002</v>
      </c>
      <c r="L182" s="6"/>
      <c r="M182" s="6"/>
      <c r="N182" s="6"/>
      <c r="O182" s="6"/>
      <c r="P182" s="11">
        <v>5.0000000000000001E-3</v>
      </c>
      <c r="Q182" s="8"/>
      <c r="R182" s="9">
        <v>43945928.325116999</v>
      </c>
      <c r="S182" s="9">
        <v>39694994.393993996</v>
      </c>
      <c r="T182" s="12">
        <v>0</v>
      </c>
      <c r="U182" s="12">
        <v>35428</v>
      </c>
      <c r="V182" s="12">
        <v>953308.44704500004</v>
      </c>
      <c r="W182" s="12">
        <v>2792025.6771780001</v>
      </c>
      <c r="X182" s="9">
        <v>470171.80689999997</v>
      </c>
      <c r="Y182" s="9"/>
      <c r="Z182" s="9"/>
      <c r="AA182" s="19">
        <v>2.3245800000000001E-3</v>
      </c>
      <c r="AB182" s="14">
        <f>+S182+U182+V182+W182</f>
        <v>43475756.518216997</v>
      </c>
      <c r="AC182" s="15">
        <f>+S182/AB182</f>
        <v>0.91303746209364278</v>
      </c>
      <c r="AD182" s="15">
        <f>+V182/AB182</f>
        <v>2.1927357299591773E-2</v>
      </c>
      <c r="AE182" s="16">
        <f>+S182/K182</f>
        <v>2.0060618499754893E-2</v>
      </c>
      <c r="AF182" s="16">
        <f>+V182/K182</f>
        <v>4.8177250962547219E-4</v>
      </c>
      <c r="AG182" s="17">
        <f>+AB182/K182+AA182</f>
        <v>2.4295878366832443E-2</v>
      </c>
    </row>
    <row r="183" spans="1:33" ht="12.75" customHeight="1" x14ac:dyDescent="0.2">
      <c r="A183" s="6" t="s">
        <v>368</v>
      </c>
      <c r="B183" s="6" t="s">
        <v>437</v>
      </c>
      <c r="C183" s="7" t="s">
        <v>440</v>
      </c>
      <c r="D183" s="8" t="s">
        <v>438</v>
      </c>
      <c r="E183" s="8" t="s">
        <v>36</v>
      </c>
      <c r="F183" s="8" t="s">
        <v>37</v>
      </c>
      <c r="G183" s="6" t="s">
        <v>62</v>
      </c>
      <c r="H183" s="6" t="s">
        <v>439</v>
      </c>
      <c r="I183" s="6" t="s">
        <v>40</v>
      </c>
      <c r="J183" s="8" t="s">
        <v>41</v>
      </c>
      <c r="K183" s="9">
        <v>1978752270.0000002</v>
      </c>
      <c r="L183" s="22" t="s">
        <v>373</v>
      </c>
      <c r="M183" s="8"/>
      <c r="N183" s="8" t="s">
        <v>374</v>
      </c>
      <c r="O183" s="8" t="s">
        <v>375</v>
      </c>
      <c r="P183" s="31" t="s">
        <v>42</v>
      </c>
      <c r="Q183" s="31" t="s">
        <v>42</v>
      </c>
      <c r="R183" s="31" t="s">
        <v>42</v>
      </c>
      <c r="S183" s="31" t="s">
        <v>42</v>
      </c>
      <c r="T183" s="31" t="s">
        <v>42</v>
      </c>
      <c r="U183" s="31" t="s">
        <v>42</v>
      </c>
      <c r="V183" s="31" t="s">
        <v>42</v>
      </c>
      <c r="W183" s="31" t="s">
        <v>42</v>
      </c>
      <c r="X183" s="31" t="s">
        <v>42</v>
      </c>
      <c r="Y183" s="31" t="s">
        <v>42</v>
      </c>
      <c r="Z183" s="31" t="s">
        <v>42</v>
      </c>
      <c r="AA183" s="31" t="s">
        <v>42</v>
      </c>
      <c r="AB183" s="31" t="s">
        <v>42</v>
      </c>
      <c r="AC183" s="31" t="s">
        <v>42</v>
      </c>
      <c r="AD183" s="31" t="s">
        <v>42</v>
      </c>
      <c r="AE183" s="31" t="s">
        <v>42</v>
      </c>
      <c r="AF183" s="31" t="s">
        <v>42</v>
      </c>
      <c r="AG183" s="32" t="s">
        <v>42</v>
      </c>
    </row>
    <row r="184" spans="1:33" ht="12.75" customHeight="1" x14ac:dyDescent="0.2">
      <c r="A184" s="6" t="s">
        <v>368</v>
      </c>
      <c r="B184" s="6" t="s">
        <v>437</v>
      </c>
      <c r="C184" s="7" t="s">
        <v>441</v>
      </c>
      <c r="D184" s="8" t="s">
        <v>442</v>
      </c>
      <c r="E184" s="8" t="s">
        <v>36</v>
      </c>
      <c r="F184" s="8" t="s">
        <v>37</v>
      </c>
      <c r="G184" s="6" t="s">
        <v>62</v>
      </c>
      <c r="H184" s="6" t="s">
        <v>439</v>
      </c>
      <c r="I184" s="6" t="s">
        <v>40</v>
      </c>
      <c r="J184" s="8" t="s">
        <v>41</v>
      </c>
      <c r="K184" s="9"/>
      <c r="L184" s="22" t="s">
        <v>373</v>
      </c>
      <c r="M184" s="8"/>
      <c r="N184" s="8" t="s">
        <v>374</v>
      </c>
      <c r="O184" s="8" t="s">
        <v>375</v>
      </c>
      <c r="P184" s="31" t="s">
        <v>42</v>
      </c>
      <c r="Q184" s="31" t="s">
        <v>42</v>
      </c>
      <c r="R184" s="31" t="s">
        <v>42</v>
      </c>
      <c r="S184" s="31" t="s">
        <v>42</v>
      </c>
      <c r="T184" s="31" t="s">
        <v>42</v>
      </c>
      <c r="U184" s="31" t="s">
        <v>42</v>
      </c>
      <c r="V184" s="31" t="s">
        <v>42</v>
      </c>
      <c r="W184" s="31" t="s">
        <v>42</v>
      </c>
      <c r="X184" s="31" t="s">
        <v>42</v>
      </c>
      <c r="Y184" s="31" t="s">
        <v>42</v>
      </c>
      <c r="Z184" s="31" t="s">
        <v>42</v>
      </c>
      <c r="AA184" s="31" t="s">
        <v>42</v>
      </c>
      <c r="AB184" s="31" t="s">
        <v>42</v>
      </c>
      <c r="AC184" s="31" t="s">
        <v>42</v>
      </c>
      <c r="AD184" s="31" t="s">
        <v>42</v>
      </c>
      <c r="AE184" s="31" t="s">
        <v>42</v>
      </c>
      <c r="AF184" s="31" t="s">
        <v>42</v>
      </c>
      <c r="AG184" s="32" t="s">
        <v>42</v>
      </c>
    </row>
    <row r="185" spans="1:33" ht="12.75" customHeight="1" x14ac:dyDescent="0.2">
      <c r="A185" s="6" t="s">
        <v>368</v>
      </c>
      <c r="B185" s="6" t="s">
        <v>443</v>
      </c>
      <c r="C185" s="7" t="s">
        <v>42</v>
      </c>
      <c r="D185" s="8" t="s">
        <v>444</v>
      </c>
      <c r="E185" s="8" t="s">
        <v>36</v>
      </c>
      <c r="F185" s="8" t="s">
        <v>37</v>
      </c>
      <c r="G185" s="6" t="s">
        <v>51</v>
      </c>
      <c r="H185" s="6" t="s">
        <v>157</v>
      </c>
      <c r="I185" s="6" t="s">
        <v>123</v>
      </c>
      <c r="J185" s="8" t="s">
        <v>41</v>
      </c>
      <c r="K185" s="9">
        <v>44412611261</v>
      </c>
      <c r="L185" s="22" t="s">
        <v>445</v>
      </c>
      <c r="M185" s="8"/>
      <c r="N185" s="8" t="s">
        <v>374</v>
      </c>
      <c r="O185" s="8" t="s">
        <v>375</v>
      </c>
      <c r="P185" s="11">
        <v>5.0000000000000001E-3</v>
      </c>
      <c r="Q185" s="8"/>
      <c r="R185" s="9">
        <v>251648005.56294399</v>
      </c>
      <c r="S185" s="9">
        <v>199972689.31168598</v>
      </c>
      <c r="T185" s="12">
        <v>0</v>
      </c>
      <c r="U185" s="12">
        <v>0</v>
      </c>
      <c r="V185" s="12">
        <v>13331513.211417001</v>
      </c>
      <c r="W185" s="12">
        <v>38158129.793934003</v>
      </c>
      <c r="X185" s="9">
        <v>185673.245907</v>
      </c>
      <c r="Y185" s="9"/>
      <c r="Z185" s="9"/>
      <c r="AA185" s="13"/>
      <c r="AB185" s="14">
        <f>+S185+U185+V185+W185</f>
        <v>251462332.31703699</v>
      </c>
      <c r="AC185" s="15">
        <f>+S185/AB185</f>
        <v>0.79523914166025378</v>
      </c>
      <c r="AD185" s="15">
        <f>+V185/AB185</f>
        <v>5.3015945126163012E-2</v>
      </c>
      <c r="AE185" s="16">
        <f>+S185/K185</f>
        <v>4.5026104890906922E-3</v>
      </c>
      <c r="AF185" s="16">
        <f>+V185/K185</f>
        <v>3.0017404590492494E-4</v>
      </c>
      <c r="AG185" s="17">
        <f>+AB185/K185+AA185</f>
        <v>5.6619578353379399E-3</v>
      </c>
    </row>
    <row r="186" spans="1:33" ht="12.75" customHeight="1" x14ac:dyDescent="0.2">
      <c r="A186" s="6" t="s">
        <v>368</v>
      </c>
      <c r="B186" s="6" t="s">
        <v>446</v>
      </c>
      <c r="C186" s="7" t="s">
        <v>42</v>
      </c>
      <c r="D186" s="8" t="s">
        <v>447</v>
      </c>
      <c r="E186" s="8" t="s">
        <v>36</v>
      </c>
      <c r="F186" s="8" t="s">
        <v>37</v>
      </c>
      <c r="G186" s="6" t="s">
        <v>51</v>
      </c>
      <c r="H186" s="6" t="s">
        <v>448</v>
      </c>
      <c r="I186" s="6" t="s">
        <v>123</v>
      </c>
      <c r="J186" s="8" t="s">
        <v>41</v>
      </c>
      <c r="K186" s="9">
        <v>19883244009</v>
      </c>
      <c r="L186" s="6"/>
      <c r="M186" s="6"/>
      <c r="N186" s="6"/>
      <c r="O186" s="6"/>
      <c r="P186" s="11">
        <v>5.0000000000000001E-3</v>
      </c>
      <c r="Q186" s="8"/>
      <c r="R186" s="9">
        <v>107104143.84892701</v>
      </c>
      <c r="S186" s="9">
        <v>77726161.331084013</v>
      </c>
      <c r="T186" s="12">
        <v>0</v>
      </c>
      <c r="U186" s="12">
        <v>1705132</v>
      </c>
      <c r="V186" s="12">
        <v>8522500.332866</v>
      </c>
      <c r="W186" s="12">
        <v>18742082.698733002</v>
      </c>
      <c r="X186" s="9">
        <v>408267.48624400003</v>
      </c>
      <c r="Y186" s="9"/>
      <c r="Z186" s="9"/>
      <c r="AA186" s="13"/>
      <c r="AB186" s="14">
        <f>+S186+U186+V186+W186</f>
        <v>106695876.36268301</v>
      </c>
      <c r="AC186" s="15">
        <f>+S186/AB186</f>
        <v>0.72848327396342394</v>
      </c>
      <c r="AD186" s="15">
        <f>+V186/AB186</f>
        <v>7.9876567149569366E-2</v>
      </c>
      <c r="AE186" s="16">
        <f>+S186/K186</f>
        <v>3.9091287767681095E-3</v>
      </c>
      <c r="AF186" s="16">
        <f>+V186/K186</f>
        <v>4.2862725664928494E-4</v>
      </c>
      <c r="AG186" s="17">
        <f>+AB186/K186+AA186</f>
        <v>5.366120151942406E-3</v>
      </c>
    </row>
    <row r="187" spans="1:33" ht="12.75" customHeight="1" x14ac:dyDescent="0.2">
      <c r="A187" s="6" t="s">
        <v>368</v>
      </c>
      <c r="B187" s="6" t="s">
        <v>446</v>
      </c>
      <c r="C187" s="7" t="s">
        <v>449</v>
      </c>
      <c r="D187" s="8" t="s">
        <v>447</v>
      </c>
      <c r="E187" s="8" t="s">
        <v>36</v>
      </c>
      <c r="F187" s="8" t="s">
        <v>37</v>
      </c>
      <c r="G187" s="6" t="s">
        <v>51</v>
      </c>
      <c r="H187" s="6" t="s">
        <v>448</v>
      </c>
      <c r="I187" s="6" t="s">
        <v>123</v>
      </c>
      <c r="J187" s="8" t="s">
        <v>41</v>
      </c>
      <c r="K187" s="9">
        <v>19882912081</v>
      </c>
      <c r="L187" s="22" t="s">
        <v>310</v>
      </c>
      <c r="M187" s="8"/>
      <c r="N187" s="8" t="s">
        <v>374</v>
      </c>
      <c r="O187" s="8" t="s">
        <v>422</v>
      </c>
      <c r="P187" s="31" t="s">
        <v>42</v>
      </c>
      <c r="Q187" s="31" t="s">
        <v>42</v>
      </c>
      <c r="R187" s="31" t="s">
        <v>42</v>
      </c>
      <c r="S187" s="31" t="s">
        <v>42</v>
      </c>
      <c r="T187" s="31" t="s">
        <v>42</v>
      </c>
      <c r="U187" s="31" t="s">
        <v>42</v>
      </c>
      <c r="V187" s="31" t="s">
        <v>42</v>
      </c>
      <c r="W187" s="31" t="s">
        <v>42</v>
      </c>
      <c r="X187" s="31" t="s">
        <v>42</v>
      </c>
      <c r="Y187" s="31" t="s">
        <v>42</v>
      </c>
      <c r="Z187" s="31" t="s">
        <v>42</v>
      </c>
      <c r="AA187" s="31" t="s">
        <v>42</v>
      </c>
      <c r="AB187" s="31" t="s">
        <v>42</v>
      </c>
      <c r="AC187" s="31" t="s">
        <v>42</v>
      </c>
      <c r="AD187" s="31" t="s">
        <v>42</v>
      </c>
      <c r="AE187" s="31" t="s">
        <v>42</v>
      </c>
      <c r="AF187" s="31" t="s">
        <v>42</v>
      </c>
      <c r="AG187" s="32" t="s">
        <v>42</v>
      </c>
    </row>
    <row r="188" spans="1:33" ht="12.75" customHeight="1" x14ac:dyDescent="0.2">
      <c r="A188" s="6" t="s">
        <v>368</v>
      </c>
      <c r="B188" s="6" t="s">
        <v>446</v>
      </c>
      <c r="C188" s="7" t="s">
        <v>450</v>
      </c>
      <c r="D188" s="8" t="s">
        <v>451</v>
      </c>
      <c r="E188" s="8" t="s">
        <v>36</v>
      </c>
      <c r="F188" s="8" t="s">
        <v>37</v>
      </c>
      <c r="G188" s="6" t="s">
        <v>51</v>
      </c>
      <c r="H188" s="6" t="s">
        <v>448</v>
      </c>
      <c r="I188" s="6" t="s">
        <v>123</v>
      </c>
      <c r="J188" s="8" t="s">
        <v>41</v>
      </c>
      <c r="K188" s="9">
        <v>331927</v>
      </c>
      <c r="L188" s="22" t="s">
        <v>310</v>
      </c>
      <c r="M188" s="8"/>
      <c r="N188" s="8" t="s">
        <v>374</v>
      </c>
      <c r="O188" s="8" t="s">
        <v>422</v>
      </c>
      <c r="P188" s="31" t="s">
        <v>42</v>
      </c>
      <c r="Q188" s="31" t="s">
        <v>42</v>
      </c>
      <c r="R188" s="31" t="s">
        <v>42</v>
      </c>
      <c r="S188" s="31" t="s">
        <v>42</v>
      </c>
      <c r="T188" s="31" t="s">
        <v>42</v>
      </c>
      <c r="U188" s="31" t="s">
        <v>42</v>
      </c>
      <c r="V188" s="31" t="s">
        <v>42</v>
      </c>
      <c r="W188" s="31" t="s">
        <v>42</v>
      </c>
      <c r="X188" s="31" t="s">
        <v>42</v>
      </c>
      <c r="Y188" s="31" t="s">
        <v>42</v>
      </c>
      <c r="Z188" s="31" t="s">
        <v>42</v>
      </c>
      <c r="AA188" s="31" t="s">
        <v>42</v>
      </c>
      <c r="AB188" s="31" t="s">
        <v>42</v>
      </c>
      <c r="AC188" s="31" t="s">
        <v>42</v>
      </c>
      <c r="AD188" s="31" t="s">
        <v>42</v>
      </c>
      <c r="AE188" s="31" t="s">
        <v>42</v>
      </c>
      <c r="AF188" s="31" t="s">
        <v>42</v>
      </c>
      <c r="AG188" s="32" t="s">
        <v>42</v>
      </c>
    </row>
    <row r="189" spans="1:33" ht="12.75" customHeight="1" x14ac:dyDescent="0.2">
      <c r="A189" s="6" t="s">
        <v>368</v>
      </c>
      <c r="B189" s="6" t="s">
        <v>452</v>
      </c>
      <c r="C189" s="7" t="s">
        <v>42</v>
      </c>
      <c r="D189" s="8" t="s">
        <v>453</v>
      </c>
      <c r="E189" s="8" t="s">
        <v>36</v>
      </c>
      <c r="F189" s="8" t="s">
        <v>37</v>
      </c>
      <c r="G189" s="6" t="s">
        <v>62</v>
      </c>
      <c r="H189" s="6" t="s">
        <v>39</v>
      </c>
      <c r="I189" s="6" t="s">
        <v>40</v>
      </c>
      <c r="J189" s="8" t="s">
        <v>41</v>
      </c>
      <c r="K189" s="9">
        <v>13818418298</v>
      </c>
      <c r="L189" s="22" t="s">
        <v>373</v>
      </c>
      <c r="M189" s="8"/>
      <c r="N189" s="8" t="s">
        <v>374</v>
      </c>
      <c r="O189" s="8" t="s">
        <v>375</v>
      </c>
      <c r="P189" s="11">
        <v>5.0000000000000001E-3</v>
      </c>
      <c r="Q189" s="8"/>
      <c r="R189" s="9">
        <v>231523827.99186</v>
      </c>
      <c r="S189" s="9">
        <v>213735160.73421597</v>
      </c>
      <c r="T189" s="12">
        <v>0</v>
      </c>
      <c r="U189" s="12">
        <v>0</v>
      </c>
      <c r="V189" s="12">
        <v>6649522.0628840001</v>
      </c>
      <c r="W189" s="12">
        <v>10071796.44486</v>
      </c>
      <c r="X189" s="9">
        <v>1067348.7498999999</v>
      </c>
      <c r="Y189" s="9"/>
      <c r="Z189" s="9"/>
      <c r="AA189" s="19">
        <v>8.6E-3</v>
      </c>
      <c r="AB189" s="14">
        <f>+S189+U189+V189+W189</f>
        <v>230456479.24195999</v>
      </c>
      <c r="AC189" s="15">
        <f>+S189/AB189</f>
        <v>0.92744261926266769</v>
      </c>
      <c r="AD189" s="15">
        <f>+V189/AB189</f>
        <v>2.8853699773407366E-2</v>
      </c>
      <c r="AE189" s="16">
        <f>+S189/K189</f>
        <v>1.5467411401574867E-2</v>
      </c>
      <c r="AF189" s="16">
        <f>+V189/K189</f>
        <v>4.8120717722421348E-4</v>
      </c>
      <c r="AG189" s="17">
        <f>+AB189/K189+AA189</f>
        <v>2.5277486111077919E-2</v>
      </c>
    </row>
    <row r="190" spans="1:33" ht="12.75" customHeight="1" x14ac:dyDescent="0.2">
      <c r="A190" s="6" t="s">
        <v>368</v>
      </c>
      <c r="B190" s="6" t="s">
        <v>454</v>
      </c>
      <c r="C190" s="7" t="s">
        <v>42</v>
      </c>
      <c r="D190" s="8" t="s">
        <v>455</v>
      </c>
      <c r="E190" s="8" t="s">
        <v>36</v>
      </c>
      <c r="F190" s="8" t="s">
        <v>37</v>
      </c>
      <c r="G190" s="6" t="s">
        <v>51</v>
      </c>
      <c r="H190" s="6" t="s">
        <v>240</v>
      </c>
      <c r="I190" s="6" t="s">
        <v>40</v>
      </c>
      <c r="J190" s="8" t="s">
        <v>68</v>
      </c>
      <c r="K190" s="9">
        <v>35184410</v>
      </c>
      <c r="L190" s="6"/>
      <c r="M190" s="6"/>
      <c r="N190" s="6"/>
      <c r="O190" s="6"/>
      <c r="P190" s="11">
        <v>5.0000000000000001E-3</v>
      </c>
      <c r="Q190" s="8"/>
      <c r="R190" s="9">
        <v>407396.803801</v>
      </c>
      <c r="S190" s="9">
        <v>339704.15132100001</v>
      </c>
      <c r="T190" s="12">
        <v>0</v>
      </c>
      <c r="U190" s="12">
        <v>12036.05</v>
      </c>
      <c r="V190" s="12">
        <v>17982.763443</v>
      </c>
      <c r="W190" s="12">
        <v>31051.549566000002</v>
      </c>
      <c r="X190" s="9">
        <v>6622.289471</v>
      </c>
      <c r="Y190" s="9"/>
      <c r="Z190" s="9"/>
      <c r="AA190" s="13"/>
      <c r="AB190" s="14">
        <f>+S190+U190+V190+W190</f>
        <v>400774.51432999998</v>
      </c>
      <c r="AC190" s="15">
        <f>+S190/AB190</f>
        <v>0.84761914536632865</v>
      </c>
      <c r="AD190" s="15">
        <f>+V190/AB190</f>
        <v>4.4870027409459702E-2</v>
      </c>
      <c r="AE190" s="16">
        <f>+S190/K190</f>
        <v>9.6549622779236611E-3</v>
      </c>
      <c r="AF190" s="16">
        <f>+V190/K190</f>
        <v>5.1110032662193285E-4</v>
      </c>
      <c r="AG190" s="17">
        <f>+AB190/K190+AA190</f>
        <v>1.1390684519933686E-2</v>
      </c>
    </row>
    <row r="191" spans="1:33" ht="12.75" customHeight="1" x14ac:dyDescent="0.2">
      <c r="A191" s="6" t="s">
        <v>368</v>
      </c>
      <c r="B191" s="6" t="s">
        <v>454</v>
      </c>
      <c r="C191" s="7" t="s">
        <v>456</v>
      </c>
      <c r="D191" s="8" t="s">
        <v>457</v>
      </c>
      <c r="E191" s="8" t="s">
        <v>36</v>
      </c>
      <c r="F191" s="8" t="s">
        <v>37</v>
      </c>
      <c r="G191" s="6" t="s">
        <v>51</v>
      </c>
      <c r="H191" s="6" t="s">
        <v>240</v>
      </c>
      <c r="I191" s="6" t="s">
        <v>40</v>
      </c>
      <c r="J191" s="8" t="s">
        <v>68</v>
      </c>
      <c r="K191" s="9"/>
      <c r="L191" s="22" t="s">
        <v>310</v>
      </c>
      <c r="M191" s="8"/>
      <c r="N191" s="8" t="s">
        <v>374</v>
      </c>
      <c r="O191" s="8" t="s">
        <v>375</v>
      </c>
      <c r="P191" s="31" t="s">
        <v>42</v>
      </c>
      <c r="Q191" s="31" t="s">
        <v>42</v>
      </c>
      <c r="R191" s="31" t="s">
        <v>42</v>
      </c>
      <c r="S191" s="31" t="s">
        <v>42</v>
      </c>
      <c r="T191" s="31" t="s">
        <v>42</v>
      </c>
      <c r="U191" s="31" t="s">
        <v>42</v>
      </c>
      <c r="V191" s="31" t="s">
        <v>42</v>
      </c>
      <c r="W191" s="31" t="s">
        <v>42</v>
      </c>
      <c r="X191" s="31" t="s">
        <v>42</v>
      </c>
      <c r="Y191" s="31" t="s">
        <v>42</v>
      </c>
      <c r="Z191" s="31" t="s">
        <v>42</v>
      </c>
      <c r="AA191" s="31" t="s">
        <v>42</v>
      </c>
      <c r="AB191" s="31" t="s">
        <v>42</v>
      </c>
      <c r="AC191" s="31" t="s">
        <v>42</v>
      </c>
      <c r="AD191" s="31" t="s">
        <v>42</v>
      </c>
      <c r="AE191" s="31" t="s">
        <v>42</v>
      </c>
      <c r="AF191" s="31" t="s">
        <v>42</v>
      </c>
      <c r="AG191" s="32" t="s">
        <v>42</v>
      </c>
    </row>
    <row r="192" spans="1:33" ht="12.75" customHeight="1" x14ac:dyDescent="0.2">
      <c r="A192" s="6" t="s">
        <v>368</v>
      </c>
      <c r="B192" s="6" t="s">
        <v>454</v>
      </c>
      <c r="C192" s="7" t="s">
        <v>458</v>
      </c>
      <c r="D192" s="8" t="s">
        <v>455</v>
      </c>
      <c r="E192" s="8" t="s">
        <v>36</v>
      </c>
      <c r="F192" s="8" t="s">
        <v>37</v>
      </c>
      <c r="G192" s="6" t="s">
        <v>51</v>
      </c>
      <c r="H192" s="6" t="s">
        <v>240</v>
      </c>
      <c r="I192" s="6" t="s">
        <v>40</v>
      </c>
      <c r="J192" s="8" t="s">
        <v>68</v>
      </c>
      <c r="K192" s="9">
        <v>35184410</v>
      </c>
      <c r="L192" s="22" t="s">
        <v>310</v>
      </c>
      <c r="M192" s="8"/>
      <c r="N192" s="8" t="s">
        <v>374</v>
      </c>
      <c r="O192" s="8" t="s">
        <v>375</v>
      </c>
      <c r="P192" s="31" t="s">
        <v>42</v>
      </c>
      <c r="Q192" s="31" t="s">
        <v>42</v>
      </c>
      <c r="R192" s="31" t="s">
        <v>42</v>
      </c>
      <c r="S192" s="31" t="s">
        <v>42</v>
      </c>
      <c r="T192" s="31" t="s">
        <v>42</v>
      </c>
      <c r="U192" s="31" t="s">
        <v>42</v>
      </c>
      <c r="V192" s="31" t="s">
        <v>42</v>
      </c>
      <c r="W192" s="31" t="s">
        <v>42</v>
      </c>
      <c r="X192" s="31" t="s">
        <v>42</v>
      </c>
      <c r="Y192" s="31" t="s">
        <v>42</v>
      </c>
      <c r="Z192" s="31" t="s">
        <v>42</v>
      </c>
      <c r="AA192" s="31" t="s">
        <v>42</v>
      </c>
      <c r="AB192" s="31" t="s">
        <v>42</v>
      </c>
      <c r="AC192" s="31" t="s">
        <v>42</v>
      </c>
      <c r="AD192" s="31" t="s">
        <v>42</v>
      </c>
      <c r="AE192" s="31" t="s">
        <v>42</v>
      </c>
      <c r="AF192" s="31" t="s">
        <v>42</v>
      </c>
      <c r="AG192" s="32" t="s">
        <v>42</v>
      </c>
    </row>
    <row r="193" spans="1:33" ht="12.75" customHeight="1" x14ac:dyDescent="0.2">
      <c r="A193" s="6" t="s">
        <v>368</v>
      </c>
      <c r="B193" s="6" t="s">
        <v>459</v>
      </c>
      <c r="C193" s="7" t="s">
        <v>42</v>
      </c>
      <c r="D193" s="8" t="s">
        <v>460</v>
      </c>
      <c r="E193" s="8" t="s">
        <v>36</v>
      </c>
      <c r="F193" s="8" t="s">
        <v>37</v>
      </c>
      <c r="G193" s="6" t="s">
        <v>51</v>
      </c>
      <c r="H193" s="6" t="s">
        <v>39</v>
      </c>
      <c r="I193" s="6" t="s">
        <v>123</v>
      </c>
      <c r="J193" s="8" t="s">
        <v>41</v>
      </c>
      <c r="K193" s="9">
        <v>6037218507</v>
      </c>
      <c r="L193" s="6"/>
      <c r="M193" s="6"/>
      <c r="N193" s="6"/>
      <c r="O193" s="6"/>
      <c r="P193" s="11">
        <v>5.0000000000000001E-3</v>
      </c>
      <c r="Q193" s="8"/>
      <c r="R193" s="9">
        <v>40547476.722406</v>
      </c>
      <c r="S193" s="9">
        <v>34155337.731336996</v>
      </c>
      <c r="T193" s="12">
        <v>0</v>
      </c>
      <c r="U193" s="12">
        <v>0</v>
      </c>
      <c r="V193" s="12">
        <v>1378220.4166610001</v>
      </c>
      <c r="W193" s="12">
        <v>3007854.8699240005</v>
      </c>
      <c r="X193" s="9">
        <v>2006063.7044839999</v>
      </c>
      <c r="Y193" s="9"/>
      <c r="Z193" s="9"/>
      <c r="AA193" s="13"/>
      <c r="AB193" s="14">
        <f>+S193+U193+V193+W193</f>
        <v>38541413.017921999</v>
      </c>
      <c r="AC193" s="15">
        <f>+S193/AB193</f>
        <v>0.88619837875312324</v>
      </c>
      <c r="AD193" s="15">
        <f>+V193/AB193</f>
        <v>3.5759467770943403E-2</v>
      </c>
      <c r="AE193" s="16">
        <f>+S193/K193</f>
        <v>5.6574625701777664E-3</v>
      </c>
      <c r="AF193" s="16">
        <f>+V193/K193</f>
        <v>2.2828731725760612E-4</v>
      </c>
      <c r="AG193" s="17">
        <f>+AB193/K193+AA193</f>
        <v>6.3839685400212398E-3</v>
      </c>
    </row>
    <row r="194" spans="1:33" ht="12.75" customHeight="1" x14ac:dyDescent="0.2">
      <c r="A194" s="6" t="s">
        <v>368</v>
      </c>
      <c r="B194" s="6" t="s">
        <v>459</v>
      </c>
      <c r="C194" s="7" t="s">
        <v>461</v>
      </c>
      <c r="D194" s="8" t="s">
        <v>460</v>
      </c>
      <c r="E194" s="8" t="s">
        <v>36</v>
      </c>
      <c r="F194" s="8" t="s">
        <v>37</v>
      </c>
      <c r="G194" s="6" t="s">
        <v>51</v>
      </c>
      <c r="H194" s="6" t="s">
        <v>39</v>
      </c>
      <c r="I194" s="6" t="s">
        <v>40</v>
      </c>
      <c r="J194" s="8" t="s">
        <v>41</v>
      </c>
      <c r="K194" s="9">
        <v>3129435003</v>
      </c>
      <c r="L194" s="22" t="s">
        <v>373</v>
      </c>
      <c r="M194" s="8"/>
      <c r="N194" s="8" t="s">
        <v>374</v>
      </c>
      <c r="O194" s="8" t="s">
        <v>375</v>
      </c>
      <c r="P194" s="31" t="s">
        <v>42</v>
      </c>
      <c r="Q194" s="31" t="s">
        <v>42</v>
      </c>
      <c r="R194" s="31" t="s">
        <v>42</v>
      </c>
      <c r="S194" s="31" t="s">
        <v>42</v>
      </c>
      <c r="T194" s="31" t="s">
        <v>42</v>
      </c>
      <c r="U194" s="31" t="s">
        <v>42</v>
      </c>
      <c r="V194" s="31" t="s">
        <v>42</v>
      </c>
      <c r="W194" s="31" t="s">
        <v>42</v>
      </c>
      <c r="X194" s="31" t="s">
        <v>42</v>
      </c>
      <c r="Y194" s="31" t="s">
        <v>42</v>
      </c>
      <c r="Z194" s="31" t="s">
        <v>42</v>
      </c>
      <c r="AA194" s="31" t="s">
        <v>42</v>
      </c>
      <c r="AB194" s="31" t="s">
        <v>42</v>
      </c>
      <c r="AC194" s="31" t="s">
        <v>42</v>
      </c>
      <c r="AD194" s="31" t="s">
        <v>42</v>
      </c>
      <c r="AE194" s="31" t="s">
        <v>42</v>
      </c>
      <c r="AF194" s="31" t="s">
        <v>42</v>
      </c>
      <c r="AG194" s="32" t="s">
        <v>42</v>
      </c>
    </row>
    <row r="195" spans="1:33" ht="12.75" customHeight="1" x14ac:dyDescent="0.2">
      <c r="A195" s="6" t="s">
        <v>368</v>
      </c>
      <c r="B195" s="6" t="s">
        <v>459</v>
      </c>
      <c r="C195" s="7" t="s">
        <v>462</v>
      </c>
      <c r="D195" s="8" t="s">
        <v>463</v>
      </c>
      <c r="E195" s="8" t="s">
        <v>36</v>
      </c>
      <c r="F195" s="8" t="s">
        <v>37</v>
      </c>
      <c r="G195" s="6" t="s">
        <v>51</v>
      </c>
      <c r="H195" s="6" t="s">
        <v>39</v>
      </c>
      <c r="I195" s="6" t="s">
        <v>40</v>
      </c>
      <c r="J195" s="8" t="s">
        <v>41</v>
      </c>
      <c r="K195" s="9">
        <v>2907783504</v>
      </c>
      <c r="L195" s="22" t="s">
        <v>310</v>
      </c>
      <c r="M195" s="8"/>
      <c r="N195" s="8" t="s">
        <v>374</v>
      </c>
      <c r="O195" s="8" t="s">
        <v>375</v>
      </c>
      <c r="P195" s="31" t="s">
        <v>42</v>
      </c>
      <c r="Q195" s="31" t="s">
        <v>42</v>
      </c>
      <c r="R195" s="31" t="s">
        <v>42</v>
      </c>
      <c r="S195" s="31" t="s">
        <v>42</v>
      </c>
      <c r="T195" s="31" t="s">
        <v>42</v>
      </c>
      <c r="U195" s="31" t="s">
        <v>42</v>
      </c>
      <c r="V195" s="31" t="s">
        <v>42</v>
      </c>
      <c r="W195" s="31" t="s">
        <v>42</v>
      </c>
      <c r="X195" s="31" t="s">
        <v>42</v>
      </c>
      <c r="Y195" s="31" t="s">
        <v>42</v>
      </c>
      <c r="Z195" s="31" t="s">
        <v>42</v>
      </c>
      <c r="AA195" s="31" t="s">
        <v>42</v>
      </c>
      <c r="AB195" s="31" t="s">
        <v>42</v>
      </c>
      <c r="AC195" s="31" t="s">
        <v>42</v>
      </c>
      <c r="AD195" s="31" t="s">
        <v>42</v>
      </c>
      <c r="AE195" s="31" t="s">
        <v>42</v>
      </c>
      <c r="AF195" s="31" t="s">
        <v>42</v>
      </c>
      <c r="AG195" s="32" t="s">
        <v>42</v>
      </c>
    </row>
    <row r="196" spans="1:33" ht="12.75" customHeight="1" x14ac:dyDescent="0.2">
      <c r="A196" s="6" t="s">
        <v>368</v>
      </c>
      <c r="B196" s="6" t="s">
        <v>464</v>
      </c>
      <c r="C196" s="7" t="s">
        <v>42</v>
      </c>
      <c r="D196" s="8" t="s">
        <v>465</v>
      </c>
      <c r="E196" s="8" t="s">
        <v>36</v>
      </c>
      <c r="F196" s="8" t="s">
        <v>37</v>
      </c>
      <c r="G196" s="6" t="s">
        <v>51</v>
      </c>
      <c r="H196" s="6" t="s">
        <v>240</v>
      </c>
      <c r="I196" s="6" t="s">
        <v>40</v>
      </c>
      <c r="J196" s="8" t="s">
        <v>41</v>
      </c>
      <c r="K196" s="9">
        <v>26454159183</v>
      </c>
      <c r="L196" s="6"/>
      <c r="M196" s="6"/>
      <c r="N196" s="6"/>
      <c r="O196" s="6"/>
      <c r="P196" s="11">
        <v>5.0000000000000001E-3</v>
      </c>
      <c r="Q196" s="8"/>
      <c r="R196" s="9">
        <v>312452093.82537103</v>
      </c>
      <c r="S196" s="9">
        <v>257008134.99000803</v>
      </c>
      <c r="T196" s="12">
        <v>0</v>
      </c>
      <c r="U196" s="12">
        <v>3645997</v>
      </c>
      <c r="V196" s="12">
        <v>24234769.924097002</v>
      </c>
      <c r="W196" s="12">
        <v>24384649.013715997</v>
      </c>
      <c r="X196" s="9">
        <v>3178542.8975499999</v>
      </c>
      <c r="Y196" s="9"/>
      <c r="Z196" s="9"/>
      <c r="AA196" s="13"/>
      <c r="AB196" s="14">
        <f>+S196+U196+V196+W196</f>
        <v>309273550.92782104</v>
      </c>
      <c r="AC196" s="15">
        <f>+S196/AB196</f>
        <v>0.83100586590409464</v>
      </c>
      <c r="AD196" s="15">
        <f>+V196/AB196</f>
        <v>7.8360305468710992E-2</v>
      </c>
      <c r="AE196" s="16">
        <f>+S196/K196</f>
        <v>9.715225995735554E-3</v>
      </c>
      <c r="AF196" s="16">
        <f>+V196/K196</f>
        <v>9.1610433567175238E-4</v>
      </c>
      <c r="AG196" s="17">
        <f>+AB196/K196+AA196</f>
        <v>1.1690923487243803E-2</v>
      </c>
    </row>
    <row r="197" spans="1:33" ht="12.75" customHeight="1" x14ac:dyDescent="0.2">
      <c r="A197" s="6" t="s">
        <v>368</v>
      </c>
      <c r="B197" s="6" t="s">
        <v>464</v>
      </c>
      <c r="C197" s="7" t="s">
        <v>466</v>
      </c>
      <c r="D197" s="8" t="s">
        <v>467</v>
      </c>
      <c r="E197" s="8" t="s">
        <v>36</v>
      </c>
      <c r="F197" s="8" t="s">
        <v>37</v>
      </c>
      <c r="G197" s="6" t="s">
        <v>51</v>
      </c>
      <c r="H197" s="6" t="s">
        <v>240</v>
      </c>
      <c r="I197" s="6" t="s">
        <v>40</v>
      </c>
      <c r="J197" s="8" t="s">
        <v>65</v>
      </c>
      <c r="K197" s="9">
        <v>79817869</v>
      </c>
      <c r="L197" s="22" t="s">
        <v>310</v>
      </c>
      <c r="M197" s="8"/>
      <c r="N197" s="8" t="s">
        <v>374</v>
      </c>
      <c r="O197" s="8" t="s">
        <v>468</v>
      </c>
      <c r="P197" s="31" t="s">
        <v>42</v>
      </c>
      <c r="Q197" s="31" t="s">
        <v>42</v>
      </c>
      <c r="R197" s="31" t="s">
        <v>42</v>
      </c>
      <c r="S197" s="31" t="s">
        <v>42</v>
      </c>
      <c r="T197" s="31" t="s">
        <v>42</v>
      </c>
      <c r="U197" s="31" t="s">
        <v>42</v>
      </c>
      <c r="V197" s="31" t="s">
        <v>42</v>
      </c>
      <c r="W197" s="31" t="s">
        <v>42</v>
      </c>
      <c r="X197" s="31" t="s">
        <v>42</v>
      </c>
      <c r="Y197" s="31" t="s">
        <v>42</v>
      </c>
      <c r="Z197" s="31" t="s">
        <v>42</v>
      </c>
      <c r="AA197" s="31" t="s">
        <v>42</v>
      </c>
      <c r="AB197" s="31" t="s">
        <v>42</v>
      </c>
      <c r="AC197" s="31" t="s">
        <v>42</v>
      </c>
      <c r="AD197" s="31" t="s">
        <v>42</v>
      </c>
      <c r="AE197" s="31" t="s">
        <v>42</v>
      </c>
      <c r="AF197" s="31" t="s">
        <v>42</v>
      </c>
      <c r="AG197" s="32" t="s">
        <v>42</v>
      </c>
    </row>
    <row r="198" spans="1:33" ht="12.75" customHeight="1" x14ac:dyDescent="0.2">
      <c r="A198" s="6" t="s">
        <v>368</v>
      </c>
      <c r="B198" s="6" t="s">
        <v>464</v>
      </c>
      <c r="C198" s="7" t="s">
        <v>469</v>
      </c>
      <c r="D198" s="8" t="s">
        <v>465</v>
      </c>
      <c r="E198" s="8" t="s">
        <v>36</v>
      </c>
      <c r="F198" s="8" t="s">
        <v>37</v>
      </c>
      <c r="G198" s="6" t="s">
        <v>51</v>
      </c>
      <c r="H198" s="6" t="s">
        <v>240</v>
      </c>
      <c r="I198" s="6" t="s">
        <v>40</v>
      </c>
      <c r="J198" s="8" t="s">
        <v>41</v>
      </c>
      <c r="K198" s="9">
        <v>856653403</v>
      </c>
      <c r="L198" s="22" t="s">
        <v>310</v>
      </c>
      <c r="M198" s="8"/>
      <c r="N198" s="8" t="s">
        <v>374</v>
      </c>
      <c r="O198" s="8" t="s">
        <v>468</v>
      </c>
      <c r="P198" s="31" t="s">
        <v>42</v>
      </c>
      <c r="Q198" s="31" t="s">
        <v>42</v>
      </c>
      <c r="R198" s="31" t="s">
        <v>42</v>
      </c>
      <c r="S198" s="31" t="s">
        <v>42</v>
      </c>
      <c r="T198" s="31" t="s">
        <v>42</v>
      </c>
      <c r="U198" s="31" t="s">
        <v>42</v>
      </c>
      <c r="V198" s="31" t="s">
        <v>42</v>
      </c>
      <c r="W198" s="31" t="s">
        <v>42</v>
      </c>
      <c r="X198" s="31" t="s">
        <v>42</v>
      </c>
      <c r="Y198" s="31" t="s">
        <v>42</v>
      </c>
      <c r="Z198" s="31" t="s">
        <v>42</v>
      </c>
      <c r="AA198" s="31" t="s">
        <v>42</v>
      </c>
      <c r="AB198" s="31" t="s">
        <v>42</v>
      </c>
      <c r="AC198" s="31" t="s">
        <v>42</v>
      </c>
      <c r="AD198" s="31" t="s">
        <v>42</v>
      </c>
      <c r="AE198" s="31" t="s">
        <v>42</v>
      </c>
      <c r="AF198" s="31" t="s">
        <v>42</v>
      </c>
      <c r="AG198" s="32" t="s">
        <v>42</v>
      </c>
    </row>
    <row r="199" spans="1:33" ht="12.75" customHeight="1" x14ac:dyDescent="0.2">
      <c r="A199" s="6" t="s">
        <v>368</v>
      </c>
      <c r="B199" s="6" t="s">
        <v>464</v>
      </c>
      <c r="C199" s="7" t="s">
        <v>470</v>
      </c>
      <c r="D199" s="8" t="s">
        <v>471</v>
      </c>
      <c r="E199" s="8" t="s">
        <v>36</v>
      </c>
      <c r="F199" s="8" t="s">
        <v>37</v>
      </c>
      <c r="G199" s="6" t="s">
        <v>51</v>
      </c>
      <c r="H199" s="6" t="s">
        <v>240</v>
      </c>
      <c r="I199" s="6" t="s">
        <v>40</v>
      </c>
      <c r="J199" s="8" t="s">
        <v>65</v>
      </c>
      <c r="K199" s="9">
        <v>682917</v>
      </c>
      <c r="L199" s="22" t="s">
        <v>434</v>
      </c>
      <c r="M199" s="8"/>
      <c r="N199" s="8" t="s">
        <v>374</v>
      </c>
      <c r="O199" s="8" t="s">
        <v>468</v>
      </c>
      <c r="P199" s="31" t="s">
        <v>42</v>
      </c>
      <c r="Q199" s="31" t="s">
        <v>42</v>
      </c>
      <c r="R199" s="31" t="s">
        <v>42</v>
      </c>
      <c r="S199" s="31" t="s">
        <v>42</v>
      </c>
      <c r="T199" s="31" t="s">
        <v>42</v>
      </c>
      <c r="U199" s="31" t="s">
        <v>42</v>
      </c>
      <c r="V199" s="31" t="s">
        <v>42</v>
      </c>
      <c r="W199" s="31" t="s">
        <v>42</v>
      </c>
      <c r="X199" s="31" t="s">
        <v>42</v>
      </c>
      <c r="Y199" s="31" t="s">
        <v>42</v>
      </c>
      <c r="Z199" s="31" t="s">
        <v>42</v>
      </c>
      <c r="AA199" s="31" t="s">
        <v>42</v>
      </c>
      <c r="AB199" s="31" t="s">
        <v>42</v>
      </c>
      <c r="AC199" s="31" t="s">
        <v>42</v>
      </c>
      <c r="AD199" s="31" t="s">
        <v>42</v>
      </c>
      <c r="AE199" s="31" t="s">
        <v>42</v>
      </c>
      <c r="AF199" s="31" t="s">
        <v>42</v>
      </c>
      <c r="AG199" s="32" t="s">
        <v>42</v>
      </c>
    </row>
    <row r="200" spans="1:33" ht="12.75" customHeight="1" x14ac:dyDescent="0.2">
      <c r="A200" s="6" t="s">
        <v>368</v>
      </c>
      <c r="B200" s="6" t="s">
        <v>464</v>
      </c>
      <c r="C200" s="7" t="s">
        <v>472</v>
      </c>
      <c r="D200" s="8" t="s">
        <v>473</v>
      </c>
      <c r="E200" s="8" t="s">
        <v>36</v>
      </c>
      <c r="F200" s="8" t="s">
        <v>37</v>
      </c>
      <c r="G200" s="6" t="s">
        <v>51</v>
      </c>
      <c r="H200" s="6" t="s">
        <v>240</v>
      </c>
      <c r="I200" s="6" t="s">
        <v>40</v>
      </c>
      <c r="J200" s="8" t="s">
        <v>65</v>
      </c>
      <c r="K200" s="9"/>
      <c r="L200" s="22" t="s">
        <v>310</v>
      </c>
      <c r="M200" s="8"/>
      <c r="N200" s="8" t="s">
        <v>374</v>
      </c>
      <c r="O200" s="8" t="s">
        <v>468</v>
      </c>
      <c r="P200" s="31" t="s">
        <v>42</v>
      </c>
      <c r="Q200" s="31" t="s">
        <v>42</v>
      </c>
      <c r="R200" s="31" t="s">
        <v>42</v>
      </c>
      <c r="S200" s="31" t="s">
        <v>42</v>
      </c>
      <c r="T200" s="31" t="s">
        <v>42</v>
      </c>
      <c r="U200" s="31" t="s">
        <v>42</v>
      </c>
      <c r="V200" s="31" t="s">
        <v>42</v>
      </c>
      <c r="W200" s="31" t="s">
        <v>42</v>
      </c>
      <c r="X200" s="31" t="s">
        <v>42</v>
      </c>
      <c r="Y200" s="31" t="s">
        <v>42</v>
      </c>
      <c r="Z200" s="31" t="s">
        <v>42</v>
      </c>
      <c r="AA200" s="31" t="s">
        <v>42</v>
      </c>
      <c r="AB200" s="31" t="s">
        <v>42</v>
      </c>
      <c r="AC200" s="31" t="s">
        <v>42</v>
      </c>
      <c r="AD200" s="31" t="s">
        <v>42</v>
      </c>
      <c r="AE200" s="31" t="s">
        <v>42</v>
      </c>
      <c r="AF200" s="31" t="s">
        <v>42</v>
      </c>
      <c r="AG200" s="32" t="s">
        <v>42</v>
      </c>
    </row>
    <row r="201" spans="1:33" ht="12.75" customHeight="1" x14ac:dyDescent="0.2">
      <c r="A201" s="6" t="s">
        <v>368</v>
      </c>
      <c r="B201" s="6" t="s">
        <v>474</v>
      </c>
      <c r="C201" s="7" t="s">
        <v>42</v>
      </c>
      <c r="D201" s="8" t="s">
        <v>475</v>
      </c>
      <c r="E201" s="8" t="s">
        <v>36</v>
      </c>
      <c r="F201" s="8" t="s">
        <v>37</v>
      </c>
      <c r="G201" s="6" t="s">
        <v>62</v>
      </c>
      <c r="H201" s="6" t="s">
        <v>52</v>
      </c>
      <c r="I201" s="6" t="s">
        <v>40</v>
      </c>
      <c r="J201" s="8" t="s">
        <v>41</v>
      </c>
      <c r="K201" s="9">
        <v>6788825846</v>
      </c>
      <c r="L201" s="22" t="s">
        <v>373</v>
      </c>
      <c r="M201" s="8"/>
      <c r="N201" s="8" t="s">
        <v>374</v>
      </c>
      <c r="O201" s="8" t="s">
        <v>375</v>
      </c>
      <c r="P201" s="11">
        <v>5.0000000000000001E-3</v>
      </c>
      <c r="Q201" s="8"/>
      <c r="R201" s="9">
        <v>170835787.726731</v>
      </c>
      <c r="S201" s="9">
        <v>157614282.83140799</v>
      </c>
      <c r="T201" s="12">
        <v>0</v>
      </c>
      <c r="U201" s="12">
        <v>0</v>
      </c>
      <c r="V201" s="12">
        <v>3099108.6343390001</v>
      </c>
      <c r="W201" s="12">
        <v>9598239.3688840009</v>
      </c>
      <c r="X201" s="9">
        <v>524156.89210000006</v>
      </c>
      <c r="Y201" s="9"/>
      <c r="Z201" s="9"/>
      <c r="AA201" s="19">
        <v>3.8E-3</v>
      </c>
      <c r="AB201" s="14">
        <f>+S201+U201+V201+W201</f>
        <v>170311630.834631</v>
      </c>
      <c r="AC201" s="15">
        <f>+S201/AB201</f>
        <v>0.92544638354410536</v>
      </c>
      <c r="AD201" s="15">
        <f>+V201/AB201</f>
        <v>1.8196694019964904E-2</v>
      </c>
      <c r="AE201" s="16">
        <f>+S201/K201</f>
        <v>2.321672206752437E-2</v>
      </c>
      <c r="AF201" s="16">
        <f>+V201/K201</f>
        <v>4.5650141933822116E-4</v>
      </c>
      <c r="AG201" s="17">
        <f>+AB201/K201+AA201</f>
        <v>2.8887052562259971E-2</v>
      </c>
    </row>
    <row r="202" spans="1:33" ht="12.75" customHeight="1" x14ac:dyDescent="0.2">
      <c r="A202" s="6" t="s">
        <v>368</v>
      </c>
      <c r="B202" s="6" t="s">
        <v>476</v>
      </c>
      <c r="C202" s="7" t="s">
        <v>42</v>
      </c>
      <c r="D202" s="8" t="s">
        <v>477</v>
      </c>
      <c r="E202" s="8" t="s">
        <v>36</v>
      </c>
      <c r="F202" s="8" t="s">
        <v>37</v>
      </c>
      <c r="G202" s="6" t="s">
        <v>38</v>
      </c>
      <c r="H202" s="6" t="s">
        <v>39</v>
      </c>
      <c r="I202" s="6" t="s">
        <v>40</v>
      </c>
      <c r="J202" s="8" t="s">
        <v>41</v>
      </c>
      <c r="K202" s="9">
        <v>5172102835</v>
      </c>
      <c r="L202" s="6"/>
      <c r="M202" s="6"/>
      <c r="N202" s="6"/>
      <c r="O202" s="6"/>
      <c r="P202" s="11">
        <v>5.0000000000000001E-3</v>
      </c>
      <c r="Q202" s="8"/>
      <c r="R202" s="9">
        <v>20539776.387535002</v>
      </c>
      <c r="S202" s="9">
        <v>14269644.552580001</v>
      </c>
      <c r="T202" s="12">
        <v>0</v>
      </c>
      <c r="U202" s="12">
        <v>33773</v>
      </c>
      <c r="V202" s="12">
        <v>1284108.251654</v>
      </c>
      <c r="W202" s="12">
        <v>876075.761268</v>
      </c>
      <c r="X202" s="9">
        <v>4076174.8220330002</v>
      </c>
      <c r="Y202" s="9"/>
      <c r="Z202" s="9"/>
      <c r="AA202" s="13"/>
      <c r="AB202" s="14">
        <f>+S202+U202+V202+W202</f>
        <v>16463601.565502001</v>
      </c>
      <c r="AC202" s="15">
        <f>+S202/AB202</f>
        <v>0.86673893897437115</v>
      </c>
      <c r="AD202" s="15">
        <f>+V202/AB202</f>
        <v>7.7996800793863577E-2</v>
      </c>
      <c r="AE202" s="16">
        <f>+S202/K202</f>
        <v>2.7589638117819829E-3</v>
      </c>
      <c r="AF202" s="16">
        <f>+V202/K202</f>
        <v>2.4827585464162565E-4</v>
      </c>
      <c r="AG202" s="17">
        <f>+AB202/K202+AA202</f>
        <v>3.1831543360065465E-3</v>
      </c>
    </row>
    <row r="203" spans="1:33" ht="12.75" customHeight="1" x14ac:dyDescent="0.2">
      <c r="A203" s="6" t="s">
        <v>368</v>
      </c>
      <c r="B203" s="6" t="s">
        <v>476</v>
      </c>
      <c r="C203" s="7" t="s">
        <v>478</v>
      </c>
      <c r="D203" s="8" t="s">
        <v>477</v>
      </c>
      <c r="E203" s="8" t="s">
        <v>36</v>
      </c>
      <c r="F203" s="8" t="s">
        <v>37</v>
      </c>
      <c r="G203" s="6" t="s">
        <v>38</v>
      </c>
      <c r="H203" s="6" t="s">
        <v>39</v>
      </c>
      <c r="I203" s="6" t="s">
        <v>40</v>
      </c>
      <c r="J203" s="8" t="s">
        <v>41</v>
      </c>
      <c r="K203" s="9">
        <v>897228834</v>
      </c>
      <c r="L203" s="22" t="s">
        <v>373</v>
      </c>
      <c r="M203" s="8"/>
      <c r="N203" s="8" t="s">
        <v>374</v>
      </c>
      <c r="O203" s="8" t="s">
        <v>479</v>
      </c>
      <c r="P203" s="31" t="s">
        <v>42</v>
      </c>
      <c r="Q203" s="31" t="s">
        <v>42</v>
      </c>
      <c r="R203" s="31" t="s">
        <v>42</v>
      </c>
      <c r="S203" s="31" t="s">
        <v>42</v>
      </c>
      <c r="T203" s="31" t="s">
        <v>42</v>
      </c>
      <c r="U203" s="31" t="s">
        <v>42</v>
      </c>
      <c r="V203" s="31" t="s">
        <v>42</v>
      </c>
      <c r="W203" s="31" t="s">
        <v>42</v>
      </c>
      <c r="X203" s="31" t="s">
        <v>42</v>
      </c>
      <c r="Y203" s="31" t="s">
        <v>42</v>
      </c>
      <c r="Z203" s="31" t="s">
        <v>42</v>
      </c>
      <c r="AA203" s="31" t="s">
        <v>42</v>
      </c>
      <c r="AB203" s="31" t="s">
        <v>42</v>
      </c>
      <c r="AC203" s="31" t="s">
        <v>42</v>
      </c>
      <c r="AD203" s="31" t="s">
        <v>42</v>
      </c>
      <c r="AE203" s="31" t="s">
        <v>42</v>
      </c>
      <c r="AF203" s="31" t="s">
        <v>42</v>
      </c>
      <c r="AG203" s="32" t="s">
        <v>42</v>
      </c>
    </row>
    <row r="204" spans="1:33" ht="12.75" customHeight="1" x14ac:dyDescent="0.2">
      <c r="A204" s="6" t="s">
        <v>368</v>
      </c>
      <c r="B204" s="6" t="s">
        <v>476</v>
      </c>
      <c r="C204" s="7" t="s">
        <v>480</v>
      </c>
      <c r="D204" s="8" t="s">
        <v>481</v>
      </c>
      <c r="E204" s="8" t="s">
        <v>36</v>
      </c>
      <c r="F204" s="8" t="s">
        <v>37</v>
      </c>
      <c r="G204" s="6" t="s">
        <v>38</v>
      </c>
      <c r="H204" s="6" t="s">
        <v>39</v>
      </c>
      <c r="I204" s="6" t="s">
        <v>40</v>
      </c>
      <c r="J204" s="8" t="s">
        <v>41</v>
      </c>
      <c r="K204" s="9">
        <v>4274874001</v>
      </c>
      <c r="L204" s="22" t="s">
        <v>310</v>
      </c>
      <c r="M204" s="8"/>
      <c r="N204" s="8" t="s">
        <v>374</v>
      </c>
      <c r="O204" s="8" t="s">
        <v>479</v>
      </c>
      <c r="P204" s="31" t="s">
        <v>42</v>
      </c>
      <c r="Q204" s="31" t="s">
        <v>42</v>
      </c>
      <c r="R204" s="31" t="s">
        <v>42</v>
      </c>
      <c r="S204" s="31" t="s">
        <v>42</v>
      </c>
      <c r="T204" s="31" t="s">
        <v>42</v>
      </c>
      <c r="U204" s="31" t="s">
        <v>42</v>
      </c>
      <c r="V204" s="31" t="s">
        <v>42</v>
      </c>
      <c r="W204" s="31" t="s">
        <v>42</v>
      </c>
      <c r="X204" s="31" t="s">
        <v>42</v>
      </c>
      <c r="Y204" s="31" t="s">
        <v>42</v>
      </c>
      <c r="Z204" s="31" t="s">
        <v>42</v>
      </c>
      <c r="AA204" s="31" t="s">
        <v>42</v>
      </c>
      <c r="AB204" s="31" t="s">
        <v>42</v>
      </c>
      <c r="AC204" s="31" t="s">
        <v>42</v>
      </c>
      <c r="AD204" s="31" t="s">
        <v>42</v>
      </c>
      <c r="AE204" s="31" t="s">
        <v>42</v>
      </c>
      <c r="AF204" s="31" t="s">
        <v>42</v>
      </c>
      <c r="AG204" s="32" t="s">
        <v>42</v>
      </c>
    </row>
    <row r="205" spans="1:33" ht="12.75" customHeight="1" x14ac:dyDescent="0.2">
      <c r="A205" s="6" t="s">
        <v>368</v>
      </c>
      <c r="B205" s="6" t="s">
        <v>476</v>
      </c>
      <c r="C205" s="7" t="s">
        <v>482</v>
      </c>
      <c r="D205" s="8" t="s">
        <v>483</v>
      </c>
      <c r="E205" s="8" t="s">
        <v>36</v>
      </c>
      <c r="F205" s="8" t="s">
        <v>37</v>
      </c>
      <c r="G205" s="6" t="s">
        <v>38</v>
      </c>
      <c r="H205" s="6" t="s">
        <v>39</v>
      </c>
      <c r="I205" s="6" t="s">
        <v>40</v>
      </c>
      <c r="J205" s="8" t="s">
        <v>41</v>
      </c>
      <c r="K205" s="9"/>
      <c r="L205" s="22" t="s">
        <v>373</v>
      </c>
      <c r="M205" s="8"/>
      <c r="N205" s="8" t="s">
        <v>374</v>
      </c>
      <c r="O205" s="8" t="s">
        <v>479</v>
      </c>
      <c r="P205" s="31" t="s">
        <v>42</v>
      </c>
      <c r="Q205" s="31" t="s">
        <v>42</v>
      </c>
      <c r="R205" s="31" t="s">
        <v>42</v>
      </c>
      <c r="S205" s="31" t="s">
        <v>42</v>
      </c>
      <c r="T205" s="31" t="s">
        <v>42</v>
      </c>
      <c r="U205" s="31" t="s">
        <v>42</v>
      </c>
      <c r="V205" s="31" t="s">
        <v>42</v>
      </c>
      <c r="W205" s="31" t="s">
        <v>42</v>
      </c>
      <c r="X205" s="31" t="s">
        <v>42</v>
      </c>
      <c r="Y205" s="31" t="s">
        <v>42</v>
      </c>
      <c r="Z205" s="31" t="s">
        <v>42</v>
      </c>
      <c r="AA205" s="31" t="s">
        <v>42</v>
      </c>
      <c r="AB205" s="31" t="s">
        <v>42</v>
      </c>
      <c r="AC205" s="31" t="s">
        <v>42</v>
      </c>
      <c r="AD205" s="31" t="s">
        <v>42</v>
      </c>
      <c r="AE205" s="31" t="s">
        <v>42</v>
      </c>
      <c r="AF205" s="31" t="s">
        <v>42</v>
      </c>
      <c r="AG205" s="32" t="s">
        <v>42</v>
      </c>
    </row>
    <row r="206" spans="1:33" ht="12.75" customHeight="1" x14ac:dyDescent="0.2">
      <c r="A206" s="6" t="s">
        <v>368</v>
      </c>
      <c r="B206" s="6" t="s">
        <v>484</v>
      </c>
      <c r="C206" s="7" t="s">
        <v>42</v>
      </c>
      <c r="D206" s="8" t="s">
        <v>485</v>
      </c>
      <c r="E206" s="8" t="s">
        <v>36</v>
      </c>
      <c r="F206" s="8" t="s">
        <v>37</v>
      </c>
      <c r="G206" s="6" t="s">
        <v>51</v>
      </c>
      <c r="H206" s="6" t="s">
        <v>122</v>
      </c>
      <c r="I206" s="6" t="s">
        <v>123</v>
      </c>
      <c r="J206" s="8" t="s">
        <v>41</v>
      </c>
      <c r="K206" s="9">
        <v>18837176761</v>
      </c>
      <c r="L206" s="6"/>
      <c r="M206" s="6"/>
      <c r="N206" s="6"/>
      <c r="O206" s="6"/>
      <c r="P206" s="11">
        <v>5.0000000000000001E-3</v>
      </c>
      <c r="Q206" s="8"/>
      <c r="R206" s="9">
        <v>298559819.51757395</v>
      </c>
      <c r="S206" s="9">
        <v>271759993.061382</v>
      </c>
      <c r="T206" s="12">
        <v>0</v>
      </c>
      <c r="U206" s="12">
        <v>1729471</v>
      </c>
      <c r="V206" s="12">
        <v>7294933.8926609997</v>
      </c>
      <c r="W206" s="12">
        <v>17368342.270957999</v>
      </c>
      <c r="X206" s="9">
        <v>407079.29257300001</v>
      </c>
      <c r="Y206" s="9"/>
      <c r="Z206" s="9"/>
      <c r="AA206" s="13"/>
      <c r="AB206" s="14">
        <f>+S206+U206+V206+W206</f>
        <v>298152740.22500098</v>
      </c>
      <c r="AC206" s="15">
        <f>+S206/AB206</f>
        <v>0.91147910583111968</v>
      </c>
      <c r="AD206" s="15">
        <f>+V206/AB206</f>
        <v>2.4467103294626362E-2</v>
      </c>
      <c r="AE206" s="16">
        <f>+S206/K206</f>
        <v>1.44267899860677E-2</v>
      </c>
      <c r="AF206" s="16">
        <f>+V206/K206</f>
        <v>3.8726259169390186E-4</v>
      </c>
      <c r="AG206" s="17">
        <f>+AB206/K206+AA206</f>
        <v>1.5827888860834423E-2</v>
      </c>
    </row>
    <row r="207" spans="1:33" ht="12.75" customHeight="1" x14ac:dyDescent="0.2">
      <c r="A207" s="6" t="s">
        <v>368</v>
      </c>
      <c r="B207" s="6" t="s">
        <v>484</v>
      </c>
      <c r="C207" s="7" t="s">
        <v>486</v>
      </c>
      <c r="D207" s="8" t="s">
        <v>485</v>
      </c>
      <c r="E207" s="8" t="s">
        <v>36</v>
      </c>
      <c r="F207" s="8" t="s">
        <v>37</v>
      </c>
      <c r="G207" s="6" t="s">
        <v>51</v>
      </c>
      <c r="H207" s="6" t="s">
        <v>122</v>
      </c>
      <c r="I207" s="6" t="s">
        <v>123</v>
      </c>
      <c r="J207" s="8" t="s">
        <v>41</v>
      </c>
      <c r="K207" s="9">
        <v>18236625450</v>
      </c>
      <c r="L207" s="22" t="s">
        <v>310</v>
      </c>
      <c r="M207" s="8"/>
      <c r="N207" s="8" t="s">
        <v>374</v>
      </c>
      <c r="O207" s="8" t="s">
        <v>375</v>
      </c>
      <c r="P207" s="31" t="s">
        <v>42</v>
      </c>
      <c r="Q207" s="31"/>
      <c r="R207" s="31" t="s">
        <v>42</v>
      </c>
      <c r="S207" s="31" t="s">
        <v>42</v>
      </c>
      <c r="T207" s="31" t="s">
        <v>42</v>
      </c>
      <c r="U207" s="31" t="s">
        <v>42</v>
      </c>
      <c r="V207" s="31" t="s">
        <v>42</v>
      </c>
      <c r="W207" s="31" t="s">
        <v>42</v>
      </c>
      <c r="X207" s="31" t="s">
        <v>42</v>
      </c>
      <c r="Y207" s="31" t="s">
        <v>42</v>
      </c>
      <c r="Z207" s="31" t="s">
        <v>42</v>
      </c>
      <c r="AA207" s="31" t="s">
        <v>42</v>
      </c>
      <c r="AB207" s="31" t="s">
        <v>42</v>
      </c>
      <c r="AC207" s="31" t="s">
        <v>42</v>
      </c>
      <c r="AD207" s="31" t="s">
        <v>42</v>
      </c>
      <c r="AE207" s="31" t="s">
        <v>42</v>
      </c>
      <c r="AF207" s="31" t="s">
        <v>42</v>
      </c>
      <c r="AG207" s="32" t="s">
        <v>42</v>
      </c>
    </row>
    <row r="208" spans="1:33" ht="12.75" customHeight="1" x14ac:dyDescent="0.2">
      <c r="A208" s="6" t="s">
        <v>368</v>
      </c>
      <c r="B208" s="6" t="s">
        <v>484</v>
      </c>
      <c r="C208" s="7" t="s">
        <v>487</v>
      </c>
      <c r="D208" s="8" t="s">
        <v>488</v>
      </c>
      <c r="E208" s="8" t="s">
        <v>36</v>
      </c>
      <c r="F208" s="8" t="s">
        <v>37</v>
      </c>
      <c r="G208" s="6" t="s">
        <v>51</v>
      </c>
      <c r="H208" s="6" t="s">
        <v>122</v>
      </c>
      <c r="I208" s="6" t="s">
        <v>123</v>
      </c>
      <c r="J208" s="8" t="s">
        <v>41</v>
      </c>
      <c r="K208" s="9">
        <v>4930115</v>
      </c>
      <c r="L208" s="22" t="s">
        <v>310</v>
      </c>
      <c r="M208" s="8"/>
      <c r="N208" s="8" t="s">
        <v>374</v>
      </c>
      <c r="O208" s="8" t="s">
        <v>375</v>
      </c>
      <c r="P208" s="31" t="s">
        <v>42</v>
      </c>
      <c r="Q208" s="31"/>
      <c r="R208" s="31" t="s">
        <v>42</v>
      </c>
      <c r="S208" s="31" t="s">
        <v>42</v>
      </c>
      <c r="T208" s="31" t="s">
        <v>42</v>
      </c>
      <c r="U208" s="31" t="s">
        <v>42</v>
      </c>
      <c r="V208" s="31" t="s">
        <v>42</v>
      </c>
      <c r="W208" s="31" t="s">
        <v>42</v>
      </c>
      <c r="X208" s="31" t="s">
        <v>42</v>
      </c>
      <c r="Y208" s="31" t="s">
        <v>42</v>
      </c>
      <c r="Z208" s="31" t="s">
        <v>42</v>
      </c>
      <c r="AA208" s="31" t="s">
        <v>42</v>
      </c>
      <c r="AB208" s="31" t="s">
        <v>42</v>
      </c>
      <c r="AC208" s="31" t="s">
        <v>42</v>
      </c>
      <c r="AD208" s="31" t="s">
        <v>42</v>
      </c>
      <c r="AE208" s="31" t="s">
        <v>42</v>
      </c>
      <c r="AF208" s="31" t="s">
        <v>42</v>
      </c>
      <c r="AG208" s="32" t="s">
        <v>42</v>
      </c>
    </row>
    <row r="209" spans="1:33" ht="12.75" customHeight="1" x14ac:dyDescent="0.2">
      <c r="A209" s="6" t="s">
        <v>368</v>
      </c>
      <c r="B209" s="6" t="s">
        <v>489</v>
      </c>
      <c r="C209" s="7" t="s">
        <v>42</v>
      </c>
      <c r="D209" s="8" t="s">
        <v>490</v>
      </c>
      <c r="E209" s="8" t="s">
        <v>36</v>
      </c>
      <c r="F209" s="8" t="s">
        <v>37</v>
      </c>
      <c r="G209" s="6" t="s">
        <v>62</v>
      </c>
      <c r="H209" s="6" t="s">
        <v>439</v>
      </c>
      <c r="I209" s="6" t="s">
        <v>40</v>
      </c>
      <c r="J209" s="8" t="s">
        <v>41</v>
      </c>
      <c r="K209" s="9">
        <v>559859826</v>
      </c>
      <c r="L209" s="6"/>
      <c r="M209" s="6"/>
      <c r="N209" s="6"/>
      <c r="O209" s="6"/>
      <c r="P209" s="11">
        <v>5.0000000000000001E-3</v>
      </c>
      <c r="Q209" s="8"/>
      <c r="R209" s="9">
        <v>15608524.779409001</v>
      </c>
      <c r="S209" s="9">
        <v>14023410.001773</v>
      </c>
      <c r="T209" s="12">
        <v>0</v>
      </c>
      <c r="U209" s="12">
        <v>0</v>
      </c>
      <c r="V209" s="12">
        <v>224373.559362</v>
      </c>
      <c r="W209" s="12">
        <v>1144297.2263740001</v>
      </c>
      <c r="X209" s="9">
        <v>216443.99189999999</v>
      </c>
      <c r="Y209" s="9"/>
      <c r="Z209" s="9"/>
      <c r="AA209" s="19">
        <v>5.2289299999999997E-3</v>
      </c>
      <c r="AB209" s="14">
        <f>+S209+U209+V209+W209</f>
        <v>15392080.787509</v>
      </c>
      <c r="AC209" s="15">
        <f>+S209/AB209</f>
        <v>0.91107954768229216</v>
      </c>
      <c r="AD209" s="15">
        <f>+V209/AB209</f>
        <v>1.4577207751149793E-2</v>
      </c>
      <c r="AE209" s="16">
        <f>+S209/K209</f>
        <v>2.5048073375732803E-2</v>
      </c>
      <c r="AF209" s="16">
        <f>+V209/K209</f>
        <v>4.0076738666010303E-4</v>
      </c>
      <c r="AG209" s="17">
        <f>+AB209/K209+AA209</f>
        <v>3.2721670276579518E-2</v>
      </c>
    </row>
    <row r="210" spans="1:33" ht="12.75" customHeight="1" x14ac:dyDescent="0.2">
      <c r="A210" s="6" t="s">
        <v>368</v>
      </c>
      <c r="B210" s="6" t="s">
        <v>489</v>
      </c>
      <c r="C210" s="7" t="s">
        <v>491</v>
      </c>
      <c r="D210" s="8" t="s">
        <v>490</v>
      </c>
      <c r="E210" s="8" t="s">
        <v>36</v>
      </c>
      <c r="F210" s="8" t="s">
        <v>37</v>
      </c>
      <c r="G210" s="6" t="s">
        <v>62</v>
      </c>
      <c r="H210" s="6" t="s">
        <v>439</v>
      </c>
      <c r="I210" s="6" t="s">
        <v>40</v>
      </c>
      <c r="J210" s="8" t="s">
        <v>41</v>
      </c>
      <c r="K210" s="9">
        <v>559859826</v>
      </c>
      <c r="L210" s="22" t="s">
        <v>373</v>
      </c>
      <c r="M210" s="8"/>
      <c r="N210" s="8" t="s">
        <v>374</v>
      </c>
      <c r="O210" s="8" t="s">
        <v>375</v>
      </c>
      <c r="P210" s="31" t="s">
        <v>42</v>
      </c>
      <c r="Q210" s="31"/>
      <c r="R210" s="31" t="s">
        <v>42</v>
      </c>
      <c r="S210" s="31" t="s">
        <v>42</v>
      </c>
      <c r="T210" s="31" t="s">
        <v>42</v>
      </c>
      <c r="U210" s="31" t="s">
        <v>42</v>
      </c>
      <c r="V210" s="31" t="s">
        <v>42</v>
      </c>
      <c r="W210" s="31" t="s">
        <v>42</v>
      </c>
      <c r="X210" s="31" t="s">
        <v>42</v>
      </c>
      <c r="Y210" s="31" t="s">
        <v>42</v>
      </c>
      <c r="Z210" s="31" t="s">
        <v>42</v>
      </c>
      <c r="AA210" s="31" t="s">
        <v>42</v>
      </c>
      <c r="AB210" s="31" t="s">
        <v>42</v>
      </c>
      <c r="AC210" s="31" t="s">
        <v>42</v>
      </c>
      <c r="AD210" s="31" t="s">
        <v>42</v>
      </c>
      <c r="AE210" s="31" t="s">
        <v>42</v>
      </c>
      <c r="AF210" s="31" t="s">
        <v>42</v>
      </c>
      <c r="AG210" s="32" t="s">
        <v>42</v>
      </c>
    </row>
    <row r="211" spans="1:33" ht="12.75" customHeight="1" x14ac:dyDescent="0.2">
      <c r="A211" s="6" t="s">
        <v>368</v>
      </c>
      <c r="B211" s="6" t="s">
        <v>489</v>
      </c>
      <c r="C211" s="7" t="s">
        <v>492</v>
      </c>
      <c r="D211" s="8" t="s">
        <v>493</v>
      </c>
      <c r="E211" s="8" t="s">
        <v>36</v>
      </c>
      <c r="F211" s="8" t="s">
        <v>37</v>
      </c>
      <c r="G211" s="6" t="s">
        <v>62</v>
      </c>
      <c r="H211" s="6" t="s">
        <v>439</v>
      </c>
      <c r="I211" s="6" t="s">
        <v>40</v>
      </c>
      <c r="J211" s="8" t="s">
        <v>41</v>
      </c>
      <c r="K211" s="9"/>
      <c r="L211" s="22" t="s">
        <v>373</v>
      </c>
      <c r="M211" s="8"/>
      <c r="N211" s="8" t="s">
        <v>374</v>
      </c>
      <c r="O211" s="8" t="s">
        <v>375</v>
      </c>
      <c r="P211" s="31" t="s">
        <v>42</v>
      </c>
      <c r="Q211" s="31"/>
      <c r="R211" s="31" t="s">
        <v>42</v>
      </c>
      <c r="S211" s="31" t="s">
        <v>42</v>
      </c>
      <c r="T211" s="31" t="s">
        <v>42</v>
      </c>
      <c r="U211" s="31" t="s">
        <v>42</v>
      </c>
      <c r="V211" s="31" t="s">
        <v>42</v>
      </c>
      <c r="W211" s="31" t="s">
        <v>42</v>
      </c>
      <c r="X211" s="31" t="s">
        <v>42</v>
      </c>
      <c r="Y211" s="31" t="s">
        <v>42</v>
      </c>
      <c r="Z211" s="31" t="s">
        <v>42</v>
      </c>
      <c r="AA211" s="31" t="s">
        <v>42</v>
      </c>
      <c r="AB211" s="31" t="s">
        <v>42</v>
      </c>
      <c r="AC211" s="31" t="s">
        <v>42</v>
      </c>
      <c r="AD211" s="31" t="s">
        <v>42</v>
      </c>
      <c r="AE211" s="31" t="s">
        <v>42</v>
      </c>
      <c r="AF211" s="31" t="s">
        <v>42</v>
      </c>
      <c r="AG211" s="32" t="s">
        <v>42</v>
      </c>
    </row>
    <row r="212" spans="1:33" ht="12.75" customHeight="1" x14ac:dyDescent="0.2">
      <c r="A212" s="6" t="s">
        <v>368</v>
      </c>
      <c r="B212" s="6" t="s">
        <v>494</v>
      </c>
      <c r="C212" s="7" t="s">
        <v>42</v>
      </c>
      <c r="D212" s="8" t="s">
        <v>495</v>
      </c>
      <c r="E212" s="8" t="s">
        <v>36</v>
      </c>
      <c r="F212" s="8" t="s">
        <v>37</v>
      </c>
      <c r="G212" s="6" t="s">
        <v>51</v>
      </c>
      <c r="H212" s="6" t="s">
        <v>39</v>
      </c>
      <c r="I212" s="6" t="s">
        <v>40</v>
      </c>
      <c r="J212" s="8" t="s">
        <v>41</v>
      </c>
      <c r="K212" s="9">
        <v>16294309000</v>
      </c>
      <c r="L212" s="6"/>
      <c r="M212" s="6"/>
      <c r="N212" s="6"/>
      <c r="O212" s="6"/>
      <c r="P212" s="11">
        <v>5.0000000000000001E-3</v>
      </c>
      <c r="Q212" s="8"/>
      <c r="R212" s="9">
        <v>208320315.81718504</v>
      </c>
      <c r="S212" s="9">
        <v>186770974.33743802</v>
      </c>
      <c r="T212" s="12">
        <v>0</v>
      </c>
      <c r="U212" s="12">
        <v>68897</v>
      </c>
      <c r="V212" s="12">
        <v>5262958.6534679998</v>
      </c>
      <c r="W212" s="12">
        <v>11024927.163264001</v>
      </c>
      <c r="X212" s="9">
        <v>5192558.6630150005</v>
      </c>
      <c r="Y212" s="9"/>
      <c r="Z212" s="9"/>
      <c r="AA212" s="13"/>
      <c r="AB212" s="14">
        <f>+S212+U212+V212+W212</f>
        <v>203127757.15417004</v>
      </c>
      <c r="AC212" s="15">
        <f>+S212/AB212</f>
        <v>0.91947539299457959</v>
      </c>
      <c r="AD212" s="15">
        <f>+V212/AB212</f>
        <v>2.5909598605342331E-2</v>
      </c>
      <c r="AE212" s="16">
        <f>+S212/K212</f>
        <v>1.1462343959319663E-2</v>
      </c>
      <c r="AF212" s="16">
        <f>+V212/K212</f>
        <v>3.2299366935216461E-4</v>
      </c>
      <c r="AG212" s="17">
        <f>+AB212/K212+AA212</f>
        <v>1.2466178047450189E-2</v>
      </c>
    </row>
    <row r="213" spans="1:33" ht="12.75" customHeight="1" x14ac:dyDescent="0.2">
      <c r="A213" s="6" t="s">
        <v>368</v>
      </c>
      <c r="B213" s="6" t="s">
        <v>494</v>
      </c>
      <c r="C213" s="7" t="s">
        <v>496</v>
      </c>
      <c r="D213" s="8" t="s">
        <v>495</v>
      </c>
      <c r="E213" s="8" t="s">
        <v>36</v>
      </c>
      <c r="F213" s="8" t="s">
        <v>37</v>
      </c>
      <c r="G213" s="6" t="s">
        <v>51</v>
      </c>
      <c r="H213" s="6" t="s">
        <v>39</v>
      </c>
      <c r="I213" s="6" t="s">
        <v>40</v>
      </c>
      <c r="J213" s="8" t="s">
        <v>41</v>
      </c>
      <c r="K213" s="9">
        <v>11729613849</v>
      </c>
      <c r="L213" s="22" t="s">
        <v>373</v>
      </c>
      <c r="M213" s="8"/>
      <c r="N213" s="8" t="s">
        <v>374</v>
      </c>
      <c r="O213" s="8" t="s">
        <v>375</v>
      </c>
      <c r="P213" s="31" t="s">
        <v>42</v>
      </c>
      <c r="Q213" s="31"/>
      <c r="R213" s="31" t="s">
        <v>42</v>
      </c>
      <c r="S213" s="31" t="s">
        <v>42</v>
      </c>
      <c r="T213" s="31" t="s">
        <v>42</v>
      </c>
      <c r="U213" s="31" t="s">
        <v>42</v>
      </c>
      <c r="V213" s="31" t="s">
        <v>42</v>
      </c>
      <c r="W213" s="31" t="s">
        <v>42</v>
      </c>
      <c r="X213" s="31" t="s">
        <v>42</v>
      </c>
      <c r="Y213" s="31" t="s">
        <v>42</v>
      </c>
      <c r="Z213" s="31" t="s">
        <v>42</v>
      </c>
      <c r="AA213" s="31" t="s">
        <v>42</v>
      </c>
      <c r="AB213" s="31" t="s">
        <v>42</v>
      </c>
      <c r="AC213" s="31" t="s">
        <v>42</v>
      </c>
      <c r="AD213" s="31" t="s">
        <v>42</v>
      </c>
      <c r="AE213" s="31" t="s">
        <v>42</v>
      </c>
      <c r="AF213" s="31" t="s">
        <v>42</v>
      </c>
      <c r="AG213" s="32" t="s">
        <v>42</v>
      </c>
    </row>
    <row r="214" spans="1:33" ht="12.75" customHeight="1" x14ac:dyDescent="0.2">
      <c r="A214" s="6" t="s">
        <v>368</v>
      </c>
      <c r="B214" s="6" t="s">
        <v>494</v>
      </c>
      <c r="C214" s="7" t="s">
        <v>497</v>
      </c>
      <c r="D214" s="8" t="s">
        <v>498</v>
      </c>
      <c r="E214" s="8" t="s">
        <v>36</v>
      </c>
      <c r="F214" s="8" t="s">
        <v>37</v>
      </c>
      <c r="G214" s="6" t="s">
        <v>51</v>
      </c>
      <c r="H214" s="6" t="s">
        <v>39</v>
      </c>
      <c r="I214" s="6" t="s">
        <v>40</v>
      </c>
      <c r="J214" s="8" t="s">
        <v>41</v>
      </c>
      <c r="K214" s="9">
        <v>4564695151</v>
      </c>
      <c r="L214" s="22" t="s">
        <v>310</v>
      </c>
      <c r="M214" s="8"/>
      <c r="N214" s="8" t="s">
        <v>374</v>
      </c>
      <c r="O214" s="8" t="s">
        <v>375</v>
      </c>
      <c r="P214" s="31" t="s">
        <v>42</v>
      </c>
      <c r="Q214" s="31"/>
      <c r="R214" s="31" t="s">
        <v>42</v>
      </c>
      <c r="S214" s="31" t="s">
        <v>42</v>
      </c>
      <c r="T214" s="31" t="s">
        <v>42</v>
      </c>
      <c r="U214" s="31" t="s">
        <v>42</v>
      </c>
      <c r="V214" s="31" t="s">
        <v>42</v>
      </c>
      <c r="W214" s="31" t="s">
        <v>42</v>
      </c>
      <c r="X214" s="31" t="s">
        <v>42</v>
      </c>
      <c r="Y214" s="31" t="s">
        <v>42</v>
      </c>
      <c r="Z214" s="31" t="s">
        <v>42</v>
      </c>
      <c r="AA214" s="31" t="s">
        <v>42</v>
      </c>
      <c r="AB214" s="31" t="s">
        <v>42</v>
      </c>
      <c r="AC214" s="31" t="s">
        <v>42</v>
      </c>
      <c r="AD214" s="31" t="s">
        <v>42</v>
      </c>
      <c r="AE214" s="31" t="s">
        <v>42</v>
      </c>
      <c r="AF214" s="31" t="s">
        <v>42</v>
      </c>
      <c r="AG214" s="32" t="s">
        <v>42</v>
      </c>
    </row>
    <row r="215" spans="1:33" ht="12.75" customHeight="1" x14ac:dyDescent="0.2">
      <c r="A215" s="6" t="s">
        <v>368</v>
      </c>
      <c r="B215" s="6" t="s">
        <v>499</v>
      </c>
      <c r="C215" s="7" t="s">
        <v>42</v>
      </c>
      <c r="D215" s="8" t="s">
        <v>500</v>
      </c>
      <c r="E215" s="8" t="s">
        <v>36</v>
      </c>
      <c r="F215" s="8" t="s">
        <v>37</v>
      </c>
      <c r="G215" s="6" t="s">
        <v>51</v>
      </c>
      <c r="H215" s="6" t="s">
        <v>39</v>
      </c>
      <c r="I215" s="6" t="s">
        <v>40</v>
      </c>
      <c r="J215" s="8" t="s">
        <v>41</v>
      </c>
      <c r="K215" s="9">
        <v>17473207884</v>
      </c>
      <c r="L215" s="6"/>
      <c r="M215" s="6"/>
      <c r="N215" s="6"/>
      <c r="O215" s="6"/>
      <c r="P215" s="11">
        <v>5.0000000000000001E-3</v>
      </c>
      <c r="Q215" s="8"/>
      <c r="R215" s="9">
        <v>210855414.42551503</v>
      </c>
      <c r="S215" s="9">
        <v>179696135.23532701</v>
      </c>
      <c r="T215" s="12">
        <v>0</v>
      </c>
      <c r="U215" s="12">
        <v>7238135</v>
      </c>
      <c r="V215" s="12">
        <v>6121453.6739790002</v>
      </c>
      <c r="W215" s="12">
        <v>10863148.039014999</v>
      </c>
      <c r="X215" s="9">
        <v>6936542.477194</v>
      </c>
      <c r="Y215" s="9"/>
      <c r="Z215" s="9"/>
      <c r="AA215" s="13"/>
      <c r="AB215" s="14">
        <f>+S215+U215+V215+W215</f>
        <v>203918871.94832101</v>
      </c>
      <c r="AC215" s="15">
        <f>+S215/AB215</f>
        <v>0.88121385489454473</v>
      </c>
      <c r="AD215" s="15">
        <f>+V215/AB215</f>
        <v>3.0019064030181352E-2</v>
      </c>
      <c r="AE215" s="16">
        <f>+S215/K215</f>
        <v>1.0284095309131675E-2</v>
      </c>
      <c r="AF215" s="16">
        <f>+V215/K215</f>
        <v>3.5033370601538708E-4</v>
      </c>
      <c r="AG215" s="17">
        <f>+AB215/K215+AA215</f>
        <v>1.1670374055072453E-2</v>
      </c>
    </row>
    <row r="216" spans="1:33" ht="12.75" customHeight="1" x14ac:dyDescent="0.2">
      <c r="A216" s="6" t="s">
        <v>368</v>
      </c>
      <c r="B216" s="6" t="s">
        <v>499</v>
      </c>
      <c r="C216" s="7" t="s">
        <v>501</v>
      </c>
      <c r="D216" s="8" t="s">
        <v>500</v>
      </c>
      <c r="E216" s="8" t="s">
        <v>36</v>
      </c>
      <c r="F216" s="8" t="s">
        <v>37</v>
      </c>
      <c r="G216" s="6" t="s">
        <v>51</v>
      </c>
      <c r="H216" s="6" t="s">
        <v>39</v>
      </c>
      <c r="I216" s="6" t="s">
        <v>40</v>
      </c>
      <c r="J216" s="8" t="s">
        <v>41</v>
      </c>
      <c r="K216" s="9">
        <v>11737446024</v>
      </c>
      <c r="L216" s="22" t="s">
        <v>373</v>
      </c>
      <c r="M216" s="8"/>
      <c r="N216" s="8" t="s">
        <v>374</v>
      </c>
      <c r="O216" s="8" t="s">
        <v>375</v>
      </c>
      <c r="P216" s="31" t="s">
        <v>42</v>
      </c>
      <c r="Q216" s="31"/>
      <c r="R216" s="31" t="s">
        <v>42</v>
      </c>
      <c r="S216" s="31" t="s">
        <v>42</v>
      </c>
      <c r="T216" s="31" t="s">
        <v>42</v>
      </c>
      <c r="U216" s="31" t="s">
        <v>42</v>
      </c>
      <c r="V216" s="31" t="s">
        <v>42</v>
      </c>
      <c r="W216" s="31" t="s">
        <v>42</v>
      </c>
      <c r="X216" s="31" t="s">
        <v>42</v>
      </c>
      <c r="Y216" s="31" t="s">
        <v>42</v>
      </c>
      <c r="Z216" s="31" t="s">
        <v>42</v>
      </c>
      <c r="AA216" s="31" t="s">
        <v>42</v>
      </c>
      <c r="AB216" s="31" t="s">
        <v>42</v>
      </c>
      <c r="AC216" s="31" t="s">
        <v>42</v>
      </c>
      <c r="AD216" s="31" t="s">
        <v>42</v>
      </c>
      <c r="AE216" s="31" t="s">
        <v>42</v>
      </c>
      <c r="AF216" s="31" t="s">
        <v>42</v>
      </c>
      <c r="AG216" s="32" t="s">
        <v>42</v>
      </c>
    </row>
    <row r="217" spans="1:33" ht="12.75" customHeight="1" x14ac:dyDescent="0.2">
      <c r="A217" s="6" t="s">
        <v>368</v>
      </c>
      <c r="B217" s="6" t="s">
        <v>499</v>
      </c>
      <c r="C217" s="7" t="s">
        <v>502</v>
      </c>
      <c r="D217" s="8" t="s">
        <v>503</v>
      </c>
      <c r="E217" s="8" t="s">
        <v>36</v>
      </c>
      <c r="F217" s="8" t="s">
        <v>37</v>
      </c>
      <c r="G217" s="6" t="s">
        <v>51</v>
      </c>
      <c r="H217" s="6" t="s">
        <v>39</v>
      </c>
      <c r="I217" s="6" t="s">
        <v>40</v>
      </c>
      <c r="J217" s="8" t="s">
        <v>41</v>
      </c>
      <c r="K217" s="9">
        <v>5735761860</v>
      </c>
      <c r="L217" s="22" t="s">
        <v>373</v>
      </c>
      <c r="M217" s="8"/>
      <c r="N217" s="8" t="s">
        <v>374</v>
      </c>
      <c r="O217" s="8" t="s">
        <v>375</v>
      </c>
      <c r="P217" s="31" t="s">
        <v>42</v>
      </c>
      <c r="Q217" s="31"/>
      <c r="R217" s="31" t="s">
        <v>42</v>
      </c>
      <c r="S217" s="31" t="s">
        <v>42</v>
      </c>
      <c r="T217" s="31" t="s">
        <v>42</v>
      </c>
      <c r="U217" s="31" t="s">
        <v>42</v>
      </c>
      <c r="V217" s="31" t="s">
        <v>42</v>
      </c>
      <c r="W217" s="31" t="s">
        <v>42</v>
      </c>
      <c r="X217" s="31" t="s">
        <v>42</v>
      </c>
      <c r="Y217" s="31" t="s">
        <v>42</v>
      </c>
      <c r="Z217" s="31" t="s">
        <v>42</v>
      </c>
      <c r="AA217" s="31" t="s">
        <v>42</v>
      </c>
      <c r="AB217" s="31" t="s">
        <v>42</v>
      </c>
      <c r="AC217" s="31" t="s">
        <v>42</v>
      </c>
      <c r="AD217" s="31" t="s">
        <v>42</v>
      </c>
      <c r="AE217" s="31" t="s">
        <v>42</v>
      </c>
      <c r="AF217" s="31" t="s">
        <v>42</v>
      </c>
      <c r="AG217" s="32" t="s">
        <v>42</v>
      </c>
    </row>
    <row r="218" spans="1:33" ht="12.75" customHeight="1" x14ac:dyDescent="0.2">
      <c r="A218" s="6" t="s">
        <v>368</v>
      </c>
      <c r="B218" s="6" t="s">
        <v>504</v>
      </c>
      <c r="C218" s="7" t="s">
        <v>42</v>
      </c>
      <c r="D218" s="8" t="s">
        <v>505</v>
      </c>
      <c r="E218" s="8" t="s">
        <v>36</v>
      </c>
      <c r="F218" s="8" t="s">
        <v>37</v>
      </c>
      <c r="G218" s="6" t="s">
        <v>51</v>
      </c>
      <c r="H218" s="6" t="s">
        <v>224</v>
      </c>
      <c r="I218" s="6" t="s">
        <v>123</v>
      </c>
      <c r="J218" s="8" t="s">
        <v>41</v>
      </c>
      <c r="K218" s="9">
        <v>2262315983</v>
      </c>
      <c r="L218" s="22" t="s">
        <v>253</v>
      </c>
      <c r="M218" s="8"/>
      <c r="N218" s="8" t="s">
        <v>374</v>
      </c>
      <c r="O218" s="8" t="s">
        <v>375</v>
      </c>
      <c r="P218" s="11">
        <v>5.0000000000000001E-3</v>
      </c>
      <c r="Q218" s="8"/>
      <c r="R218" s="9">
        <v>37506389.000410996</v>
      </c>
      <c r="S218" s="9">
        <v>34040902.153678998</v>
      </c>
      <c r="T218" s="12">
        <v>0</v>
      </c>
      <c r="U218" s="12">
        <v>0</v>
      </c>
      <c r="V218" s="12">
        <v>844525.04318799998</v>
      </c>
      <c r="W218" s="12">
        <v>2481735.4627439999</v>
      </c>
      <c r="X218" s="9">
        <v>139226.34080000001</v>
      </c>
      <c r="Y218" s="9"/>
      <c r="Z218" s="9"/>
      <c r="AA218" s="19">
        <v>7.1991999999999998E-4</v>
      </c>
      <c r="AB218" s="14">
        <f t="shared" ref="AB218:AB281" si="9">+S218+U218+V218+W218</f>
        <v>37367162.659610994</v>
      </c>
      <c r="AC218" s="15">
        <f t="shared" ref="AC218:AC281" si="10">+S218/AB218</f>
        <v>0.91098439728400227</v>
      </c>
      <c r="AD218" s="15">
        <f t="shared" ref="AD218:AD281" si="11">+V218/AB218</f>
        <v>2.2600727030870366E-2</v>
      </c>
      <c r="AE218" s="16">
        <f>+S218/K218</f>
        <v>1.5046926428260573E-2</v>
      </c>
      <c r="AF218" s="16">
        <f>+V218/K218</f>
        <v>3.7330109919839612E-4</v>
      </c>
      <c r="AG218" s="17">
        <f>+AB218/K218+AA218</f>
        <v>1.723713640142388E-2</v>
      </c>
    </row>
    <row r="219" spans="1:33" ht="12.75" customHeight="1" x14ac:dyDescent="0.2">
      <c r="A219" s="6" t="s">
        <v>368</v>
      </c>
      <c r="B219" s="6" t="s">
        <v>506</v>
      </c>
      <c r="C219" s="7" t="s">
        <v>42</v>
      </c>
      <c r="D219" s="8" t="s">
        <v>507</v>
      </c>
      <c r="E219" s="8" t="s">
        <v>36</v>
      </c>
      <c r="F219" s="8" t="s">
        <v>37</v>
      </c>
      <c r="G219" s="6" t="s">
        <v>51</v>
      </c>
      <c r="H219" s="6" t="s">
        <v>224</v>
      </c>
      <c r="I219" s="6" t="s">
        <v>123</v>
      </c>
      <c r="J219" s="8" t="s">
        <v>41</v>
      </c>
      <c r="K219" s="9">
        <v>5990617581</v>
      </c>
      <c r="L219" s="22" t="s">
        <v>253</v>
      </c>
      <c r="M219" s="8"/>
      <c r="N219" s="8" t="s">
        <v>374</v>
      </c>
      <c r="O219" s="8" t="s">
        <v>375</v>
      </c>
      <c r="P219" s="11">
        <v>5.0000000000000001E-3</v>
      </c>
      <c r="Q219" s="8"/>
      <c r="R219" s="9">
        <v>68495526.227525994</v>
      </c>
      <c r="S219" s="9">
        <v>61154219.151225999</v>
      </c>
      <c r="T219" s="12">
        <v>0</v>
      </c>
      <c r="U219" s="12">
        <v>0</v>
      </c>
      <c r="V219" s="12">
        <v>2099365.5049589998</v>
      </c>
      <c r="W219" s="12">
        <v>5084611.7117410004</v>
      </c>
      <c r="X219" s="9">
        <v>157329.8596</v>
      </c>
      <c r="Y219" s="9"/>
      <c r="Z219" s="9"/>
      <c r="AA219" s="19">
        <v>1.27954E-3</v>
      </c>
      <c r="AB219" s="14">
        <f t="shared" si="9"/>
        <v>68338196.367926002</v>
      </c>
      <c r="AC219" s="15">
        <f t="shared" si="10"/>
        <v>0.89487610738184853</v>
      </c>
      <c r="AD219" s="15">
        <f t="shared" si="11"/>
        <v>3.0720235776434988E-2</v>
      </c>
      <c r="AE219" s="16">
        <f>+S219/K219</f>
        <v>1.0208333001456198E-2</v>
      </c>
      <c r="AF219" s="16">
        <f>+V219/K219</f>
        <v>3.5044225016422388E-4</v>
      </c>
      <c r="AG219" s="17">
        <f>+AB219/K219+AA219</f>
        <v>1.268707777785269E-2</v>
      </c>
    </row>
    <row r="220" spans="1:33" ht="12.75" customHeight="1" x14ac:dyDescent="0.2">
      <c r="A220" s="6" t="s">
        <v>368</v>
      </c>
      <c r="B220" s="6" t="s">
        <v>508</v>
      </c>
      <c r="C220" s="7" t="s">
        <v>42</v>
      </c>
      <c r="D220" s="8" t="s">
        <v>509</v>
      </c>
      <c r="E220" s="8" t="s">
        <v>36</v>
      </c>
      <c r="F220" s="8" t="s">
        <v>37</v>
      </c>
      <c r="G220" s="6" t="s">
        <v>51</v>
      </c>
      <c r="H220" s="6" t="s">
        <v>224</v>
      </c>
      <c r="I220" s="6" t="s">
        <v>123</v>
      </c>
      <c r="J220" s="8" t="s">
        <v>41</v>
      </c>
      <c r="K220" s="9">
        <v>6882050746</v>
      </c>
      <c r="L220" s="22" t="s">
        <v>253</v>
      </c>
      <c r="M220" s="8"/>
      <c r="N220" s="8" t="s">
        <v>374</v>
      </c>
      <c r="O220" s="8" t="s">
        <v>375</v>
      </c>
      <c r="P220" s="11">
        <v>5.0000000000000001E-3</v>
      </c>
      <c r="Q220" s="8"/>
      <c r="R220" s="9">
        <v>71061903.254143</v>
      </c>
      <c r="S220" s="9">
        <v>63286919.997788005</v>
      </c>
      <c r="T220" s="12">
        <v>0</v>
      </c>
      <c r="U220" s="12">
        <v>0</v>
      </c>
      <c r="V220" s="12">
        <v>2435515.9136640001</v>
      </c>
      <c r="W220" s="12">
        <v>5217352.8834910002</v>
      </c>
      <c r="X220" s="9">
        <v>122114.45920000001</v>
      </c>
      <c r="Y220" s="9"/>
      <c r="Z220" s="9"/>
      <c r="AA220" s="19">
        <v>1.78396E-3</v>
      </c>
      <c r="AB220" s="14">
        <f t="shared" si="9"/>
        <v>70939788.794943005</v>
      </c>
      <c r="AC220" s="15">
        <f t="shared" si="10"/>
        <v>0.89212162980529564</v>
      </c>
      <c r="AD220" s="15">
        <f t="shared" si="11"/>
        <v>3.4332156255836181E-2</v>
      </c>
      <c r="AE220" s="16">
        <f>+S220/K220</f>
        <v>9.1959391660359022E-3</v>
      </c>
      <c r="AF220" s="16">
        <f>+V220/K220</f>
        <v>3.5389391964009794E-4</v>
      </c>
      <c r="AG220" s="17">
        <f>+AB220/K220+AA220</f>
        <v>1.2091903288005364E-2</v>
      </c>
    </row>
    <row r="221" spans="1:33" ht="12.75" customHeight="1" x14ac:dyDescent="0.2">
      <c r="A221" s="6" t="s">
        <v>368</v>
      </c>
      <c r="B221" s="6" t="s">
        <v>510</v>
      </c>
      <c r="C221" s="7" t="s">
        <v>42</v>
      </c>
      <c r="D221" s="8" t="s">
        <v>511</v>
      </c>
      <c r="E221" s="8" t="s">
        <v>36</v>
      </c>
      <c r="F221" s="8" t="s">
        <v>37</v>
      </c>
      <c r="G221" s="6" t="s">
        <v>51</v>
      </c>
      <c r="H221" s="6" t="s">
        <v>216</v>
      </c>
      <c r="I221" s="6" t="s">
        <v>40</v>
      </c>
      <c r="J221" s="8" t="s">
        <v>41</v>
      </c>
      <c r="K221" s="9">
        <v>17109035831</v>
      </c>
      <c r="L221" s="22" t="s">
        <v>253</v>
      </c>
      <c r="M221" s="8"/>
      <c r="N221" s="8" t="s">
        <v>374</v>
      </c>
      <c r="O221" s="8" t="s">
        <v>375</v>
      </c>
      <c r="P221" s="11">
        <v>5.0000000000000001E-3</v>
      </c>
      <c r="Q221" s="8"/>
      <c r="R221" s="9">
        <v>22315927.310241997</v>
      </c>
      <c r="S221" s="9">
        <v>8733277.7489999998</v>
      </c>
      <c r="T221" s="12">
        <v>0</v>
      </c>
      <c r="U221" s="12">
        <v>0</v>
      </c>
      <c r="V221" s="12">
        <v>6524416.252785</v>
      </c>
      <c r="W221" s="12">
        <v>6276299.3084570002</v>
      </c>
      <c r="X221" s="9">
        <v>781934</v>
      </c>
      <c r="Y221" s="9"/>
      <c r="Z221" s="9"/>
      <c r="AA221" s="19">
        <v>8.8405299999999992E-3</v>
      </c>
      <c r="AB221" s="14">
        <f t="shared" si="9"/>
        <v>21533993.310241997</v>
      </c>
      <c r="AC221" s="15">
        <f t="shared" si="10"/>
        <v>0.40555774412943085</v>
      </c>
      <c r="AD221" s="15">
        <f t="shared" si="11"/>
        <v>0.30298218072176408</v>
      </c>
      <c r="AE221" s="16">
        <f>+S221/K221</f>
        <v>5.1044827044993983E-4</v>
      </c>
      <c r="AF221" s="16">
        <f>+V221/K221</f>
        <v>3.8134330404308099E-4</v>
      </c>
      <c r="AG221" s="17">
        <f>+AB221/K221+AA221</f>
        <v>1.0099162778781395E-2</v>
      </c>
    </row>
    <row r="222" spans="1:33" ht="12.75" customHeight="1" x14ac:dyDescent="0.2">
      <c r="A222" s="6" t="s">
        <v>368</v>
      </c>
      <c r="B222" s="6" t="s">
        <v>512</v>
      </c>
      <c r="C222" s="7" t="s">
        <v>42</v>
      </c>
      <c r="D222" s="8" t="s">
        <v>513</v>
      </c>
      <c r="E222" s="8" t="s">
        <v>36</v>
      </c>
      <c r="F222" s="8" t="s">
        <v>37</v>
      </c>
      <c r="G222" s="6" t="s">
        <v>51</v>
      </c>
      <c r="H222" s="6" t="s">
        <v>39</v>
      </c>
      <c r="I222" s="6" t="s">
        <v>123</v>
      </c>
      <c r="J222" s="8" t="s">
        <v>41</v>
      </c>
      <c r="K222" s="9">
        <v>2961621536</v>
      </c>
      <c r="L222" s="22" t="s">
        <v>253</v>
      </c>
      <c r="M222" s="8"/>
      <c r="N222" s="8" t="s">
        <v>374</v>
      </c>
      <c r="O222" s="8" t="s">
        <v>375</v>
      </c>
      <c r="P222" s="11">
        <v>5.0000000000000001E-3</v>
      </c>
      <c r="Q222" s="8"/>
      <c r="R222" s="9">
        <v>43072468.388935998</v>
      </c>
      <c r="S222" s="9">
        <v>38567820.649214</v>
      </c>
      <c r="T222" s="12">
        <v>0</v>
      </c>
      <c r="U222" s="12">
        <v>0</v>
      </c>
      <c r="V222" s="12">
        <v>1073043.6290190001</v>
      </c>
      <c r="W222" s="12">
        <v>3330498.563503</v>
      </c>
      <c r="X222" s="9">
        <v>101105.5472</v>
      </c>
      <c r="Y222" s="9"/>
      <c r="Z222" s="9"/>
      <c r="AA222" s="19">
        <v>6.0583000000000002E-4</v>
      </c>
      <c r="AB222" s="14">
        <f t="shared" si="9"/>
        <v>42971362.841735996</v>
      </c>
      <c r="AC222" s="15">
        <f t="shared" si="10"/>
        <v>0.89752379488776535</v>
      </c>
      <c r="AD222" s="15">
        <f t="shared" si="11"/>
        <v>2.4971133286394283E-2</v>
      </c>
      <c r="AE222" s="16">
        <f>+S222/K222</f>
        <v>1.3022535182298864E-2</v>
      </c>
      <c r="AF222" s="16">
        <f>+V222/K222</f>
        <v>3.6231625681256531E-4</v>
      </c>
      <c r="AG222" s="17">
        <f>+AB222/K222+AA222</f>
        <v>1.5115233824694499E-2</v>
      </c>
    </row>
    <row r="223" spans="1:33" ht="12.75" customHeight="1" x14ac:dyDescent="0.2">
      <c r="A223" s="6" t="s">
        <v>368</v>
      </c>
      <c r="B223" s="6" t="s">
        <v>514</v>
      </c>
      <c r="C223" s="7" t="s">
        <v>42</v>
      </c>
      <c r="D223" s="8" t="s">
        <v>515</v>
      </c>
      <c r="E223" s="8" t="s">
        <v>36</v>
      </c>
      <c r="F223" s="8" t="s">
        <v>37</v>
      </c>
      <c r="G223" s="6" t="s">
        <v>51</v>
      </c>
      <c r="H223" s="6" t="s">
        <v>52</v>
      </c>
      <c r="I223" s="6" t="s">
        <v>40</v>
      </c>
      <c r="J223" s="8" t="s">
        <v>41</v>
      </c>
      <c r="K223" s="9">
        <v>1958724625.9999998</v>
      </c>
      <c r="L223" s="22" t="s">
        <v>373</v>
      </c>
      <c r="M223" s="8"/>
      <c r="N223" s="8" t="s">
        <v>374</v>
      </c>
      <c r="O223" s="8" t="s">
        <v>375</v>
      </c>
      <c r="P223" s="11">
        <v>5.0000000000000001E-3</v>
      </c>
      <c r="Q223" s="8"/>
      <c r="R223" s="9">
        <v>25718033.004972</v>
      </c>
      <c r="S223" s="9">
        <v>21708637.210841998</v>
      </c>
      <c r="T223" s="12">
        <v>0</v>
      </c>
      <c r="U223" s="12">
        <v>0</v>
      </c>
      <c r="V223" s="12">
        <v>893132.42014900001</v>
      </c>
      <c r="W223" s="12">
        <v>3067025.703981</v>
      </c>
      <c r="X223" s="9">
        <v>49237.67</v>
      </c>
      <c r="Y223" s="9"/>
      <c r="Z223" s="9"/>
      <c r="AA223" s="13"/>
      <c r="AB223" s="14">
        <f t="shared" si="9"/>
        <v>25668795.334971998</v>
      </c>
      <c r="AC223" s="15">
        <f t="shared" si="10"/>
        <v>0.84572092018924816</v>
      </c>
      <c r="AD223" s="15">
        <f t="shared" si="11"/>
        <v>3.4794481334001967E-2</v>
      </c>
      <c r="AE223" s="16">
        <f>+S223/K223</f>
        <v>1.1083047061686353E-2</v>
      </c>
      <c r="AF223" s="16">
        <f>+V223/K223</f>
        <v>4.5597651057918546E-4</v>
      </c>
      <c r="AG223" s="17">
        <f>+AB223/K223+AA223</f>
        <v>1.3104851490733236E-2</v>
      </c>
    </row>
    <row r="224" spans="1:33" ht="12.75" customHeight="1" x14ac:dyDescent="0.2">
      <c r="A224" s="6" t="s">
        <v>516</v>
      </c>
      <c r="B224" s="6" t="s">
        <v>517</v>
      </c>
      <c r="C224" s="7" t="s">
        <v>518</v>
      </c>
      <c r="D224" s="8" t="s">
        <v>519</v>
      </c>
      <c r="E224" s="8" t="s">
        <v>36</v>
      </c>
      <c r="F224" s="8" t="s">
        <v>37</v>
      </c>
      <c r="G224" s="6" t="s">
        <v>51</v>
      </c>
      <c r="H224" s="6" t="s">
        <v>448</v>
      </c>
      <c r="I224" s="6" t="s">
        <v>123</v>
      </c>
      <c r="J224" s="8" t="s">
        <v>41</v>
      </c>
      <c r="K224" s="9">
        <v>137303554835.62498</v>
      </c>
      <c r="L224" s="10">
        <v>2.5000000000000001E-2</v>
      </c>
      <c r="M224" s="8"/>
      <c r="N224" s="8"/>
      <c r="O224" s="11">
        <v>2E-3</v>
      </c>
      <c r="P224" s="8" t="s">
        <v>520</v>
      </c>
      <c r="Q224" s="8"/>
      <c r="R224" s="9">
        <v>992549418</v>
      </c>
      <c r="S224" s="9">
        <v>248876854</v>
      </c>
      <c r="T224" s="12">
        <v>0</v>
      </c>
      <c r="U224" s="12">
        <v>584131564</v>
      </c>
      <c r="V224" s="12">
        <v>54973526</v>
      </c>
      <c r="W224" s="12">
        <v>104539927</v>
      </c>
      <c r="X224" s="9">
        <v>27547</v>
      </c>
      <c r="Y224" s="9"/>
      <c r="Z224" s="9"/>
      <c r="AA224" s="13"/>
      <c r="AB224" s="14">
        <f t="shared" si="9"/>
        <v>992521871</v>
      </c>
      <c r="AC224" s="15">
        <f t="shared" si="10"/>
        <v>0.25075200987686852</v>
      </c>
      <c r="AD224" s="15">
        <f t="shared" si="11"/>
        <v>5.5387722534126403E-2</v>
      </c>
      <c r="AE224" s="16">
        <f>+S224/K224</f>
        <v>1.8126031354246193E-3</v>
      </c>
      <c r="AF224" s="16">
        <f>+V224/K224</f>
        <v>4.0037948082125317E-4</v>
      </c>
      <c r="AG224" s="17">
        <f>+AB224/K224+AA224</f>
        <v>7.2286684215001748E-3</v>
      </c>
    </row>
    <row r="225" spans="1:33" ht="12.75" customHeight="1" x14ac:dyDescent="0.2">
      <c r="A225" s="6" t="s">
        <v>516</v>
      </c>
      <c r="B225" s="6" t="s">
        <v>521</v>
      </c>
      <c r="C225" s="7" t="s">
        <v>522</v>
      </c>
      <c r="D225" s="8" t="s">
        <v>523</v>
      </c>
      <c r="E225" s="8" t="s">
        <v>36</v>
      </c>
      <c r="F225" s="8" t="s">
        <v>37</v>
      </c>
      <c r="G225" s="6" t="s">
        <v>51</v>
      </c>
      <c r="H225" s="6" t="s">
        <v>157</v>
      </c>
      <c r="I225" s="6" t="s">
        <v>123</v>
      </c>
      <c r="J225" s="8" t="s">
        <v>41</v>
      </c>
      <c r="K225" s="9">
        <v>10576373550.3123</v>
      </c>
      <c r="L225" s="10">
        <v>2.5000000000000001E-2</v>
      </c>
      <c r="M225" s="8"/>
      <c r="N225" s="8"/>
      <c r="O225" s="11">
        <v>2E-3</v>
      </c>
      <c r="P225" s="8" t="s">
        <v>520</v>
      </c>
      <c r="Q225" s="8"/>
      <c r="R225" s="9">
        <v>76661078</v>
      </c>
      <c r="S225" s="9">
        <v>17763627</v>
      </c>
      <c r="T225" s="12">
        <v>0</v>
      </c>
      <c r="U225" s="12">
        <v>45700345</v>
      </c>
      <c r="V225" s="12">
        <v>4253979</v>
      </c>
      <c r="W225" s="12">
        <v>8894464</v>
      </c>
      <c r="X225" s="9">
        <v>48663</v>
      </c>
      <c r="Y225" s="9"/>
      <c r="Z225" s="9"/>
      <c r="AA225" s="13"/>
      <c r="AB225" s="14">
        <f t="shared" si="9"/>
        <v>76612415</v>
      </c>
      <c r="AC225" s="15">
        <f t="shared" si="10"/>
        <v>0.2318635563178631</v>
      </c>
      <c r="AD225" s="15">
        <f t="shared" si="11"/>
        <v>5.552597447815736E-2</v>
      </c>
      <c r="AE225" s="16">
        <f>+S225/K225</f>
        <v>1.6795574509067407E-3</v>
      </c>
      <c r="AF225" s="16">
        <f>+V225/K225</f>
        <v>4.0221527537426932E-4</v>
      </c>
      <c r="AG225" s="17">
        <f>+AB225/K225+AA225</f>
        <v>7.2437319498551362E-3</v>
      </c>
    </row>
    <row r="226" spans="1:33" ht="12.75" customHeight="1" x14ac:dyDescent="0.2">
      <c r="A226" s="6" t="s">
        <v>516</v>
      </c>
      <c r="B226" s="6" t="s">
        <v>524</v>
      </c>
      <c r="C226" s="7" t="s">
        <v>525</v>
      </c>
      <c r="D226" s="8" t="s">
        <v>526</v>
      </c>
      <c r="E226" s="8" t="s">
        <v>36</v>
      </c>
      <c r="F226" s="8" t="s">
        <v>37</v>
      </c>
      <c r="G226" s="6" t="s">
        <v>51</v>
      </c>
      <c r="H226" s="6" t="s">
        <v>157</v>
      </c>
      <c r="I226" s="6" t="s">
        <v>527</v>
      </c>
      <c r="J226" s="8" t="s">
        <v>65</v>
      </c>
      <c r="K226" s="9">
        <v>143555032.91923299</v>
      </c>
      <c r="L226" s="10">
        <v>2.5000000000000001E-2</v>
      </c>
      <c r="M226" s="8"/>
      <c r="N226" s="8"/>
      <c r="O226" s="11">
        <v>2E-3</v>
      </c>
      <c r="P226" s="8" t="s">
        <v>520</v>
      </c>
      <c r="Q226" s="8"/>
      <c r="R226" s="9">
        <v>806724.33432699996</v>
      </c>
      <c r="S226" s="9">
        <v>179316.503058</v>
      </c>
      <c r="T226" s="12">
        <v>0</v>
      </c>
      <c r="U226" s="12">
        <v>455728.251529</v>
      </c>
      <c r="V226" s="12">
        <v>57816.546966000002</v>
      </c>
      <c r="W226" s="12">
        <v>113745.44456599999</v>
      </c>
      <c r="X226" s="9">
        <v>117.58820799999999</v>
      </c>
      <c r="Y226" s="9"/>
      <c r="Z226" s="9"/>
      <c r="AA226" s="13"/>
      <c r="AB226" s="14">
        <f t="shared" si="9"/>
        <v>806606.74611900002</v>
      </c>
      <c r="AC226" s="15">
        <f t="shared" si="10"/>
        <v>0.22230969914494758</v>
      </c>
      <c r="AD226" s="15">
        <f t="shared" si="11"/>
        <v>7.1678729745548439E-2</v>
      </c>
      <c r="AE226" s="16">
        <f>+S226/K226</f>
        <v>1.2491133150231461E-3</v>
      </c>
      <c r="AF226" s="16">
        <f>+V226/K226</f>
        <v>4.0274831045825315E-4</v>
      </c>
      <c r="AG226" s="17">
        <f>+AB226/K226+AA226</f>
        <v>5.6187980993519992E-3</v>
      </c>
    </row>
    <row r="227" spans="1:33" ht="12.75" customHeight="1" x14ac:dyDescent="0.2">
      <c r="A227" s="6" t="s">
        <v>516</v>
      </c>
      <c r="B227" s="6" t="s">
        <v>528</v>
      </c>
      <c r="C227" s="7" t="s">
        <v>529</v>
      </c>
      <c r="D227" s="8" t="s">
        <v>530</v>
      </c>
      <c r="E227" s="8" t="s">
        <v>36</v>
      </c>
      <c r="F227" s="8" t="s">
        <v>37</v>
      </c>
      <c r="G227" s="6" t="s">
        <v>51</v>
      </c>
      <c r="H227" s="6" t="s">
        <v>127</v>
      </c>
      <c r="I227" s="6" t="s">
        <v>527</v>
      </c>
      <c r="J227" s="8" t="s">
        <v>68</v>
      </c>
      <c r="K227" s="9">
        <v>55648707.234492995</v>
      </c>
      <c r="L227" s="10">
        <v>2.5000000000000001E-2</v>
      </c>
      <c r="M227" s="8"/>
      <c r="N227" s="8"/>
      <c r="O227" s="11">
        <v>2E-3</v>
      </c>
      <c r="P227" s="8" t="s">
        <v>520</v>
      </c>
      <c r="Q227" s="8"/>
      <c r="R227" s="9">
        <v>391511.77992999996</v>
      </c>
      <c r="S227" s="9">
        <v>89112.918730999998</v>
      </c>
      <c r="T227" s="12">
        <v>0</v>
      </c>
      <c r="U227" s="12">
        <v>231247.41551399999</v>
      </c>
      <c r="V227" s="12">
        <v>22477.956074999998</v>
      </c>
      <c r="W227" s="12">
        <v>48537.658064000003</v>
      </c>
      <c r="X227" s="9">
        <v>135.831546</v>
      </c>
      <c r="Y227" s="9"/>
      <c r="Z227" s="9"/>
      <c r="AA227" s="13"/>
      <c r="AB227" s="14">
        <f t="shared" si="9"/>
        <v>391375.94838399999</v>
      </c>
      <c r="AC227" s="15">
        <f t="shared" si="10"/>
        <v>0.2276913517525776</v>
      </c>
      <c r="AD227" s="15">
        <f t="shared" si="11"/>
        <v>5.7433156451774769E-2</v>
      </c>
      <c r="AE227" s="16">
        <f>+S227/K227</f>
        <v>1.6013475093948765E-3</v>
      </c>
      <c r="AF227" s="16">
        <f>+V227/K227</f>
        <v>4.0392593452858117E-4</v>
      </c>
      <c r="AG227" s="17">
        <f>+AB227/K227+AA227</f>
        <v>7.032974669740605E-3</v>
      </c>
    </row>
    <row r="228" spans="1:33" ht="12.75" customHeight="1" x14ac:dyDescent="0.2">
      <c r="A228" s="6" t="s">
        <v>516</v>
      </c>
      <c r="B228" s="6" t="s">
        <v>531</v>
      </c>
      <c r="C228" s="7"/>
      <c r="D228" s="8" t="s">
        <v>532</v>
      </c>
      <c r="E228" s="8" t="s">
        <v>36</v>
      </c>
      <c r="F228" s="8" t="s">
        <v>37</v>
      </c>
      <c r="G228" s="6" t="s">
        <v>51</v>
      </c>
      <c r="H228" s="6" t="s">
        <v>122</v>
      </c>
      <c r="I228" s="6" t="s">
        <v>123</v>
      </c>
      <c r="J228" s="8" t="s">
        <v>41</v>
      </c>
      <c r="K228" s="9">
        <v>16664192636.964399</v>
      </c>
      <c r="L228" s="10">
        <v>2.5000000000000001E-2</v>
      </c>
      <c r="M228" s="8"/>
      <c r="N228" s="8"/>
      <c r="O228" s="11">
        <v>2E-3</v>
      </c>
      <c r="P228" s="8" t="s">
        <v>520</v>
      </c>
      <c r="Q228" s="8"/>
      <c r="R228" s="9">
        <v>286518635</v>
      </c>
      <c r="S228" s="9">
        <v>74644465</v>
      </c>
      <c r="T228" s="12">
        <v>0</v>
      </c>
      <c r="U228" s="12">
        <v>191351615</v>
      </c>
      <c r="V228" s="12">
        <v>6699814</v>
      </c>
      <c r="W228" s="12">
        <v>13795170</v>
      </c>
      <c r="X228" s="9">
        <v>27571</v>
      </c>
      <c r="Y228" s="9"/>
      <c r="Z228" s="9"/>
      <c r="AA228" s="13"/>
      <c r="AB228" s="14">
        <f t="shared" si="9"/>
        <v>286491064</v>
      </c>
      <c r="AC228" s="15">
        <f t="shared" si="10"/>
        <v>0.26054727138016426</v>
      </c>
      <c r="AD228" s="15">
        <f t="shared" si="11"/>
        <v>2.3385769547073901E-2</v>
      </c>
      <c r="AE228" s="16">
        <f>+S228/K228</f>
        <v>4.4793328201466033E-3</v>
      </c>
      <c r="AF228" s="16">
        <f>+V228/K228</f>
        <v>4.0204852079893253E-4</v>
      </c>
      <c r="AG228" s="17">
        <f>+AB228/K228+AA228</f>
        <v>1.7192015853471802E-2</v>
      </c>
    </row>
    <row r="229" spans="1:33" ht="12.75" customHeight="1" x14ac:dyDescent="0.2">
      <c r="A229" s="6" t="s">
        <v>516</v>
      </c>
      <c r="B229" s="6" t="s">
        <v>533</v>
      </c>
      <c r="C229" s="7" t="s">
        <v>534</v>
      </c>
      <c r="D229" s="8" t="s">
        <v>535</v>
      </c>
      <c r="E229" s="8" t="s">
        <v>36</v>
      </c>
      <c r="F229" s="8" t="s">
        <v>37</v>
      </c>
      <c r="G229" s="6" t="s">
        <v>51</v>
      </c>
      <c r="H229" s="6" t="s">
        <v>52</v>
      </c>
      <c r="I229" s="6" t="s">
        <v>40</v>
      </c>
      <c r="J229" s="8" t="s">
        <v>41</v>
      </c>
      <c r="K229" s="9">
        <v>2341288326.3893399</v>
      </c>
      <c r="L229" s="10">
        <v>2.5000000000000001E-2</v>
      </c>
      <c r="M229" s="8"/>
      <c r="N229" s="8"/>
      <c r="O229" s="11">
        <v>2E-3</v>
      </c>
      <c r="P229" s="8" t="s">
        <v>520</v>
      </c>
      <c r="Q229" s="8"/>
      <c r="R229" s="9">
        <v>56807967</v>
      </c>
      <c r="S229" s="9">
        <v>14408662</v>
      </c>
      <c r="T229" s="12">
        <v>0</v>
      </c>
      <c r="U229" s="12">
        <v>36402662</v>
      </c>
      <c r="V229" s="12">
        <v>951875</v>
      </c>
      <c r="W229" s="12">
        <v>3192149</v>
      </c>
      <c r="X229" s="9">
        <v>1852619</v>
      </c>
      <c r="Y229" s="9"/>
      <c r="Z229" s="9"/>
      <c r="AA229" s="13"/>
      <c r="AB229" s="14">
        <f t="shared" si="9"/>
        <v>54955348</v>
      </c>
      <c r="AC229" s="15">
        <f t="shared" si="10"/>
        <v>0.26218853167848194</v>
      </c>
      <c r="AD229" s="15">
        <f t="shared" si="11"/>
        <v>1.732088021715375E-2</v>
      </c>
      <c r="AE229" s="16">
        <f>+S229/K229</f>
        <v>6.1541595870939049E-3</v>
      </c>
      <c r="AF229" s="16">
        <f>+V229/K229</f>
        <v>4.0656034939018007E-4</v>
      </c>
      <c r="AG229" s="17">
        <f>+AB229/K229+AA229</f>
        <v>2.3472268400513654E-2</v>
      </c>
    </row>
    <row r="230" spans="1:33" ht="12.75" customHeight="1" x14ac:dyDescent="0.2">
      <c r="A230" s="6" t="s">
        <v>516</v>
      </c>
      <c r="B230" s="6" t="s">
        <v>533</v>
      </c>
      <c r="C230" s="7" t="s">
        <v>536</v>
      </c>
      <c r="D230" s="8" t="s">
        <v>537</v>
      </c>
      <c r="E230" s="8" t="s">
        <v>36</v>
      </c>
      <c r="F230" s="8" t="s">
        <v>37</v>
      </c>
      <c r="G230" s="6" t="s">
        <v>51</v>
      </c>
      <c r="H230" s="6" t="s">
        <v>52</v>
      </c>
      <c r="I230" s="6" t="s">
        <v>40</v>
      </c>
      <c r="J230" s="8" t="s">
        <v>41</v>
      </c>
      <c r="K230" s="9">
        <v>918187545.58606601</v>
      </c>
      <c r="L230" s="10">
        <v>2.5000000000000001E-2</v>
      </c>
      <c r="M230" s="8"/>
      <c r="N230" s="8"/>
      <c r="O230" s="11">
        <v>2E-3</v>
      </c>
      <c r="P230" s="8" t="s">
        <v>520</v>
      </c>
      <c r="Q230" s="8"/>
      <c r="R230" s="9">
        <v>3720050</v>
      </c>
      <c r="S230" s="9">
        <v>1376401</v>
      </c>
      <c r="T230" s="12">
        <v>0</v>
      </c>
      <c r="U230" s="12">
        <v>0</v>
      </c>
      <c r="V230" s="12">
        <v>374443</v>
      </c>
      <c r="W230" s="12">
        <v>1242661</v>
      </c>
      <c r="X230" s="9">
        <v>726545</v>
      </c>
      <c r="Y230" s="9"/>
      <c r="Z230" s="9"/>
      <c r="AA230" s="13"/>
      <c r="AB230" s="14">
        <f t="shared" si="9"/>
        <v>2993505</v>
      </c>
      <c r="AC230" s="15">
        <f t="shared" si="10"/>
        <v>0.45979579122132752</v>
      </c>
      <c r="AD230" s="15">
        <f t="shared" si="11"/>
        <v>0.12508514266720783</v>
      </c>
      <c r="AE230" s="16">
        <f>+S230/K230</f>
        <v>1.4990412433894024E-3</v>
      </c>
      <c r="AF230" s="16">
        <f>+V230/K230</f>
        <v>4.078066641178392E-4</v>
      </c>
      <c r="AG230" s="17">
        <f>+AB230/K230+AA230</f>
        <v>3.2602326337254862E-3</v>
      </c>
    </row>
    <row r="231" spans="1:33" ht="12.75" customHeight="1" x14ac:dyDescent="0.2">
      <c r="A231" s="6" t="s">
        <v>516</v>
      </c>
      <c r="B231" s="6" t="s">
        <v>538</v>
      </c>
      <c r="C231" s="7"/>
      <c r="D231" s="8" t="s">
        <v>539</v>
      </c>
      <c r="E231" s="8" t="s">
        <v>36</v>
      </c>
      <c r="F231" s="8" t="s">
        <v>37</v>
      </c>
      <c r="G231" s="6" t="s">
        <v>51</v>
      </c>
      <c r="H231" s="6" t="s">
        <v>52</v>
      </c>
      <c r="I231" s="6" t="s">
        <v>40</v>
      </c>
      <c r="J231" s="8" t="s">
        <v>41</v>
      </c>
      <c r="K231" s="9">
        <v>3029823657.8301401</v>
      </c>
      <c r="L231" s="10">
        <v>2.5000000000000001E-2</v>
      </c>
      <c r="M231" s="7" t="s">
        <v>540</v>
      </c>
      <c r="N231" s="8" t="s">
        <v>541</v>
      </c>
      <c r="O231" s="11">
        <v>2E-3</v>
      </c>
      <c r="P231" s="8" t="s">
        <v>520</v>
      </c>
      <c r="Q231" s="8"/>
      <c r="R231" s="9">
        <v>64300803</v>
      </c>
      <c r="S231" s="9">
        <v>15309314</v>
      </c>
      <c r="T231" s="12">
        <v>0</v>
      </c>
      <c r="U231" s="12">
        <v>39285692</v>
      </c>
      <c r="V231" s="12">
        <v>1225185</v>
      </c>
      <c r="W231" s="12">
        <v>4088527</v>
      </c>
      <c r="X231" s="9">
        <v>4392085</v>
      </c>
      <c r="Y231" s="9"/>
      <c r="Z231" s="9"/>
      <c r="AA231" s="13"/>
      <c r="AB231" s="14">
        <f t="shared" si="9"/>
        <v>59908718</v>
      </c>
      <c r="AC231" s="15">
        <f t="shared" si="10"/>
        <v>0.2555440094712092</v>
      </c>
      <c r="AD231" s="15">
        <f t="shared" si="11"/>
        <v>2.0450863261670865E-2</v>
      </c>
      <c r="AE231" s="16">
        <f>+S231/K231</f>
        <v>5.0528729487062047E-3</v>
      </c>
      <c r="AF231" s="16">
        <f>+V231/K231</f>
        <v>4.0437501926347656E-4</v>
      </c>
      <c r="AG231" s="17">
        <f>+AB231/K231+AA231</f>
        <v>1.9773004889302583E-2</v>
      </c>
    </row>
    <row r="232" spans="1:33" ht="12.75" customHeight="1" x14ac:dyDescent="0.2">
      <c r="A232" s="6" t="s">
        <v>516</v>
      </c>
      <c r="B232" s="6" t="s">
        <v>542</v>
      </c>
      <c r="C232" s="7" t="s">
        <v>543</v>
      </c>
      <c r="D232" s="8" t="s">
        <v>544</v>
      </c>
      <c r="E232" s="8" t="s">
        <v>36</v>
      </c>
      <c r="F232" s="8" t="s">
        <v>37</v>
      </c>
      <c r="G232" s="6" t="s">
        <v>62</v>
      </c>
      <c r="H232" s="6" t="s">
        <v>52</v>
      </c>
      <c r="I232" s="6" t="s">
        <v>40</v>
      </c>
      <c r="J232" s="8" t="s">
        <v>41</v>
      </c>
      <c r="K232" s="9">
        <v>6292917626.8729496</v>
      </c>
      <c r="L232" s="10">
        <v>2.5000000000000001E-2</v>
      </c>
      <c r="M232" s="8"/>
      <c r="N232" s="8"/>
      <c r="O232" s="11">
        <v>2E-3</v>
      </c>
      <c r="P232" s="8" t="s">
        <v>520</v>
      </c>
      <c r="Q232" s="8"/>
      <c r="R232" s="9">
        <v>148637713</v>
      </c>
      <c r="S232" s="9">
        <v>38763929</v>
      </c>
      <c r="T232" s="12">
        <v>0</v>
      </c>
      <c r="U232" s="12">
        <v>99557223</v>
      </c>
      <c r="V232" s="12">
        <v>2545032</v>
      </c>
      <c r="W232" s="12">
        <v>6300583</v>
      </c>
      <c r="X232" s="9">
        <v>1470946</v>
      </c>
      <c r="Y232" s="9">
        <v>639971</v>
      </c>
      <c r="Z232" s="9"/>
      <c r="AA232" s="16">
        <v>3.6499999999999998E-4</v>
      </c>
      <c r="AB232" s="14">
        <f t="shared" si="9"/>
        <v>147166767</v>
      </c>
      <c r="AC232" s="15">
        <f t="shared" si="10"/>
        <v>0.26340137648060175</v>
      </c>
      <c r="AD232" s="15">
        <f t="shared" si="11"/>
        <v>1.72935238836904E-2</v>
      </c>
      <c r="AE232" s="16">
        <f>+S232/K232</f>
        <v>6.1599295109893894E-3</v>
      </c>
      <c r="AF232" s="16">
        <f>+V232/K232</f>
        <v>4.0442798569805319E-4</v>
      </c>
      <c r="AG232" s="17">
        <f>+AB232/K232+AA232</f>
        <v>2.3751094610796535E-2</v>
      </c>
    </row>
    <row r="233" spans="1:33" ht="12.75" customHeight="1" x14ac:dyDescent="0.2">
      <c r="A233" s="6" t="s">
        <v>516</v>
      </c>
      <c r="B233" s="6" t="s">
        <v>542</v>
      </c>
      <c r="C233" s="7" t="s">
        <v>545</v>
      </c>
      <c r="D233" s="8" t="s">
        <v>546</v>
      </c>
      <c r="E233" s="8" t="s">
        <v>36</v>
      </c>
      <c r="F233" s="8" t="s">
        <v>37</v>
      </c>
      <c r="G233" s="6" t="s">
        <v>62</v>
      </c>
      <c r="H233" s="6" t="s">
        <v>52</v>
      </c>
      <c r="I233" s="6" t="s">
        <v>40</v>
      </c>
      <c r="J233" s="8" t="s">
        <v>41</v>
      </c>
      <c r="K233" s="9">
        <v>918187545.58606601</v>
      </c>
      <c r="L233" s="10">
        <v>2.5000000000000001E-2</v>
      </c>
      <c r="M233" s="8"/>
      <c r="N233" s="8"/>
      <c r="O233" s="11">
        <v>2E-3</v>
      </c>
      <c r="P233" s="8" t="s">
        <v>520</v>
      </c>
      <c r="Q233" s="8"/>
      <c r="R233" s="9">
        <v>3055581</v>
      </c>
      <c r="S233" s="9">
        <v>1478493</v>
      </c>
      <c r="T233" s="12">
        <v>0</v>
      </c>
      <c r="U233" s="12">
        <v>0</v>
      </c>
      <c r="V233" s="12">
        <v>403552</v>
      </c>
      <c r="W233" s="12">
        <v>941573</v>
      </c>
      <c r="X233" s="9">
        <v>231963</v>
      </c>
      <c r="Y233" s="9">
        <v>100921</v>
      </c>
      <c r="Z233" s="9"/>
      <c r="AA233" s="16">
        <v>3.6499999999999998E-4</v>
      </c>
      <c r="AB233" s="14">
        <f t="shared" si="9"/>
        <v>2823618</v>
      </c>
      <c r="AC233" s="15">
        <f t="shared" si="10"/>
        <v>0.52361650903202916</v>
      </c>
      <c r="AD233" s="15">
        <f t="shared" si="11"/>
        <v>0.1429201825459393</v>
      </c>
      <c r="AE233" s="16">
        <f>+S233/K233</f>
        <v>1.6102298567514321E-3</v>
      </c>
      <c r="AF233" s="16">
        <f>+V233/K233</f>
        <v>4.3950933765107706E-4</v>
      </c>
      <c r="AG233" s="17">
        <f>+AB233/K233+AA233</f>
        <v>3.4402083423193514E-3</v>
      </c>
    </row>
    <row r="234" spans="1:33" ht="12.75" customHeight="1" x14ac:dyDescent="0.2">
      <c r="A234" s="6" t="s">
        <v>516</v>
      </c>
      <c r="B234" s="6" t="s">
        <v>547</v>
      </c>
      <c r="C234" s="7"/>
      <c r="D234" s="8" t="s">
        <v>548</v>
      </c>
      <c r="E234" s="8" t="s">
        <v>36</v>
      </c>
      <c r="F234" s="8" t="s">
        <v>37</v>
      </c>
      <c r="G234" s="6" t="s">
        <v>245</v>
      </c>
      <c r="H234" s="6" t="s">
        <v>52</v>
      </c>
      <c r="I234" s="6" t="s">
        <v>123</v>
      </c>
      <c r="J234" s="8" t="s">
        <v>41</v>
      </c>
      <c r="K234" s="9">
        <v>6908480963.5123301</v>
      </c>
      <c r="L234" s="10">
        <v>2.5000000000000001E-2</v>
      </c>
      <c r="M234" s="8"/>
      <c r="N234" s="8"/>
      <c r="O234" s="11">
        <v>2E-3</v>
      </c>
      <c r="P234" s="8" t="s">
        <v>520</v>
      </c>
      <c r="Q234" s="8"/>
      <c r="R234" s="9">
        <v>166673194</v>
      </c>
      <c r="S234" s="9">
        <v>42530543</v>
      </c>
      <c r="T234" s="12">
        <v>0</v>
      </c>
      <c r="U234" s="12">
        <v>108922691</v>
      </c>
      <c r="V234" s="12">
        <v>2819164</v>
      </c>
      <c r="W234" s="12">
        <v>6871075</v>
      </c>
      <c r="X234" s="9">
        <v>5529721</v>
      </c>
      <c r="Y234" s="9"/>
      <c r="Z234" s="9"/>
      <c r="AA234" s="13"/>
      <c r="AB234" s="14">
        <f t="shared" si="9"/>
        <v>161143473</v>
      </c>
      <c r="AC234" s="15">
        <f t="shared" si="10"/>
        <v>0.2639296659567465</v>
      </c>
      <c r="AD234" s="15">
        <f t="shared" si="11"/>
        <v>1.749474519517151E-2</v>
      </c>
      <c r="AE234" s="16">
        <f>+S234/K234</f>
        <v>6.1562799730690886E-3</v>
      </c>
      <c r="AF234" s="16">
        <f>+V234/K234</f>
        <v>4.0807292006587699E-4</v>
      </c>
      <c r="AG234" s="17">
        <f>+AB234/K234+AA234</f>
        <v>2.3325456616453251E-2</v>
      </c>
    </row>
    <row r="235" spans="1:33" ht="12.75" customHeight="1" x14ac:dyDescent="0.2">
      <c r="A235" s="6" t="s">
        <v>516</v>
      </c>
      <c r="B235" s="6" t="s">
        <v>549</v>
      </c>
      <c r="C235" s="7"/>
      <c r="D235" s="8" t="s">
        <v>550</v>
      </c>
      <c r="E235" s="8" t="s">
        <v>36</v>
      </c>
      <c r="F235" s="8" t="s">
        <v>37</v>
      </c>
      <c r="G235" s="6" t="s">
        <v>62</v>
      </c>
      <c r="H235" s="6" t="s">
        <v>52</v>
      </c>
      <c r="I235" s="6" t="s">
        <v>40</v>
      </c>
      <c r="J235" s="8" t="s">
        <v>41</v>
      </c>
      <c r="K235" s="9">
        <v>2008910525.72329</v>
      </c>
      <c r="L235" s="10">
        <v>2.5000000000000001E-2</v>
      </c>
      <c r="M235" s="8"/>
      <c r="N235" s="8"/>
      <c r="O235" s="11">
        <v>2E-3</v>
      </c>
      <c r="P235" s="8" t="s">
        <v>520</v>
      </c>
      <c r="Q235" s="8"/>
      <c r="R235" s="9">
        <v>48317755</v>
      </c>
      <c r="S235" s="9">
        <v>12373726</v>
      </c>
      <c r="T235" s="12">
        <v>0</v>
      </c>
      <c r="U235" s="12">
        <v>31779055</v>
      </c>
      <c r="V235" s="12">
        <v>805481</v>
      </c>
      <c r="W235" s="12">
        <v>3142338</v>
      </c>
      <c r="X235" s="9">
        <v>217155</v>
      </c>
      <c r="Y235" s="9">
        <v>191096</v>
      </c>
      <c r="Z235" s="9"/>
      <c r="AA235" s="16">
        <v>3.9529999999999999E-3</v>
      </c>
      <c r="AB235" s="14">
        <f t="shared" si="9"/>
        <v>48100600</v>
      </c>
      <c r="AC235" s="15">
        <f t="shared" si="10"/>
        <v>0.25724681189008036</v>
      </c>
      <c r="AD235" s="15">
        <f t="shared" si="11"/>
        <v>1.6745757849174439E-2</v>
      </c>
      <c r="AE235" s="16">
        <f>+S235/K235</f>
        <v>6.1594211596581452E-3</v>
      </c>
      <c r="AF235" s="16">
        <f>+V235/K235</f>
        <v>4.0095414389348867E-4</v>
      </c>
      <c r="AG235" s="17">
        <f>+AB235/K235+AA235</f>
        <v>2.7896624857399667E-2</v>
      </c>
    </row>
    <row r="236" spans="1:33" ht="12.75" customHeight="1" x14ac:dyDescent="0.2">
      <c r="A236" s="6" t="s">
        <v>516</v>
      </c>
      <c r="B236" s="6" t="s">
        <v>551</v>
      </c>
      <c r="C236" s="7"/>
      <c r="D236" s="8" t="s">
        <v>552</v>
      </c>
      <c r="E236" s="8" t="s">
        <v>36</v>
      </c>
      <c r="F236" s="8" t="s">
        <v>37</v>
      </c>
      <c r="G236" s="6" t="s">
        <v>62</v>
      </c>
      <c r="H236" s="6" t="s">
        <v>439</v>
      </c>
      <c r="I236" s="6" t="s">
        <v>40</v>
      </c>
      <c r="J236" s="8" t="s">
        <v>41</v>
      </c>
      <c r="K236" s="9">
        <v>2508520445.6958899</v>
      </c>
      <c r="L236" s="10">
        <v>2.5000000000000001E-2</v>
      </c>
      <c r="M236" s="8"/>
      <c r="N236" s="8"/>
      <c r="O236" s="11">
        <v>2E-3</v>
      </c>
      <c r="P236" s="8" t="s">
        <v>520</v>
      </c>
      <c r="Q236" s="8"/>
      <c r="R236" s="9">
        <v>64952097</v>
      </c>
      <c r="S236" s="9">
        <v>15451970</v>
      </c>
      <c r="T236" s="12">
        <v>0</v>
      </c>
      <c r="U236" s="12">
        <v>39596932</v>
      </c>
      <c r="V236" s="12">
        <v>1007542</v>
      </c>
      <c r="W236" s="12">
        <v>3595918</v>
      </c>
      <c r="X236" s="9">
        <v>5299735</v>
      </c>
      <c r="Y236" s="9">
        <v>3169345</v>
      </c>
      <c r="Z236" s="9"/>
      <c r="AA236" s="16">
        <v>7.1780000000000004E-3</v>
      </c>
      <c r="AB236" s="14">
        <f t="shared" si="9"/>
        <v>59652362</v>
      </c>
      <c r="AC236" s="15">
        <f t="shared" si="10"/>
        <v>0.2590336657582813</v>
      </c>
      <c r="AD236" s="15">
        <f t="shared" si="11"/>
        <v>1.6890228085184623E-2</v>
      </c>
      <c r="AE236" s="16">
        <f>+S236/K236</f>
        <v>6.1597943227899273E-3</v>
      </c>
      <c r="AF236" s="16">
        <f>+V236/K236</f>
        <v>4.0164791230971897E-4</v>
      </c>
      <c r="AG236" s="17">
        <f>+AB236/K236+AA236</f>
        <v>3.0957898665905356E-2</v>
      </c>
    </row>
    <row r="237" spans="1:33" ht="12.75" customHeight="1" x14ac:dyDescent="0.2">
      <c r="A237" s="6" t="s">
        <v>516</v>
      </c>
      <c r="B237" s="6" t="s">
        <v>553</v>
      </c>
      <c r="C237" s="7"/>
      <c r="D237" s="8" t="s">
        <v>554</v>
      </c>
      <c r="E237" s="8" t="s">
        <v>36</v>
      </c>
      <c r="F237" s="8" t="s">
        <v>37</v>
      </c>
      <c r="G237" s="6" t="s">
        <v>62</v>
      </c>
      <c r="H237" s="6" t="s">
        <v>439</v>
      </c>
      <c r="I237" s="6" t="s">
        <v>40</v>
      </c>
      <c r="J237" s="8" t="s">
        <v>41</v>
      </c>
      <c r="K237" s="9">
        <v>1835055260.9424698</v>
      </c>
      <c r="L237" s="10">
        <v>2.5000000000000001E-2</v>
      </c>
      <c r="M237" s="8"/>
      <c r="N237" s="8"/>
      <c r="O237" s="11">
        <v>2E-3</v>
      </c>
      <c r="P237" s="8" t="s">
        <v>520</v>
      </c>
      <c r="Q237" s="8"/>
      <c r="R237" s="9">
        <v>33795486</v>
      </c>
      <c r="S237" s="9">
        <v>8227930</v>
      </c>
      <c r="T237" s="12">
        <v>0</v>
      </c>
      <c r="U237" s="12">
        <v>21112846</v>
      </c>
      <c r="V237" s="12">
        <v>733344</v>
      </c>
      <c r="W237" s="12">
        <v>3030892</v>
      </c>
      <c r="X237" s="9">
        <v>690474</v>
      </c>
      <c r="Y237" s="9">
        <v>632765</v>
      </c>
      <c r="Z237" s="9"/>
      <c r="AA237" s="16">
        <v>2.5370000000000002E-3</v>
      </c>
      <c r="AB237" s="14">
        <f t="shared" si="9"/>
        <v>33105012</v>
      </c>
      <c r="AC237" s="15">
        <f t="shared" si="10"/>
        <v>0.24854031166036128</v>
      </c>
      <c r="AD237" s="15">
        <f t="shared" si="11"/>
        <v>2.215205359236843E-2</v>
      </c>
      <c r="AE237" s="16">
        <f>+S237/K237</f>
        <v>4.4837505306375355E-3</v>
      </c>
      <c r="AF237" s="16">
        <f>+V237/K237</f>
        <v>3.9963047195829969E-4</v>
      </c>
      <c r="AG237" s="17">
        <f>+AB237/K237+AA237</f>
        <v>2.0577335190231562E-2</v>
      </c>
    </row>
    <row r="238" spans="1:33" ht="12.75" customHeight="1" x14ac:dyDescent="0.2">
      <c r="A238" s="6" t="s">
        <v>516</v>
      </c>
      <c r="B238" s="6" t="s">
        <v>555</v>
      </c>
      <c r="C238" s="7"/>
      <c r="D238" s="8" t="s">
        <v>556</v>
      </c>
      <c r="E238" s="8" t="s">
        <v>36</v>
      </c>
      <c r="F238" s="8" t="s">
        <v>37</v>
      </c>
      <c r="G238" s="6" t="s">
        <v>51</v>
      </c>
      <c r="H238" s="6" t="s">
        <v>216</v>
      </c>
      <c r="I238" s="6" t="s">
        <v>123</v>
      </c>
      <c r="J238" s="8" t="s">
        <v>41</v>
      </c>
      <c r="K238" s="9">
        <v>41035887256.704102</v>
      </c>
      <c r="L238" s="10">
        <v>2.5000000000000001E-2</v>
      </c>
      <c r="M238" s="7" t="s">
        <v>557</v>
      </c>
      <c r="N238" s="8" t="s">
        <v>541</v>
      </c>
      <c r="O238" s="11">
        <v>2E-3</v>
      </c>
      <c r="P238" s="8" t="s">
        <v>520</v>
      </c>
      <c r="Q238" s="8"/>
      <c r="R238" s="9">
        <v>470217778</v>
      </c>
      <c r="S238" s="9">
        <v>117185114</v>
      </c>
      <c r="T238" s="12">
        <v>0</v>
      </c>
      <c r="U238" s="12">
        <v>301510508</v>
      </c>
      <c r="V238" s="12">
        <v>16415156</v>
      </c>
      <c r="W238" s="12">
        <v>30972100</v>
      </c>
      <c r="X238" s="9">
        <v>4134900</v>
      </c>
      <c r="Y238" s="9"/>
      <c r="Z238" s="9"/>
      <c r="AA238" s="13"/>
      <c r="AB238" s="14">
        <f t="shared" si="9"/>
        <v>466082878</v>
      </c>
      <c r="AC238" s="15">
        <f t="shared" si="10"/>
        <v>0.25142548574805185</v>
      </c>
      <c r="AD238" s="15">
        <f t="shared" si="11"/>
        <v>3.5219392890892681E-2</v>
      </c>
      <c r="AE238" s="16">
        <f>+S238/K238</f>
        <v>2.8556739438076917E-3</v>
      </c>
      <c r="AF238" s="16">
        <f>+V238/K238</f>
        <v>4.0001952187151084E-4</v>
      </c>
      <c r="AG238" s="17">
        <f>+AB238/K238+AA238</f>
        <v>1.1357933485984399E-2</v>
      </c>
    </row>
    <row r="239" spans="1:33" ht="12.75" customHeight="1" x14ac:dyDescent="0.2">
      <c r="A239" s="6" t="s">
        <v>516</v>
      </c>
      <c r="B239" s="6" t="s">
        <v>558</v>
      </c>
      <c r="C239" s="7"/>
      <c r="D239" s="8" t="s">
        <v>559</v>
      </c>
      <c r="E239" s="8" t="s">
        <v>36</v>
      </c>
      <c r="F239" s="8" t="s">
        <v>37</v>
      </c>
      <c r="G239" s="6" t="s">
        <v>51</v>
      </c>
      <c r="H239" s="6" t="s">
        <v>216</v>
      </c>
      <c r="I239" s="6" t="s">
        <v>123</v>
      </c>
      <c r="J239" s="8" t="s">
        <v>65</v>
      </c>
      <c r="K239" s="9">
        <v>49227514.790109999</v>
      </c>
      <c r="L239" s="10">
        <v>2.5000000000000001E-2</v>
      </c>
      <c r="M239" s="7" t="s">
        <v>560</v>
      </c>
      <c r="N239" s="8" t="s">
        <v>541</v>
      </c>
      <c r="O239" s="11">
        <v>2E-3</v>
      </c>
      <c r="P239" s="8" t="s">
        <v>520</v>
      </c>
      <c r="Q239" s="8"/>
      <c r="R239" s="9">
        <v>464177.50352700002</v>
      </c>
      <c r="S239" s="9">
        <v>110608.40207</v>
      </c>
      <c r="T239" s="12">
        <v>0</v>
      </c>
      <c r="U239" s="12">
        <v>286107.14128899999</v>
      </c>
      <c r="V239" s="12">
        <v>19849.650306</v>
      </c>
      <c r="W239" s="12">
        <v>42808.543201</v>
      </c>
      <c r="X239" s="9">
        <v>4803.7666609999997</v>
      </c>
      <c r="Y239" s="9"/>
      <c r="Z239" s="9"/>
      <c r="AA239" s="13"/>
      <c r="AB239" s="14">
        <f t="shared" si="9"/>
        <v>459373.73686600005</v>
      </c>
      <c r="AC239" s="15">
        <f t="shared" si="10"/>
        <v>0.24078085705248886</v>
      </c>
      <c r="AD239" s="15">
        <f t="shared" si="11"/>
        <v>4.3210241929416547E-2</v>
      </c>
      <c r="AE239" s="16">
        <f>+S239/K239</f>
        <v>2.2468816990172669E-3</v>
      </c>
      <c r="AF239" s="16">
        <f>+V239/K239</f>
        <v>4.0322267720871972E-4</v>
      </c>
      <c r="AG239" s="17">
        <f>+AB239/K239+AA239</f>
        <v>9.3316459062501769E-3</v>
      </c>
    </row>
    <row r="240" spans="1:33" ht="12.75" customHeight="1" x14ac:dyDescent="0.2">
      <c r="A240" s="6" t="s">
        <v>516</v>
      </c>
      <c r="B240" s="6" t="s">
        <v>561</v>
      </c>
      <c r="C240" s="7"/>
      <c r="D240" s="8" t="s">
        <v>562</v>
      </c>
      <c r="E240" s="8" t="s">
        <v>36</v>
      </c>
      <c r="F240" s="8" t="s">
        <v>37</v>
      </c>
      <c r="G240" s="6" t="s">
        <v>62</v>
      </c>
      <c r="H240" s="6" t="s">
        <v>224</v>
      </c>
      <c r="I240" s="6" t="s">
        <v>40</v>
      </c>
      <c r="J240" s="8" t="s">
        <v>41</v>
      </c>
      <c r="K240" s="9">
        <v>840759136.65479493</v>
      </c>
      <c r="L240" s="10">
        <v>2.5000000000000001E-2</v>
      </c>
      <c r="M240" s="7" t="s">
        <v>557</v>
      </c>
      <c r="N240" s="8" t="s">
        <v>541</v>
      </c>
      <c r="O240" s="11">
        <v>2E-3</v>
      </c>
      <c r="P240" s="8" t="s">
        <v>520</v>
      </c>
      <c r="Q240" s="8"/>
      <c r="R240" s="9">
        <v>3073854</v>
      </c>
      <c r="S240" s="9">
        <v>0</v>
      </c>
      <c r="T240" s="12">
        <v>0</v>
      </c>
      <c r="U240" s="12">
        <v>0</v>
      </c>
      <c r="V240" s="12">
        <v>337313</v>
      </c>
      <c r="W240" s="12">
        <v>1993804</v>
      </c>
      <c r="X240" s="9">
        <v>742737</v>
      </c>
      <c r="Y240" s="9"/>
      <c r="Z240" s="9"/>
      <c r="AA240" s="16">
        <v>4.1240000000000001E-3</v>
      </c>
      <c r="AB240" s="14">
        <f t="shared" si="9"/>
        <v>2331117</v>
      </c>
      <c r="AC240" s="15">
        <f t="shared" si="10"/>
        <v>0</v>
      </c>
      <c r="AD240" s="15">
        <f t="shared" si="11"/>
        <v>0.14470015876508988</v>
      </c>
      <c r="AE240" s="16">
        <f>+S240/K240</f>
        <v>0</v>
      </c>
      <c r="AF240" s="16">
        <f>+V240/K240</f>
        <v>4.0120051664510955E-4</v>
      </c>
      <c r="AG240" s="17">
        <f>+AB240/K240+AA240</f>
        <v>6.8966335621817067E-3</v>
      </c>
    </row>
    <row r="241" spans="1:33" ht="12.75" customHeight="1" x14ac:dyDescent="0.2">
      <c r="A241" s="6" t="s">
        <v>516</v>
      </c>
      <c r="B241" s="6" t="s">
        <v>563</v>
      </c>
      <c r="C241" s="7"/>
      <c r="D241" s="8" t="s">
        <v>564</v>
      </c>
      <c r="E241" s="8" t="s">
        <v>36</v>
      </c>
      <c r="F241" s="8" t="s">
        <v>37</v>
      </c>
      <c r="G241" s="6" t="s">
        <v>51</v>
      </c>
      <c r="H241" s="6" t="s">
        <v>216</v>
      </c>
      <c r="I241" s="6" t="s">
        <v>40</v>
      </c>
      <c r="J241" s="8" t="s">
        <v>41</v>
      </c>
      <c r="K241" s="9">
        <v>1668962560.33425</v>
      </c>
      <c r="L241" s="10">
        <v>2.5000000000000001E-2</v>
      </c>
      <c r="M241" s="7" t="s">
        <v>557</v>
      </c>
      <c r="N241" s="8" t="s">
        <v>541</v>
      </c>
      <c r="O241" s="11">
        <v>2E-3</v>
      </c>
      <c r="P241" s="8" t="s">
        <v>520</v>
      </c>
      <c r="Q241" s="8"/>
      <c r="R241" s="9">
        <v>27286874</v>
      </c>
      <c r="S241" s="9">
        <v>6540550</v>
      </c>
      <c r="T241" s="12">
        <v>0</v>
      </c>
      <c r="U241" s="12">
        <v>16837210</v>
      </c>
      <c r="V241" s="12">
        <v>668059</v>
      </c>
      <c r="W241" s="12">
        <v>2878012</v>
      </c>
      <c r="X241" s="9">
        <v>363043</v>
      </c>
      <c r="Y241" s="9"/>
      <c r="Z241" s="9"/>
      <c r="AA241" s="13"/>
      <c r="AB241" s="14">
        <f t="shared" si="9"/>
        <v>26923831</v>
      </c>
      <c r="AC241" s="15">
        <f t="shared" si="10"/>
        <v>0.24292791022198884</v>
      </c>
      <c r="AD241" s="15">
        <f t="shared" si="11"/>
        <v>2.4812925025417074E-2</v>
      </c>
      <c r="AE241" s="16">
        <f>+S241/K241</f>
        <v>3.9189315299500175E-3</v>
      </c>
      <c r="AF241" s="16">
        <f>+V241/K241</f>
        <v>4.0028399430734092E-4</v>
      </c>
      <c r="AG241" s="17">
        <f>+AB241/K241+AA241</f>
        <v>1.6132076081208108E-2</v>
      </c>
    </row>
    <row r="242" spans="1:33" ht="12.75" customHeight="1" x14ac:dyDescent="0.2">
      <c r="A242" s="6" t="s">
        <v>516</v>
      </c>
      <c r="B242" s="6" t="s">
        <v>565</v>
      </c>
      <c r="C242" s="7"/>
      <c r="D242" s="8" t="s">
        <v>566</v>
      </c>
      <c r="E242" s="8" t="s">
        <v>36</v>
      </c>
      <c r="F242" s="8" t="s">
        <v>37</v>
      </c>
      <c r="G242" s="6" t="s">
        <v>62</v>
      </c>
      <c r="H242" s="6" t="s">
        <v>224</v>
      </c>
      <c r="I242" s="6" t="s">
        <v>40</v>
      </c>
      <c r="J242" s="8" t="s">
        <v>41</v>
      </c>
      <c r="K242" s="9">
        <v>4787843109.38904</v>
      </c>
      <c r="L242" s="10">
        <v>2.5000000000000001E-2</v>
      </c>
      <c r="M242" s="7" t="s">
        <v>557</v>
      </c>
      <c r="N242" s="8" t="s">
        <v>541</v>
      </c>
      <c r="O242" s="11">
        <v>2E-3</v>
      </c>
      <c r="P242" s="8" t="s">
        <v>520</v>
      </c>
      <c r="Q242" s="8"/>
      <c r="R242" s="9">
        <v>79809805</v>
      </c>
      <c r="S242" s="9">
        <v>18766141</v>
      </c>
      <c r="T242" s="12">
        <v>0</v>
      </c>
      <c r="U242" s="12">
        <v>48267869</v>
      </c>
      <c r="V242" s="12">
        <v>1913137</v>
      </c>
      <c r="W242" s="12">
        <v>5312111</v>
      </c>
      <c r="X242" s="9">
        <v>5550547</v>
      </c>
      <c r="Y242" s="9">
        <v>2974644</v>
      </c>
      <c r="Z242" s="9"/>
      <c r="AA242" s="16">
        <v>1.3849999999999999E-3</v>
      </c>
      <c r="AB242" s="14">
        <f t="shared" si="9"/>
        <v>74259258</v>
      </c>
      <c r="AC242" s="15">
        <f t="shared" si="10"/>
        <v>0.2527111299711613</v>
      </c>
      <c r="AD242" s="15">
        <f t="shared" si="11"/>
        <v>2.5762942581516235E-2</v>
      </c>
      <c r="AE242" s="16">
        <f>+S242/K242</f>
        <v>3.9195396697939587E-3</v>
      </c>
      <c r="AF242" s="16">
        <f>+V242/K242</f>
        <v>3.9958222445683452E-4</v>
      </c>
      <c r="AG242" s="17">
        <f>+AB242/K242+AA242</f>
        <v>1.6894960603006468E-2</v>
      </c>
    </row>
    <row r="243" spans="1:33" ht="12.75" customHeight="1" x14ac:dyDescent="0.2">
      <c r="A243" s="6" t="s">
        <v>516</v>
      </c>
      <c r="B243" s="6" t="s">
        <v>567</v>
      </c>
      <c r="C243" s="7"/>
      <c r="D243" s="8" t="s">
        <v>568</v>
      </c>
      <c r="E243" s="8" t="s">
        <v>36</v>
      </c>
      <c r="F243" s="8" t="s">
        <v>37</v>
      </c>
      <c r="G243" s="6" t="s">
        <v>62</v>
      </c>
      <c r="H243" s="6" t="s">
        <v>224</v>
      </c>
      <c r="I243" s="6" t="s">
        <v>40</v>
      </c>
      <c r="J243" s="8" t="s">
        <v>65</v>
      </c>
      <c r="K243" s="9">
        <v>6542630.7697529998</v>
      </c>
      <c r="L243" s="10">
        <v>2.5000000000000001E-2</v>
      </c>
      <c r="M243" s="7" t="s">
        <v>560</v>
      </c>
      <c r="N243" s="8" t="s">
        <v>541</v>
      </c>
      <c r="O243" s="11">
        <v>2E-3</v>
      </c>
      <c r="P243" s="8" t="s">
        <v>520</v>
      </c>
      <c r="Q243" s="8"/>
      <c r="R243" s="9">
        <v>113661.662224</v>
      </c>
      <c r="S243" s="9">
        <v>25756.782186</v>
      </c>
      <c r="T243" s="12">
        <v>0</v>
      </c>
      <c r="U243" s="12">
        <v>66548.769014000005</v>
      </c>
      <c r="V243" s="12">
        <v>2637.180492</v>
      </c>
      <c r="W243" s="12">
        <v>10709.713030999999</v>
      </c>
      <c r="X243" s="9">
        <v>8009.2175010000001</v>
      </c>
      <c r="Y243" s="9">
        <v>4139.2912029999998</v>
      </c>
      <c r="Z243" s="9"/>
      <c r="AA243" s="16">
        <v>1.372E-3</v>
      </c>
      <c r="AB243" s="14">
        <f t="shared" si="9"/>
        <v>105652.44472299999</v>
      </c>
      <c r="AC243" s="15">
        <f t="shared" si="10"/>
        <v>0.2437878484831017</v>
      </c>
      <c r="AD243" s="15">
        <f t="shared" si="11"/>
        <v>2.4960903639420464E-2</v>
      </c>
      <c r="AE243" s="16">
        <f>+S243/K243</f>
        <v>3.936762304404407E-3</v>
      </c>
      <c r="AF243" s="16">
        <f>+V243/K243</f>
        <v>4.0307646645625393E-4</v>
      </c>
      <c r="AG243" s="17">
        <f>+AB243/K243+AA243</f>
        <v>1.7520312267817098E-2</v>
      </c>
    </row>
    <row r="244" spans="1:33" ht="12.75" customHeight="1" x14ac:dyDescent="0.2">
      <c r="A244" s="6" t="s">
        <v>516</v>
      </c>
      <c r="B244" s="6" t="s">
        <v>569</v>
      </c>
      <c r="C244" s="7"/>
      <c r="D244" s="8" t="s">
        <v>570</v>
      </c>
      <c r="E244" s="8" t="s">
        <v>36</v>
      </c>
      <c r="F244" s="8" t="s">
        <v>37</v>
      </c>
      <c r="G244" s="6" t="s">
        <v>62</v>
      </c>
      <c r="H244" s="6" t="s">
        <v>202</v>
      </c>
      <c r="I244" s="6" t="s">
        <v>40</v>
      </c>
      <c r="J244" s="8" t="s">
        <v>41</v>
      </c>
      <c r="K244" s="9">
        <v>34854921261.906898</v>
      </c>
      <c r="L244" s="10">
        <v>2.5000000000000001E-2</v>
      </c>
      <c r="M244" s="8"/>
      <c r="N244" s="8"/>
      <c r="O244" s="11">
        <v>2E-3</v>
      </c>
      <c r="P244" s="8" t="s">
        <v>520</v>
      </c>
      <c r="Q244" s="8"/>
      <c r="R244" s="9">
        <v>531334742</v>
      </c>
      <c r="S244" s="9">
        <v>136641422</v>
      </c>
      <c r="T244" s="12">
        <v>0</v>
      </c>
      <c r="U244" s="12">
        <v>351335419</v>
      </c>
      <c r="V244" s="12">
        <v>13925746</v>
      </c>
      <c r="W244" s="12">
        <v>29404944</v>
      </c>
      <c r="X244" s="9">
        <v>27211</v>
      </c>
      <c r="Y244" s="9"/>
      <c r="Z244" s="9"/>
      <c r="AA244" s="16">
        <v>6.8560000000000001E-3</v>
      </c>
      <c r="AB244" s="14">
        <f t="shared" si="9"/>
        <v>531307531</v>
      </c>
      <c r="AC244" s="15">
        <f t="shared" si="10"/>
        <v>0.25717953167880092</v>
      </c>
      <c r="AD244" s="15">
        <f t="shared" si="11"/>
        <v>2.6210330528892878E-2</v>
      </c>
      <c r="AE244" s="16">
        <f>+S244/K244</f>
        <v>3.9202906520215278E-3</v>
      </c>
      <c r="AF244" s="16">
        <f>+V244/K244</f>
        <v>3.9953457060938797E-4</v>
      </c>
      <c r="AG244" s="17">
        <f>+AB244/K244+AA244</f>
        <v>2.2099400695346525E-2</v>
      </c>
    </row>
    <row r="245" spans="1:33" ht="12.75" customHeight="1" x14ac:dyDescent="0.2">
      <c r="A245" s="6" t="s">
        <v>516</v>
      </c>
      <c r="B245" s="6" t="s">
        <v>571</v>
      </c>
      <c r="C245" s="7"/>
      <c r="D245" s="8" t="s">
        <v>572</v>
      </c>
      <c r="E245" s="8" t="s">
        <v>36</v>
      </c>
      <c r="F245" s="8" t="s">
        <v>37</v>
      </c>
      <c r="G245" s="6" t="s">
        <v>62</v>
      </c>
      <c r="H245" s="6" t="s">
        <v>202</v>
      </c>
      <c r="I245" s="6" t="s">
        <v>40</v>
      </c>
      <c r="J245" s="8" t="s">
        <v>65</v>
      </c>
      <c r="K245" s="9">
        <v>12433059.34011</v>
      </c>
      <c r="L245" s="10">
        <v>2.5000000000000001E-2</v>
      </c>
      <c r="M245" s="8"/>
      <c r="N245" s="8"/>
      <c r="O245" s="11">
        <v>2E-3</v>
      </c>
      <c r="P245" s="8" t="s">
        <v>520</v>
      </c>
      <c r="Q245" s="8"/>
      <c r="R245" s="9">
        <v>196618.08060300001</v>
      </c>
      <c r="S245" s="9">
        <v>48954.201034999998</v>
      </c>
      <c r="T245" s="12">
        <v>0</v>
      </c>
      <c r="U245" s="12">
        <v>126474.828289</v>
      </c>
      <c r="V245" s="12">
        <v>5010.3904659999998</v>
      </c>
      <c r="W245" s="12">
        <v>16095.593539999998</v>
      </c>
      <c r="X245" s="9">
        <v>83.067273</v>
      </c>
      <c r="Y245" s="9"/>
      <c r="Z245" s="9"/>
      <c r="AA245" s="16">
        <v>6.8529999999999997E-3</v>
      </c>
      <c r="AB245" s="14">
        <f t="shared" si="9"/>
        <v>196535.01333000002</v>
      </c>
      <c r="AC245" s="15">
        <f t="shared" si="10"/>
        <v>0.24908641063768866</v>
      </c>
      <c r="AD245" s="15">
        <f t="shared" si="11"/>
        <v>2.5493627731294384E-2</v>
      </c>
      <c r="AE245" s="16">
        <f>+S245/K245</f>
        <v>3.9374219728100226E-3</v>
      </c>
      <c r="AF245" s="16">
        <f>+V245/K245</f>
        <v>4.0298934710591278E-4</v>
      </c>
      <c r="AG245" s="17">
        <f>+AB245/K245+AA245</f>
        <v>2.2660453978439805E-2</v>
      </c>
    </row>
    <row r="246" spans="1:33" ht="12.75" customHeight="1" x14ac:dyDescent="0.2">
      <c r="A246" s="6" t="s">
        <v>516</v>
      </c>
      <c r="B246" s="6" t="s">
        <v>573</v>
      </c>
      <c r="C246" s="7"/>
      <c r="D246" s="8" t="s">
        <v>574</v>
      </c>
      <c r="E246" s="8" t="s">
        <v>36</v>
      </c>
      <c r="F246" s="8" t="s">
        <v>37</v>
      </c>
      <c r="G246" s="6" t="s">
        <v>62</v>
      </c>
      <c r="H246" s="6" t="s">
        <v>39</v>
      </c>
      <c r="I246" s="6" t="s">
        <v>40</v>
      </c>
      <c r="J246" s="8" t="s">
        <v>41</v>
      </c>
      <c r="K246" s="9">
        <v>13090109862.317801</v>
      </c>
      <c r="L246" s="10">
        <v>2.5000000000000001E-2</v>
      </c>
      <c r="M246" s="8"/>
      <c r="N246" s="8"/>
      <c r="O246" s="11">
        <v>2E-3</v>
      </c>
      <c r="P246" s="8" t="s">
        <v>520</v>
      </c>
      <c r="Q246" s="8"/>
      <c r="R246" s="9">
        <v>201087253</v>
      </c>
      <c r="S246" s="9">
        <v>51301820</v>
      </c>
      <c r="T246" s="12">
        <v>0</v>
      </c>
      <c r="U246" s="12">
        <v>132030077</v>
      </c>
      <c r="V246" s="12">
        <v>5237002</v>
      </c>
      <c r="W246" s="12">
        <v>12492355</v>
      </c>
      <c r="X246" s="9">
        <v>25999</v>
      </c>
      <c r="Y246" s="9"/>
      <c r="Z246" s="9"/>
      <c r="AA246" s="13"/>
      <c r="AB246" s="14">
        <f t="shared" si="9"/>
        <v>201061254</v>
      </c>
      <c r="AC246" s="15">
        <f t="shared" si="10"/>
        <v>0.25515517773503987</v>
      </c>
      <c r="AD246" s="15">
        <f t="shared" si="11"/>
        <v>2.6046798653707789E-2</v>
      </c>
      <c r="AE246" s="16">
        <f>+S246/K246</f>
        <v>3.9191282991200387E-3</v>
      </c>
      <c r="AF246" s="16">
        <f>+V246/K246</f>
        <v>4.0007318923087406E-4</v>
      </c>
      <c r="AG246" s="17">
        <f>+AB246/K246+AA246</f>
        <v>1.5359783539998425E-2</v>
      </c>
    </row>
    <row r="247" spans="1:33" ht="12.75" customHeight="1" x14ac:dyDescent="0.2">
      <c r="A247" s="6" t="s">
        <v>516</v>
      </c>
      <c r="B247" s="6" t="s">
        <v>575</v>
      </c>
      <c r="C247" s="7"/>
      <c r="D247" s="8" t="s">
        <v>576</v>
      </c>
      <c r="E247" s="8" t="s">
        <v>36</v>
      </c>
      <c r="F247" s="8" t="s">
        <v>37</v>
      </c>
      <c r="G247" s="6" t="s">
        <v>62</v>
      </c>
      <c r="H247" s="6" t="s">
        <v>39</v>
      </c>
      <c r="I247" s="6" t="s">
        <v>40</v>
      </c>
      <c r="J247" s="8" t="s">
        <v>65</v>
      </c>
      <c r="K247" s="9">
        <v>15016371.251259999</v>
      </c>
      <c r="L247" s="10">
        <v>2.5000000000000001E-2</v>
      </c>
      <c r="M247" s="8"/>
      <c r="N247" s="8"/>
      <c r="O247" s="11">
        <v>2E-3</v>
      </c>
      <c r="P247" s="8" t="s">
        <v>520</v>
      </c>
      <c r="Q247" s="8"/>
      <c r="R247" s="9">
        <v>236212.95279899999</v>
      </c>
      <c r="S247" s="9">
        <v>58983.788614999998</v>
      </c>
      <c r="T247" s="12">
        <v>0</v>
      </c>
      <c r="U247" s="12">
        <v>152723.36835500001</v>
      </c>
      <c r="V247" s="12">
        <v>6057.9426059999996</v>
      </c>
      <c r="W247" s="12">
        <v>18364.785949999998</v>
      </c>
      <c r="X247" s="9">
        <v>83.067273</v>
      </c>
      <c r="Y247" s="9"/>
      <c r="Z247" s="9"/>
      <c r="AA247" s="13"/>
      <c r="AB247" s="14">
        <f t="shared" si="9"/>
        <v>236129.885526</v>
      </c>
      <c r="AC247" s="15">
        <f t="shared" si="10"/>
        <v>0.24979383055900969</v>
      </c>
      <c r="AD247" s="15">
        <f t="shared" si="11"/>
        <v>2.5655128712341522E-2</v>
      </c>
      <c r="AE247" s="16">
        <f>+S247/K247</f>
        <v>3.9279655269611668E-3</v>
      </c>
      <c r="AF247" s="16">
        <f>+V247/K247</f>
        <v>4.0342253828412025E-4</v>
      </c>
      <c r="AG247" s="17">
        <f>+AB247/K247+AA247</f>
        <v>1.5724830025508774E-2</v>
      </c>
    </row>
    <row r="248" spans="1:33" ht="12.75" customHeight="1" x14ac:dyDescent="0.2">
      <c r="A248" s="6" t="s">
        <v>516</v>
      </c>
      <c r="B248" s="6" t="s">
        <v>577</v>
      </c>
      <c r="C248" s="7"/>
      <c r="D248" s="8" t="s">
        <v>578</v>
      </c>
      <c r="E248" s="8" t="s">
        <v>36</v>
      </c>
      <c r="F248" s="8" t="s">
        <v>579</v>
      </c>
      <c r="G248" s="6" t="s">
        <v>38</v>
      </c>
      <c r="H248" s="6" t="s">
        <v>580</v>
      </c>
      <c r="I248" s="6" t="s">
        <v>40</v>
      </c>
      <c r="J248" s="8" t="s">
        <v>41</v>
      </c>
      <c r="K248" s="9">
        <v>6475593835.1561594</v>
      </c>
      <c r="L248" s="10">
        <v>2.5000000000000001E-2</v>
      </c>
      <c r="M248" s="8"/>
      <c r="N248" s="8"/>
      <c r="O248" s="11">
        <v>2E-3</v>
      </c>
      <c r="P248" s="8" t="s">
        <v>520</v>
      </c>
      <c r="Q248" s="8"/>
      <c r="R248" s="9">
        <v>99595016</v>
      </c>
      <c r="S248" s="9">
        <v>25387622</v>
      </c>
      <c r="T248" s="12">
        <v>0</v>
      </c>
      <c r="U248" s="12">
        <v>65229290</v>
      </c>
      <c r="V248" s="12">
        <v>2587537</v>
      </c>
      <c r="W248" s="12">
        <v>6364544</v>
      </c>
      <c r="X248" s="9">
        <v>26023</v>
      </c>
      <c r="Y248" s="9"/>
      <c r="Z248" s="9"/>
      <c r="AA248" s="13"/>
      <c r="AB248" s="14">
        <f t="shared" si="9"/>
        <v>99568993</v>
      </c>
      <c r="AC248" s="15">
        <f t="shared" si="10"/>
        <v>0.25497518087784615</v>
      </c>
      <c r="AD248" s="15">
        <f t="shared" si="11"/>
        <v>2.5987377415778425E-2</v>
      </c>
      <c r="AE248" s="16">
        <f>+S248/K248</f>
        <v>3.9205087048804653E-3</v>
      </c>
      <c r="AF248" s="16">
        <f>+V248/K248</f>
        <v>3.9958296734921787E-4</v>
      </c>
      <c r="AG248" s="17">
        <f>+AB248/K248+AA248</f>
        <v>1.5376040489049432E-2</v>
      </c>
    </row>
    <row r="249" spans="1:33" ht="12.75" customHeight="1" x14ac:dyDescent="0.2">
      <c r="A249" s="6" t="s">
        <v>516</v>
      </c>
      <c r="B249" s="6" t="s">
        <v>581</v>
      </c>
      <c r="C249" s="7"/>
      <c r="D249" s="8" t="s">
        <v>582</v>
      </c>
      <c r="E249" s="8" t="s">
        <v>36</v>
      </c>
      <c r="F249" s="8" t="s">
        <v>579</v>
      </c>
      <c r="G249" s="6" t="s">
        <v>38</v>
      </c>
      <c r="H249" s="6" t="s">
        <v>580</v>
      </c>
      <c r="I249" s="6" t="s">
        <v>40</v>
      </c>
      <c r="J249" s="8" t="s">
        <v>65</v>
      </c>
      <c r="K249" s="9">
        <v>13513214.895616001</v>
      </c>
      <c r="L249" s="10">
        <v>2.5000000000000001E-2</v>
      </c>
      <c r="M249" s="8"/>
      <c r="N249" s="8"/>
      <c r="O249" s="11">
        <v>2E-3</v>
      </c>
      <c r="P249" s="8" t="s">
        <v>520</v>
      </c>
      <c r="Q249" s="8"/>
      <c r="R249" s="9">
        <v>62135.138780000001</v>
      </c>
      <c r="S249" s="9">
        <v>11391.033401000001</v>
      </c>
      <c r="T249" s="12">
        <v>0</v>
      </c>
      <c r="U249" s="12">
        <v>29444.397052</v>
      </c>
      <c r="V249" s="12">
        <v>5445.8679629999997</v>
      </c>
      <c r="W249" s="12">
        <v>15770.290105</v>
      </c>
      <c r="X249" s="9">
        <v>83.550258999999997</v>
      </c>
      <c r="Y249" s="9"/>
      <c r="Z249" s="9"/>
      <c r="AA249" s="13"/>
      <c r="AB249" s="14">
        <f t="shared" si="9"/>
        <v>62051.588520999998</v>
      </c>
      <c r="AC249" s="15">
        <f t="shared" si="10"/>
        <v>0.18357359855735128</v>
      </c>
      <c r="AD249" s="15">
        <f t="shared" si="11"/>
        <v>8.776355437148825E-2</v>
      </c>
      <c r="AE249" s="16">
        <f>+S249/K249</f>
        <v>8.4295509906347416E-4</v>
      </c>
      <c r="AF249" s="16">
        <f>+V249/K249</f>
        <v>4.0300313471420965E-4</v>
      </c>
      <c r="AG249" s="17">
        <f>+AB249/K249+AA249</f>
        <v>4.5919190215150778E-3</v>
      </c>
    </row>
    <row r="250" spans="1:33" ht="12.75" customHeight="1" x14ac:dyDescent="0.2">
      <c r="A250" s="6" t="s">
        <v>516</v>
      </c>
      <c r="B250" s="6" t="s">
        <v>583</v>
      </c>
      <c r="C250" s="7"/>
      <c r="D250" s="8" t="s">
        <v>584</v>
      </c>
      <c r="E250" s="8" t="s">
        <v>36</v>
      </c>
      <c r="F250" s="8" t="s">
        <v>579</v>
      </c>
      <c r="G250" s="6" t="s">
        <v>38</v>
      </c>
      <c r="H250" s="6" t="s">
        <v>580</v>
      </c>
      <c r="I250" s="6" t="s">
        <v>40</v>
      </c>
      <c r="J250" s="8" t="s">
        <v>41</v>
      </c>
      <c r="K250" s="9">
        <v>8388340495.6301394</v>
      </c>
      <c r="L250" s="10">
        <v>2.5000000000000001E-2</v>
      </c>
      <c r="M250" s="8"/>
      <c r="N250" s="8"/>
      <c r="O250" s="11">
        <v>2E-3</v>
      </c>
      <c r="P250" s="8" t="s">
        <v>520</v>
      </c>
      <c r="Q250" s="8"/>
      <c r="R250" s="9">
        <v>137038221</v>
      </c>
      <c r="S250" s="9">
        <v>35232714</v>
      </c>
      <c r="T250" s="12">
        <v>0</v>
      </c>
      <c r="U250" s="12">
        <v>90575494</v>
      </c>
      <c r="V250" s="12">
        <v>3351840</v>
      </c>
      <c r="W250" s="12">
        <v>7851574</v>
      </c>
      <c r="X250" s="9">
        <v>26599</v>
      </c>
      <c r="Y250" s="9"/>
      <c r="Z250" s="9"/>
      <c r="AA250" s="13"/>
      <c r="AB250" s="14">
        <f t="shared" si="9"/>
        <v>137011622</v>
      </c>
      <c r="AC250" s="15">
        <f t="shared" si="10"/>
        <v>0.25715128020307648</v>
      </c>
      <c r="AD250" s="15">
        <f t="shared" si="11"/>
        <v>2.4463910076183173E-2</v>
      </c>
      <c r="AE250" s="16">
        <f>+S250/K250</f>
        <v>4.2002007451121337E-3</v>
      </c>
      <c r="AF250" s="16">
        <f>+V250/K250</f>
        <v>3.9958320739914204E-4</v>
      </c>
      <c r="AG250" s="17">
        <f>+AB250/K250+AA250</f>
        <v>1.6333578980416385E-2</v>
      </c>
    </row>
    <row r="251" spans="1:33" ht="12.75" customHeight="1" x14ac:dyDescent="0.2">
      <c r="A251" s="6" t="s">
        <v>516</v>
      </c>
      <c r="B251" s="6" t="s">
        <v>585</v>
      </c>
      <c r="C251" s="7"/>
      <c r="D251" s="8" t="s">
        <v>586</v>
      </c>
      <c r="E251" s="8" t="s">
        <v>36</v>
      </c>
      <c r="F251" s="8" t="s">
        <v>579</v>
      </c>
      <c r="G251" s="6" t="s">
        <v>38</v>
      </c>
      <c r="H251" s="6" t="s">
        <v>580</v>
      </c>
      <c r="I251" s="6" t="s">
        <v>40</v>
      </c>
      <c r="J251" s="8" t="s">
        <v>41</v>
      </c>
      <c r="K251" s="9">
        <v>3419529949.4356203</v>
      </c>
      <c r="L251" s="10">
        <v>2.5000000000000001E-2</v>
      </c>
      <c r="M251" s="8"/>
      <c r="N251" s="8"/>
      <c r="O251" s="11">
        <v>2E-3</v>
      </c>
      <c r="P251" s="8" t="s">
        <v>520</v>
      </c>
      <c r="Q251" s="8"/>
      <c r="R251" s="9">
        <v>80778454</v>
      </c>
      <c r="S251" s="9">
        <v>21067017</v>
      </c>
      <c r="T251" s="12">
        <v>0</v>
      </c>
      <c r="U251" s="12">
        <v>54087574</v>
      </c>
      <c r="V251" s="12">
        <v>1366608</v>
      </c>
      <c r="W251" s="12">
        <v>4231256</v>
      </c>
      <c r="X251" s="9">
        <v>25999</v>
      </c>
      <c r="Y251" s="9"/>
      <c r="Z251" s="9"/>
      <c r="AA251" s="13"/>
      <c r="AB251" s="14">
        <f t="shared" si="9"/>
        <v>80752455</v>
      </c>
      <c r="AC251" s="15">
        <f t="shared" si="10"/>
        <v>0.26088391987587251</v>
      </c>
      <c r="AD251" s="15">
        <f t="shared" si="11"/>
        <v>1.6923423566503334E-2</v>
      </c>
      <c r="AE251" s="16">
        <f>+S251/K251</f>
        <v>6.1607932410350803E-3</v>
      </c>
      <c r="AF251" s="16">
        <f>+V251/K251</f>
        <v>3.9964791073859526E-4</v>
      </c>
      <c r="AG251" s="17">
        <f>+AB251/K251+AA251</f>
        <v>2.3615074643030358E-2</v>
      </c>
    </row>
    <row r="252" spans="1:33" ht="12.75" customHeight="1" x14ac:dyDescent="0.2">
      <c r="A252" s="6" t="s">
        <v>516</v>
      </c>
      <c r="B252" s="6" t="s">
        <v>587</v>
      </c>
      <c r="C252" s="7"/>
      <c r="D252" s="8" t="s">
        <v>588</v>
      </c>
      <c r="E252" s="8" t="s">
        <v>36</v>
      </c>
      <c r="F252" s="8" t="s">
        <v>579</v>
      </c>
      <c r="G252" s="6" t="s">
        <v>38</v>
      </c>
      <c r="H252" s="6" t="s">
        <v>580</v>
      </c>
      <c r="I252" s="6" t="s">
        <v>40</v>
      </c>
      <c r="J252" s="8" t="s">
        <v>65</v>
      </c>
      <c r="K252" s="9">
        <v>9144987.8764110003</v>
      </c>
      <c r="L252" s="10">
        <v>2.5000000000000001E-2</v>
      </c>
      <c r="M252" s="8"/>
      <c r="N252" s="8"/>
      <c r="O252" s="11">
        <v>2E-3</v>
      </c>
      <c r="P252" s="8" t="s">
        <v>520</v>
      </c>
      <c r="Q252" s="8"/>
      <c r="R252" s="9">
        <v>108454.505253</v>
      </c>
      <c r="S252" s="9">
        <v>25692.817939</v>
      </c>
      <c r="T252" s="12">
        <v>0</v>
      </c>
      <c r="U252" s="12">
        <v>66421.571272000001</v>
      </c>
      <c r="V252" s="12">
        <v>3685.720558</v>
      </c>
      <c r="W252" s="12">
        <v>12571.353300999999</v>
      </c>
      <c r="X252" s="9">
        <v>83.042182999999994</v>
      </c>
      <c r="Y252" s="9"/>
      <c r="Z252" s="9"/>
      <c r="AA252" s="13"/>
      <c r="AB252" s="14">
        <f t="shared" si="9"/>
        <v>108371.46307</v>
      </c>
      <c r="AC252" s="15">
        <f t="shared" si="10"/>
        <v>0.23708102863208858</v>
      </c>
      <c r="AD252" s="15">
        <f t="shared" si="11"/>
        <v>3.4010065506076034E-2</v>
      </c>
      <c r="AE252" s="16">
        <f>+S252/K252</f>
        <v>2.8094972116117539E-3</v>
      </c>
      <c r="AF252" s="16">
        <f>+V252/K252</f>
        <v>4.0303175988971141E-4</v>
      </c>
      <c r="AG252" s="17">
        <f>+AB252/K252+AA252</f>
        <v>1.185036705729685E-2</v>
      </c>
    </row>
    <row r="253" spans="1:33" ht="12.75" customHeight="1" x14ac:dyDescent="0.2">
      <c r="A253" s="6" t="s">
        <v>516</v>
      </c>
      <c r="B253" s="6" t="s">
        <v>589</v>
      </c>
      <c r="C253" s="7"/>
      <c r="D253" s="8" t="s">
        <v>590</v>
      </c>
      <c r="E253" s="8" t="s">
        <v>36</v>
      </c>
      <c r="F253" s="8" t="s">
        <v>579</v>
      </c>
      <c r="G253" s="6" t="s">
        <v>38</v>
      </c>
      <c r="H253" s="6" t="s">
        <v>580</v>
      </c>
      <c r="I253" s="6" t="s">
        <v>40</v>
      </c>
      <c r="J253" s="8" t="s">
        <v>41</v>
      </c>
      <c r="K253" s="9">
        <v>3335794595.0411</v>
      </c>
      <c r="L253" s="10">
        <v>2.5000000000000001E-2</v>
      </c>
      <c r="M253" s="8"/>
      <c r="N253" s="8"/>
      <c r="O253" s="11">
        <v>2E-3</v>
      </c>
      <c r="P253" s="8" t="s">
        <v>520</v>
      </c>
      <c r="Q253" s="8"/>
      <c r="R253" s="9">
        <v>95510257</v>
      </c>
      <c r="S253" s="9">
        <v>25221291</v>
      </c>
      <c r="T253" s="12">
        <v>0</v>
      </c>
      <c r="U253" s="12">
        <v>64853339</v>
      </c>
      <c r="V253" s="12">
        <v>1333014</v>
      </c>
      <c r="W253" s="12">
        <v>4076014</v>
      </c>
      <c r="X253" s="9">
        <v>26599</v>
      </c>
      <c r="Y253" s="9"/>
      <c r="Z253" s="9"/>
      <c r="AA253" s="13"/>
      <c r="AB253" s="14">
        <f t="shared" si="9"/>
        <v>95483658</v>
      </c>
      <c r="AC253" s="15">
        <f t="shared" si="10"/>
        <v>0.2641424881313198</v>
      </c>
      <c r="AD253" s="15">
        <f t="shared" si="11"/>
        <v>1.3960650732505452E-2</v>
      </c>
      <c r="AE253" s="16">
        <f>+S253/K253</f>
        <v>7.5608045643737395E-3</v>
      </c>
      <c r="AF253" s="16">
        <f>+V253/K253</f>
        <v>3.9960913719976098E-4</v>
      </c>
      <c r="AG253" s="17">
        <f>+AB253/K253+AA253</f>
        <v>2.8623962081461299E-2</v>
      </c>
    </row>
    <row r="254" spans="1:33" ht="12.75" customHeight="1" x14ac:dyDescent="0.2">
      <c r="A254" s="6" t="s">
        <v>516</v>
      </c>
      <c r="B254" s="6" t="s">
        <v>591</v>
      </c>
      <c r="C254" s="7"/>
      <c r="D254" s="8" t="s">
        <v>592</v>
      </c>
      <c r="E254" s="8" t="s">
        <v>36</v>
      </c>
      <c r="F254" s="8" t="s">
        <v>579</v>
      </c>
      <c r="G254" s="6" t="s">
        <v>38</v>
      </c>
      <c r="H254" s="6" t="s">
        <v>580</v>
      </c>
      <c r="I254" s="6" t="s">
        <v>40</v>
      </c>
      <c r="J254" s="8" t="s">
        <v>65</v>
      </c>
      <c r="K254" s="9">
        <v>2925785.0440819999</v>
      </c>
      <c r="L254" s="10">
        <v>2.5000000000000001E-2</v>
      </c>
      <c r="M254" s="8"/>
      <c r="N254" s="8"/>
      <c r="O254" s="11">
        <v>2E-3</v>
      </c>
      <c r="P254" s="8" t="s">
        <v>520</v>
      </c>
      <c r="Q254" s="8"/>
      <c r="R254" s="9">
        <v>42618.287595000002</v>
      </c>
      <c r="S254" s="9">
        <v>9329.6314880000009</v>
      </c>
      <c r="T254" s="12">
        <v>0</v>
      </c>
      <c r="U254" s="12">
        <v>24143.418535000001</v>
      </c>
      <c r="V254" s="12">
        <v>1179.4731059999999</v>
      </c>
      <c r="W254" s="12">
        <v>7882.7222829999992</v>
      </c>
      <c r="X254" s="9">
        <v>83.042182999999994</v>
      </c>
      <c r="Y254" s="9"/>
      <c r="Z254" s="9"/>
      <c r="AA254" s="13"/>
      <c r="AB254" s="14">
        <f t="shared" si="9"/>
        <v>42535.245412000004</v>
      </c>
      <c r="AC254" s="15">
        <f t="shared" si="10"/>
        <v>0.2193388423560837</v>
      </c>
      <c r="AD254" s="15">
        <f t="shared" si="11"/>
        <v>2.7729312352039424E-2</v>
      </c>
      <c r="AE254" s="16">
        <f>+S254/K254</f>
        <v>3.1887617673318461E-3</v>
      </c>
      <c r="AF254" s="16">
        <f>+V254/K254</f>
        <v>4.0313047207132531E-4</v>
      </c>
      <c r="AG254" s="17">
        <f>+AB254/K254+AA254</f>
        <v>1.4538062356302032E-2</v>
      </c>
    </row>
    <row r="255" spans="1:33" ht="12.75" customHeight="1" x14ac:dyDescent="0.2">
      <c r="A255" s="6" t="s">
        <v>516</v>
      </c>
      <c r="B255" s="6" t="s">
        <v>593</v>
      </c>
      <c r="C255" s="7"/>
      <c r="D255" s="8" t="s">
        <v>594</v>
      </c>
      <c r="E255" s="8" t="s">
        <v>36</v>
      </c>
      <c r="F255" s="8" t="s">
        <v>579</v>
      </c>
      <c r="G255" s="6" t="s">
        <v>38</v>
      </c>
      <c r="H255" s="6" t="s">
        <v>580</v>
      </c>
      <c r="I255" s="6" t="s">
        <v>40</v>
      </c>
      <c r="J255" s="8" t="s">
        <v>41</v>
      </c>
      <c r="K255" s="9">
        <v>2584955648.9424701</v>
      </c>
      <c r="L255" s="10">
        <v>0.05</v>
      </c>
      <c r="M255" s="8"/>
      <c r="N255" s="8"/>
      <c r="O255" s="11">
        <v>2E-3</v>
      </c>
      <c r="P255" s="8" t="s">
        <v>520</v>
      </c>
      <c r="Q255" s="8"/>
      <c r="R255" s="9">
        <v>39409596</v>
      </c>
      <c r="S255" s="9">
        <v>9769983</v>
      </c>
      <c r="T255" s="12">
        <v>0</v>
      </c>
      <c r="U255" s="12">
        <v>20034149</v>
      </c>
      <c r="V255" s="12">
        <v>1033115</v>
      </c>
      <c r="W255" s="12">
        <v>8545738</v>
      </c>
      <c r="X255" s="9">
        <v>26611</v>
      </c>
      <c r="Y255" s="9"/>
      <c r="Z255" s="9"/>
      <c r="AA255" s="13"/>
      <c r="AB255" s="14">
        <f t="shared" si="9"/>
        <v>39382985</v>
      </c>
      <c r="AC255" s="15">
        <f t="shared" si="10"/>
        <v>0.24807624409373744</v>
      </c>
      <c r="AD255" s="15">
        <f t="shared" si="11"/>
        <v>2.6232521481040608E-2</v>
      </c>
      <c r="AE255" s="16">
        <f>+S255/K255</f>
        <v>3.7795553683859112E-3</v>
      </c>
      <c r="AF255" s="16">
        <f>+V255/K255</f>
        <v>3.9966449730874772E-4</v>
      </c>
      <c r="AG255" s="17">
        <f>+AB255/K255+AA255</f>
        <v>1.5235458688086952E-2</v>
      </c>
    </row>
    <row r="256" spans="1:33" ht="12.75" customHeight="1" x14ac:dyDescent="0.2">
      <c r="A256" s="6" t="s">
        <v>516</v>
      </c>
      <c r="B256" s="6" t="s">
        <v>595</v>
      </c>
      <c r="C256" s="7"/>
      <c r="D256" s="8" t="s">
        <v>596</v>
      </c>
      <c r="E256" s="8" t="s">
        <v>36</v>
      </c>
      <c r="F256" s="8" t="s">
        <v>579</v>
      </c>
      <c r="G256" s="6" t="s">
        <v>38</v>
      </c>
      <c r="H256" s="6" t="s">
        <v>580</v>
      </c>
      <c r="I256" s="6" t="s">
        <v>40</v>
      </c>
      <c r="J256" s="8" t="s">
        <v>65</v>
      </c>
      <c r="K256" s="9">
        <v>6670929.2239180002</v>
      </c>
      <c r="L256" s="10">
        <v>0.05</v>
      </c>
      <c r="M256" s="8"/>
      <c r="N256" s="8"/>
      <c r="O256" s="11">
        <v>2E-3</v>
      </c>
      <c r="P256" s="8" t="s">
        <v>520</v>
      </c>
      <c r="Q256" s="8"/>
      <c r="R256" s="9">
        <v>46602.342793999997</v>
      </c>
      <c r="S256" s="9">
        <v>9373.4138309999998</v>
      </c>
      <c r="T256" s="12">
        <v>0</v>
      </c>
      <c r="U256" s="12">
        <v>11103.220950000001</v>
      </c>
      <c r="V256" s="12">
        <v>2689.3994039999998</v>
      </c>
      <c r="W256" s="12">
        <v>23353.260154</v>
      </c>
      <c r="X256" s="9">
        <v>83.048455000000004</v>
      </c>
      <c r="Y256" s="9"/>
      <c r="Z256" s="9"/>
      <c r="AA256" s="13"/>
      <c r="AB256" s="14">
        <f t="shared" si="9"/>
        <v>46519.294339</v>
      </c>
      <c r="AC256" s="15">
        <f t="shared" si="10"/>
        <v>0.20149518525997259</v>
      </c>
      <c r="AD256" s="15">
        <f t="shared" si="11"/>
        <v>5.781255804100429E-2</v>
      </c>
      <c r="AE256" s="16">
        <f>+S256/K256</f>
        <v>1.4051136680318075E-3</v>
      </c>
      <c r="AF256" s="16">
        <f>+V256/K256</f>
        <v>4.0315214173722709E-4</v>
      </c>
      <c r="AG256" s="17">
        <f>+AB256/K256+AA256</f>
        <v>6.9734354506729539E-3</v>
      </c>
    </row>
    <row r="257" spans="1:33" ht="12.75" customHeight="1" x14ac:dyDescent="0.2">
      <c r="A257" s="6" t="s">
        <v>516</v>
      </c>
      <c r="B257" s="6" t="s">
        <v>597</v>
      </c>
      <c r="C257" s="7"/>
      <c r="D257" s="8" t="s">
        <v>598</v>
      </c>
      <c r="E257" s="8" t="s">
        <v>36</v>
      </c>
      <c r="F257" s="8" t="s">
        <v>579</v>
      </c>
      <c r="G257" s="6" t="s">
        <v>38</v>
      </c>
      <c r="H257" s="6" t="s">
        <v>580</v>
      </c>
      <c r="I257" s="6" t="s">
        <v>40</v>
      </c>
      <c r="J257" s="8" t="s">
        <v>41</v>
      </c>
      <c r="K257" s="9">
        <v>7158537523.8027401</v>
      </c>
      <c r="L257" s="10">
        <v>2.5000000000000001E-2</v>
      </c>
      <c r="M257" s="8"/>
      <c r="N257" s="8"/>
      <c r="O257" s="11">
        <v>2E-3</v>
      </c>
      <c r="P257" s="8" t="s">
        <v>520</v>
      </c>
      <c r="Q257" s="8"/>
      <c r="R257" s="9">
        <v>98070398</v>
      </c>
      <c r="S257" s="9">
        <v>24698515</v>
      </c>
      <c r="T257" s="12">
        <v>0</v>
      </c>
      <c r="U257" s="12">
        <v>40804327</v>
      </c>
      <c r="V257" s="12">
        <v>2860817</v>
      </c>
      <c r="W257" s="12">
        <v>29679540</v>
      </c>
      <c r="X257" s="9">
        <v>27199</v>
      </c>
      <c r="Y257" s="9"/>
      <c r="Z257" s="9"/>
      <c r="AA257" s="13"/>
      <c r="AB257" s="14">
        <f t="shared" si="9"/>
        <v>98043199</v>
      </c>
      <c r="AC257" s="15">
        <f t="shared" si="10"/>
        <v>0.25191461775946333</v>
      </c>
      <c r="AD257" s="15">
        <f t="shared" si="11"/>
        <v>2.9179147857058399E-2</v>
      </c>
      <c r="AE257" s="16">
        <f>+S257/K257</f>
        <v>3.4502179974436617E-3</v>
      </c>
      <c r="AF257" s="16">
        <f>+V257/K257</f>
        <v>3.9963707537853121E-4</v>
      </c>
      <c r="AG257" s="17">
        <f>+AB257/K257+AA257</f>
        <v>1.3695981710509739E-2</v>
      </c>
    </row>
    <row r="258" spans="1:33" ht="12.75" customHeight="1" x14ac:dyDescent="0.2">
      <c r="A258" s="6" t="s">
        <v>516</v>
      </c>
      <c r="B258" s="6" t="s">
        <v>599</v>
      </c>
      <c r="C258" s="7"/>
      <c r="D258" s="8" t="s">
        <v>600</v>
      </c>
      <c r="E258" s="8" t="s">
        <v>36</v>
      </c>
      <c r="F258" s="8" t="s">
        <v>579</v>
      </c>
      <c r="G258" s="6" t="s">
        <v>38</v>
      </c>
      <c r="H258" s="6" t="s">
        <v>580</v>
      </c>
      <c r="I258" s="6" t="s">
        <v>40</v>
      </c>
      <c r="J258" s="8" t="s">
        <v>41</v>
      </c>
      <c r="K258" s="9">
        <v>4603513403.6410999</v>
      </c>
      <c r="L258" s="10">
        <v>2.5000000000000001E-2</v>
      </c>
      <c r="M258" s="8"/>
      <c r="N258" s="8"/>
      <c r="O258" s="11">
        <v>2E-3</v>
      </c>
      <c r="P258" s="8" t="s">
        <v>520</v>
      </c>
      <c r="Q258" s="8"/>
      <c r="R258" s="9">
        <v>103389557</v>
      </c>
      <c r="S258" s="9">
        <v>27067781</v>
      </c>
      <c r="T258" s="12">
        <v>0</v>
      </c>
      <c r="U258" s="12">
        <v>55442691</v>
      </c>
      <c r="V258" s="12">
        <v>1839708</v>
      </c>
      <c r="W258" s="12">
        <v>19012778</v>
      </c>
      <c r="X258" s="9">
        <v>26599</v>
      </c>
      <c r="Y258" s="9"/>
      <c r="Z258" s="9"/>
      <c r="AA258" s="13"/>
      <c r="AB258" s="14">
        <f t="shared" si="9"/>
        <v>103362958</v>
      </c>
      <c r="AC258" s="15">
        <f t="shared" si="10"/>
        <v>0.26187119180548218</v>
      </c>
      <c r="AD258" s="15">
        <f t="shared" si="11"/>
        <v>1.7798523142110542E-2</v>
      </c>
      <c r="AE258" s="16">
        <f>+S258/K258</f>
        <v>5.8798093166386846E-3</v>
      </c>
      <c r="AF258" s="16">
        <f>+V258/K258</f>
        <v>3.9963128999361718E-4</v>
      </c>
      <c r="AG258" s="17">
        <f>+AB258/K258+AA258</f>
        <v>2.2453058987130604E-2</v>
      </c>
    </row>
    <row r="259" spans="1:33" ht="12.75" customHeight="1" x14ac:dyDescent="0.2">
      <c r="A259" s="6" t="s">
        <v>516</v>
      </c>
      <c r="B259" s="6" t="s">
        <v>601</v>
      </c>
      <c r="C259" s="7"/>
      <c r="D259" s="8" t="s">
        <v>602</v>
      </c>
      <c r="E259" s="8" t="s">
        <v>36</v>
      </c>
      <c r="F259" s="8" t="s">
        <v>579</v>
      </c>
      <c r="G259" s="6" t="s">
        <v>38</v>
      </c>
      <c r="H259" s="6" t="s">
        <v>580</v>
      </c>
      <c r="I259" s="6" t="s">
        <v>40</v>
      </c>
      <c r="J259" s="8" t="s">
        <v>65</v>
      </c>
      <c r="K259" s="9">
        <v>9420137.4689320009</v>
      </c>
      <c r="L259" s="10">
        <v>2.5000000000000001E-2</v>
      </c>
      <c r="M259" s="8"/>
      <c r="N259" s="8"/>
      <c r="O259" s="11">
        <v>2E-3</v>
      </c>
      <c r="P259" s="8" t="s">
        <v>520</v>
      </c>
      <c r="Q259" s="8"/>
      <c r="R259" s="9">
        <v>110954.21985499999</v>
      </c>
      <c r="S259" s="9">
        <v>26458.773718</v>
      </c>
      <c r="T259" s="12">
        <v>0</v>
      </c>
      <c r="U259" s="12">
        <v>37556.989179999997</v>
      </c>
      <c r="V259" s="12">
        <v>3796.3838799999999</v>
      </c>
      <c r="W259" s="12">
        <v>43059.030893999996</v>
      </c>
      <c r="X259" s="9">
        <v>83.042182999999994</v>
      </c>
      <c r="Y259" s="9"/>
      <c r="Z259" s="9"/>
      <c r="AA259" s="13"/>
      <c r="AB259" s="14">
        <f t="shared" si="9"/>
        <v>110871.17767199999</v>
      </c>
      <c r="AC259" s="15">
        <f t="shared" si="10"/>
        <v>0.2386442921737093</v>
      </c>
      <c r="AD259" s="15">
        <f t="shared" si="11"/>
        <v>3.4241395822737428E-2</v>
      </c>
      <c r="AE259" s="16">
        <f>+S259/K259</f>
        <v>2.8087460300088105E-3</v>
      </c>
      <c r="AF259" s="16">
        <f>+V259/K259</f>
        <v>4.0300726953514527E-4</v>
      </c>
      <c r="AG259" s="17">
        <f>+AB259/K259+AA259</f>
        <v>1.1769592326827255E-2</v>
      </c>
    </row>
    <row r="260" spans="1:33" ht="12.75" customHeight="1" x14ac:dyDescent="0.2">
      <c r="A260" s="6" t="s">
        <v>516</v>
      </c>
      <c r="B260" s="6" t="s">
        <v>603</v>
      </c>
      <c r="C260" s="7"/>
      <c r="D260" s="8" t="s">
        <v>604</v>
      </c>
      <c r="E260" s="8" t="s">
        <v>36</v>
      </c>
      <c r="F260" s="8" t="s">
        <v>579</v>
      </c>
      <c r="G260" s="6" t="s">
        <v>38</v>
      </c>
      <c r="H260" s="6" t="s">
        <v>580</v>
      </c>
      <c r="I260" s="6" t="s">
        <v>40</v>
      </c>
      <c r="J260" s="8" t="s">
        <v>41</v>
      </c>
      <c r="K260" s="9">
        <v>6125128155.1725998</v>
      </c>
      <c r="L260" s="10">
        <v>2.5000000000000001E-2</v>
      </c>
      <c r="M260" s="8"/>
      <c r="N260" s="8"/>
      <c r="O260" s="11">
        <v>2E-3</v>
      </c>
      <c r="P260" s="8" t="s">
        <v>520</v>
      </c>
      <c r="Q260" s="8"/>
      <c r="R260" s="9">
        <v>100506005</v>
      </c>
      <c r="S260" s="9">
        <v>25726236</v>
      </c>
      <c r="T260" s="12">
        <v>0</v>
      </c>
      <c r="U260" s="12">
        <v>66160421</v>
      </c>
      <c r="V260" s="12">
        <v>2447659</v>
      </c>
      <c r="W260" s="12">
        <v>6145090</v>
      </c>
      <c r="X260" s="9">
        <v>26599</v>
      </c>
      <c r="Y260" s="9"/>
      <c r="Z260" s="9"/>
      <c r="AA260" s="13"/>
      <c r="AB260" s="14">
        <f t="shared" si="9"/>
        <v>100479406</v>
      </c>
      <c r="AC260" s="15">
        <f t="shared" si="10"/>
        <v>0.25603491326371891</v>
      </c>
      <c r="AD260" s="15">
        <f t="shared" si="11"/>
        <v>2.4359807620678013E-2</v>
      </c>
      <c r="AE260" s="16">
        <f>+S260/K260</f>
        <v>4.2001139157022355E-3</v>
      </c>
      <c r="AF260" s="16">
        <f>+V260/K260</f>
        <v>3.9960943477288397E-4</v>
      </c>
      <c r="AG260" s="17">
        <f>+AB260/K260+AA260</f>
        <v>1.6404457744307981E-2</v>
      </c>
    </row>
    <row r="261" spans="1:33" ht="12.75" customHeight="1" x14ac:dyDescent="0.2">
      <c r="A261" s="6" t="s">
        <v>516</v>
      </c>
      <c r="B261" s="6" t="s">
        <v>605</v>
      </c>
      <c r="C261" s="7"/>
      <c r="D261" s="8" t="s">
        <v>606</v>
      </c>
      <c r="E261" s="8" t="s">
        <v>36</v>
      </c>
      <c r="F261" s="8" t="s">
        <v>579</v>
      </c>
      <c r="G261" s="6" t="s">
        <v>38</v>
      </c>
      <c r="H261" s="6" t="s">
        <v>580</v>
      </c>
      <c r="I261" s="6" t="s">
        <v>40</v>
      </c>
      <c r="J261" s="8" t="s">
        <v>65</v>
      </c>
      <c r="K261" s="9">
        <v>5236976.8455619998</v>
      </c>
      <c r="L261" s="10">
        <v>2.5000000000000001E-2</v>
      </c>
      <c r="M261" s="8"/>
      <c r="N261" s="8"/>
      <c r="O261" s="11">
        <v>2E-3</v>
      </c>
      <c r="P261" s="8" t="s">
        <v>520</v>
      </c>
      <c r="Q261" s="8"/>
      <c r="R261" s="9">
        <v>48733.570643999992</v>
      </c>
      <c r="S261" s="9">
        <v>10298.748627999999</v>
      </c>
      <c r="T261" s="12">
        <v>0</v>
      </c>
      <c r="U261" s="12">
        <v>26625.660969</v>
      </c>
      <c r="V261" s="12">
        <v>2110.409283</v>
      </c>
      <c r="W261" s="12">
        <v>9615.7095809999992</v>
      </c>
      <c r="X261" s="9">
        <v>83.042182999999994</v>
      </c>
      <c r="Y261" s="9"/>
      <c r="Z261" s="9"/>
      <c r="AA261" s="13"/>
      <c r="AB261" s="14">
        <f t="shared" si="9"/>
        <v>48650.528460999994</v>
      </c>
      <c r="AC261" s="15">
        <f t="shared" si="10"/>
        <v>0.21168831981456984</v>
      </c>
      <c r="AD261" s="15">
        <f t="shared" si="11"/>
        <v>4.3378959073214991E-2</v>
      </c>
      <c r="AE261" s="16">
        <f>+S261/K261</f>
        <v>1.9665446175740732E-3</v>
      </c>
      <c r="AF261" s="16">
        <f>+V261/K261</f>
        <v>4.0298235895169858E-4</v>
      </c>
      <c r="AG261" s="17">
        <f>+AB261/K261+AA261</f>
        <v>9.2898116405132052E-3</v>
      </c>
    </row>
    <row r="262" spans="1:33" ht="12.75" customHeight="1" x14ac:dyDescent="0.2">
      <c r="A262" s="6" t="s">
        <v>516</v>
      </c>
      <c r="B262" s="6" t="s">
        <v>607</v>
      </c>
      <c r="C262" s="7"/>
      <c r="D262" s="8" t="s">
        <v>608</v>
      </c>
      <c r="E262" s="8" t="s">
        <v>36</v>
      </c>
      <c r="F262" s="8" t="s">
        <v>579</v>
      </c>
      <c r="G262" s="6" t="s">
        <v>38</v>
      </c>
      <c r="H262" s="6" t="s">
        <v>580</v>
      </c>
      <c r="I262" s="6" t="s">
        <v>40</v>
      </c>
      <c r="J262" s="8" t="s">
        <v>41</v>
      </c>
      <c r="K262" s="9">
        <v>4425319836.7315102</v>
      </c>
      <c r="L262" s="10">
        <v>2.5000000000000001E-2</v>
      </c>
      <c r="M262" s="8"/>
      <c r="N262" s="8"/>
      <c r="O262" s="11">
        <v>2E-3</v>
      </c>
      <c r="P262" s="8" t="s">
        <v>520</v>
      </c>
      <c r="Q262" s="8"/>
      <c r="R262" s="9">
        <v>37589922</v>
      </c>
      <c r="S262" s="9">
        <v>4955922</v>
      </c>
      <c r="T262" s="12">
        <v>0</v>
      </c>
      <c r="U262" s="12">
        <v>12747495</v>
      </c>
      <c r="V262" s="12">
        <v>1768415</v>
      </c>
      <c r="W262" s="12">
        <v>18091491</v>
      </c>
      <c r="X262" s="9">
        <v>26599</v>
      </c>
      <c r="Y262" s="9"/>
      <c r="Z262" s="9"/>
      <c r="AA262" s="13"/>
      <c r="AB262" s="14">
        <f t="shared" si="9"/>
        <v>37563323</v>
      </c>
      <c r="AC262" s="15">
        <f t="shared" si="10"/>
        <v>0.13193513257599707</v>
      </c>
      <c r="AD262" s="15">
        <f t="shared" si="11"/>
        <v>4.7078236395645824E-2</v>
      </c>
      <c r="AE262" s="16">
        <f>+S262/K262</f>
        <v>1.1199014269803347E-3</v>
      </c>
      <c r="AF262" s="16">
        <f>+V262/K262</f>
        <v>3.9961292409231394E-4</v>
      </c>
      <c r="AG262" s="17">
        <f>+AB262/K262+AA262</f>
        <v>8.4882730256495616E-3</v>
      </c>
    </row>
    <row r="263" spans="1:33" ht="12.75" customHeight="1" x14ac:dyDescent="0.2">
      <c r="A263" s="6" t="s">
        <v>516</v>
      </c>
      <c r="B263" s="6" t="s">
        <v>609</v>
      </c>
      <c r="C263" s="7"/>
      <c r="D263" s="8" t="s">
        <v>610</v>
      </c>
      <c r="E263" s="8" t="s">
        <v>36</v>
      </c>
      <c r="F263" s="8" t="s">
        <v>579</v>
      </c>
      <c r="G263" s="6" t="s">
        <v>38</v>
      </c>
      <c r="H263" s="6" t="s">
        <v>580</v>
      </c>
      <c r="I263" s="6" t="s">
        <v>40</v>
      </c>
      <c r="J263" s="8" t="s">
        <v>41</v>
      </c>
      <c r="K263" s="9">
        <v>4077908911.3041101</v>
      </c>
      <c r="L263" s="10">
        <v>2.5000000000000001E-2</v>
      </c>
      <c r="M263" s="8"/>
      <c r="N263" s="8"/>
      <c r="O263" s="11">
        <v>2E-3</v>
      </c>
      <c r="P263" s="8" t="s">
        <v>520</v>
      </c>
      <c r="Q263" s="8"/>
      <c r="R263" s="9">
        <v>75241666</v>
      </c>
      <c r="S263" s="9">
        <v>15986519</v>
      </c>
      <c r="T263" s="12">
        <v>0</v>
      </c>
      <c r="U263" s="12">
        <v>41111307</v>
      </c>
      <c r="V263" s="12">
        <v>1629645</v>
      </c>
      <c r="W263" s="12">
        <v>16487608</v>
      </c>
      <c r="X263" s="9">
        <v>26587</v>
      </c>
      <c r="Y263" s="9"/>
      <c r="Z263" s="9"/>
      <c r="AA263" s="13"/>
      <c r="AB263" s="14">
        <f t="shared" si="9"/>
        <v>75215079</v>
      </c>
      <c r="AC263" s="15">
        <f t="shared" si="10"/>
        <v>0.2125440697868575</v>
      </c>
      <c r="AD263" s="15">
        <f t="shared" si="11"/>
        <v>2.1666466640286319E-2</v>
      </c>
      <c r="AE263" s="16">
        <f>+S263/K263</f>
        <v>3.9202736862720975E-3</v>
      </c>
      <c r="AF263" s="16">
        <f>+V263/K263</f>
        <v>3.9962761195635479E-4</v>
      </c>
      <c r="AG263" s="17">
        <f>+AB263/K263+AA263</f>
        <v>1.8444521600642205E-2</v>
      </c>
    </row>
    <row r="264" spans="1:33" ht="12.75" customHeight="1" x14ac:dyDescent="0.2">
      <c r="A264" s="6" t="s">
        <v>516</v>
      </c>
      <c r="B264" s="6" t="s">
        <v>611</v>
      </c>
      <c r="C264" s="7"/>
      <c r="D264" s="8" t="s">
        <v>612</v>
      </c>
      <c r="E264" s="8" t="s">
        <v>36</v>
      </c>
      <c r="F264" s="8" t="s">
        <v>579</v>
      </c>
      <c r="G264" s="6" t="s">
        <v>38</v>
      </c>
      <c r="H264" s="6" t="s">
        <v>580</v>
      </c>
      <c r="I264" s="6" t="s">
        <v>40</v>
      </c>
      <c r="J264" s="8" t="s">
        <v>65</v>
      </c>
      <c r="K264" s="9">
        <v>4218169.1484930003</v>
      </c>
      <c r="L264" s="10">
        <v>2.5000000000000001E-2</v>
      </c>
      <c r="M264" s="8"/>
      <c r="N264" s="8"/>
      <c r="O264" s="11">
        <v>2E-3</v>
      </c>
      <c r="P264" s="8" t="s">
        <v>520</v>
      </c>
      <c r="Q264" s="8"/>
      <c r="R264" s="9">
        <v>44743.954838000005</v>
      </c>
      <c r="S264" s="9">
        <v>5925.1999370000003</v>
      </c>
      <c r="T264" s="12">
        <v>0</v>
      </c>
      <c r="U264" s="12">
        <v>15318.281324</v>
      </c>
      <c r="V264" s="12">
        <v>1699.912184</v>
      </c>
      <c r="W264" s="12">
        <v>21718.002196000001</v>
      </c>
      <c r="X264" s="9">
        <v>82.559196999999998</v>
      </c>
      <c r="Y264" s="9"/>
      <c r="Z264" s="9"/>
      <c r="AA264" s="13"/>
      <c r="AB264" s="14">
        <f t="shared" si="9"/>
        <v>44661.395641000003</v>
      </c>
      <c r="AC264" s="15">
        <f t="shared" si="10"/>
        <v>0.13266938598668768</v>
      </c>
      <c r="AD264" s="15">
        <f t="shared" si="11"/>
        <v>3.8062227111403758E-2</v>
      </c>
      <c r="AE264" s="16">
        <f>+S264/K264</f>
        <v>1.4046852386459801E-3</v>
      </c>
      <c r="AF264" s="16">
        <f>+V264/K264</f>
        <v>4.0299763337070478E-4</v>
      </c>
      <c r="AG264" s="17">
        <f>+AB264/K264+AA264</f>
        <v>1.0587862664766752E-2</v>
      </c>
    </row>
    <row r="265" spans="1:33" ht="12.75" customHeight="1" x14ac:dyDescent="0.2">
      <c r="A265" s="6" t="s">
        <v>516</v>
      </c>
      <c r="B265" s="6" t="s">
        <v>613</v>
      </c>
      <c r="C265" s="7"/>
      <c r="D265" s="8" t="s">
        <v>614</v>
      </c>
      <c r="E265" s="8" t="s">
        <v>36</v>
      </c>
      <c r="F265" s="8" t="s">
        <v>579</v>
      </c>
      <c r="G265" s="6" t="s">
        <v>38</v>
      </c>
      <c r="H265" s="6" t="s">
        <v>580</v>
      </c>
      <c r="I265" s="6" t="s">
        <v>40</v>
      </c>
      <c r="J265" s="8" t="s">
        <v>41</v>
      </c>
      <c r="K265" s="9">
        <v>1971491191.7506802</v>
      </c>
      <c r="L265" s="10">
        <v>2.5000000000000001E-2</v>
      </c>
      <c r="M265" s="8"/>
      <c r="N265" s="8"/>
      <c r="O265" s="11">
        <v>2E-3</v>
      </c>
      <c r="P265" s="8" t="s">
        <v>520</v>
      </c>
      <c r="Q265" s="8"/>
      <c r="R265" s="9">
        <v>24466168</v>
      </c>
      <c r="S265" s="9">
        <v>3864132</v>
      </c>
      <c r="T265" s="12">
        <v>0</v>
      </c>
      <c r="U265" s="12">
        <v>9937545</v>
      </c>
      <c r="V265" s="12">
        <v>787759</v>
      </c>
      <c r="W265" s="12">
        <v>9850145</v>
      </c>
      <c r="X265" s="9">
        <v>26587</v>
      </c>
      <c r="Y265" s="9"/>
      <c r="Z265" s="9"/>
      <c r="AA265" s="13"/>
      <c r="AB265" s="14">
        <f t="shared" si="9"/>
        <v>24439581</v>
      </c>
      <c r="AC265" s="15">
        <f t="shared" si="10"/>
        <v>0.15810958461194569</v>
      </c>
      <c r="AD265" s="15">
        <f t="shared" si="11"/>
        <v>3.2232917577433101E-2</v>
      </c>
      <c r="AE265" s="16">
        <f>+S265/K265</f>
        <v>1.9600046990667294E-3</v>
      </c>
      <c r="AF265" s="16">
        <f>+V265/K265</f>
        <v>3.9957520647123539E-4</v>
      </c>
      <c r="AG265" s="17">
        <f>+AB265/K265+AA265</f>
        <v>1.2396495151620586E-2</v>
      </c>
    </row>
    <row r="266" spans="1:33" ht="12.75" customHeight="1" x14ac:dyDescent="0.2">
      <c r="A266" s="6" t="s">
        <v>516</v>
      </c>
      <c r="B266" s="6" t="s">
        <v>615</v>
      </c>
      <c r="C266" s="7"/>
      <c r="D266" s="8" t="s">
        <v>616</v>
      </c>
      <c r="E266" s="8" t="s">
        <v>36</v>
      </c>
      <c r="F266" s="8" t="s">
        <v>579</v>
      </c>
      <c r="G266" s="6" t="s">
        <v>38</v>
      </c>
      <c r="H266" s="6" t="s">
        <v>580</v>
      </c>
      <c r="I266" s="6" t="s">
        <v>40</v>
      </c>
      <c r="J266" s="8" t="s">
        <v>41</v>
      </c>
      <c r="K266" s="9">
        <v>2924853593.7808199</v>
      </c>
      <c r="L266" s="10">
        <v>2.5000000000000001E-2</v>
      </c>
      <c r="M266" s="8"/>
      <c r="N266" s="8"/>
      <c r="O266" s="11">
        <v>2E-3</v>
      </c>
      <c r="P266" s="8" t="s">
        <v>520</v>
      </c>
      <c r="Q266" s="8"/>
      <c r="R266" s="9">
        <v>7976164</v>
      </c>
      <c r="S266" s="9">
        <v>819850</v>
      </c>
      <c r="T266" s="12">
        <v>0</v>
      </c>
      <c r="U266" s="12">
        <v>2103661</v>
      </c>
      <c r="V266" s="12">
        <v>1166286</v>
      </c>
      <c r="W266" s="12">
        <v>3860368</v>
      </c>
      <c r="X266" s="9">
        <v>25999</v>
      </c>
      <c r="Y266" s="9"/>
      <c r="Z266" s="9"/>
      <c r="AA266" s="13"/>
      <c r="AB266" s="14">
        <f t="shared" si="9"/>
        <v>7950165</v>
      </c>
      <c r="AC266" s="15">
        <f t="shared" si="10"/>
        <v>0.1031236458614381</v>
      </c>
      <c r="AD266" s="15">
        <f t="shared" si="11"/>
        <v>0.14669959680082112</v>
      </c>
      <c r="AE266" s="16">
        <f>+S266/K266</f>
        <v>2.8030462849260729E-4</v>
      </c>
      <c r="AF266" s="16">
        <f>+V266/K266</f>
        <v>3.9875021521757511E-4</v>
      </c>
      <c r="AG266" s="17">
        <f>+AB266/K266+AA266</f>
        <v>2.7181411804353592E-3</v>
      </c>
    </row>
    <row r="267" spans="1:33" ht="12.75" customHeight="1" x14ac:dyDescent="0.2">
      <c r="A267" s="6" t="s">
        <v>617</v>
      </c>
      <c r="B267" s="6" t="s">
        <v>618</v>
      </c>
      <c r="C267" s="7" t="s">
        <v>99</v>
      </c>
      <c r="D267" s="8" t="s">
        <v>619</v>
      </c>
      <c r="E267" s="8" t="s">
        <v>36</v>
      </c>
      <c r="F267" s="8" t="s">
        <v>37</v>
      </c>
      <c r="G267" s="6" t="s">
        <v>51</v>
      </c>
      <c r="H267" s="6" t="s">
        <v>240</v>
      </c>
      <c r="I267" s="6" t="s">
        <v>123</v>
      </c>
      <c r="J267" s="8" t="s">
        <v>41</v>
      </c>
      <c r="K267" s="9">
        <v>118780902</v>
      </c>
      <c r="L267" s="22" t="s">
        <v>620</v>
      </c>
      <c r="M267" s="8" t="s">
        <v>42</v>
      </c>
      <c r="N267" s="8" t="s">
        <v>42</v>
      </c>
      <c r="O267" s="11">
        <v>8.0000000000000004E-4</v>
      </c>
      <c r="P267" s="11">
        <v>0.01</v>
      </c>
      <c r="Q267" s="8" t="s">
        <v>42</v>
      </c>
      <c r="R267" s="9">
        <v>1695692</v>
      </c>
      <c r="S267" s="9">
        <v>172629</v>
      </c>
      <c r="T267" s="12">
        <v>0</v>
      </c>
      <c r="U267" s="12"/>
      <c r="V267" s="12">
        <v>95470</v>
      </c>
      <c r="W267" s="12">
        <v>1354174</v>
      </c>
      <c r="X267" s="9">
        <v>73419</v>
      </c>
      <c r="Y267" s="9"/>
      <c r="Z267" s="9"/>
      <c r="AA267" s="13"/>
      <c r="AB267" s="14">
        <f t="shared" si="9"/>
        <v>1622273</v>
      </c>
      <c r="AC267" s="15">
        <f t="shared" si="10"/>
        <v>0.10641180615099925</v>
      </c>
      <c r="AD267" s="15">
        <f t="shared" si="11"/>
        <v>5.8849527792178009E-2</v>
      </c>
      <c r="AE267" s="16">
        <f>+S267/K267</f>
        <v>1.4533396959723374E-3</v>
      </c>
      <c r="AF267" s="16">
        <f>+V267/K267</f>
        <v>8.0374873731805813E-4</v>
      </c>
      <c r="AG267" s="17">
        <f>+AB267/K267+AA267</f>
        <v>1.3657692210486834E-2</v>
      </c>
    </row>
    <row r="268" spans="1:33" ht="12.75" customHeight="1" x14ac:dyDescent="0.2">
      <c r="A268" s="6" t="s">
        <v>617</v>
      </c>
      <c r="B268" s="6" t="s">
        <v>618</v>
      </c>
      <c r="C268" s="7" t="s">
        <v>110</v>
      </c>
      <c r="D268" s="8" t="s">
        <v>621</v>
      </c>
      <c r="E268" s="8" t="s">
        <v>36</v>
      </c>
      <c r="F268" s="8" t="s">
        <v>37</v>
      </c>
      <c r="G268" s="6" t="s">
        <v>51</v>
      </c>
      <c r="H268" s="6" t="s">
        <v>240</v>
      </c>
      <c r="I268" s="6" t="s">
        <v>123</v>
      </c>
      <c r="J268" s="8" t="s">
        <v>41</v>
      </c>
      <c r="K268" s="9">
        <v>1412727</v>
      </c>
      <c r="L268" s="22" t="s">
        <v>622</v>
      </c>
      <c r="M268" s="8" t="s">
        <v>42</v>
      </c>
      <c r="N268" s="8" t="s">
        <v>42</v>
      </c>
      <c r="O268" s="11">
        <v>8.0000000000000004E-4</v>
      </c>
      <c r="P268" s="11">
        <v>0.01</v>
      </c>
      <c r="Q268" s="8" t="s">
        <v>42</v>
      </c>
      <c r="R268" s="9">
        <v>20247</v>
      </c>
      <c r="S268" s="9">
        <v>2061</v>
      </c>
      <c r="T268" s="12">
        <v>0</v>
      </c>
      <c r="U268" s="12"/>
      <c r="V268" s="12">
        <v>1140</v>
      </c>
      <c r="W268" s="12">
        <v>16170</v>
      </c>
      <c r="X268" s="9">
        <v>876</v>
      </c>
      <c r="Y268" s="9"/>
      <c r="Z268" s="9"/>
      <c r="AA268" s="13"/>
      <c r="AB268" s="14">
        <f t="shared" si="9"/>
        <v>19371</v>
      </c>
      <c r="AC268" s="15">
        <f t="shared" si="10"/>
        <v>0.10639615920706211</v>
      </c>
      <c r="AD268" s="15">
        <f t="shared" si="11"/>
        <v>5.8850859532290536E-2</v>
      </c>
      <c r="AE268" s="16">
        <f>+S268/K268</f>
        <v>1.4588805905174885E-3</v>
      </c>
      <c r="AF268" s="16">
        <f>+V268/K268</f>
        <v>8.0694996273165303E-4</v>
      </c>
      <c r="AG268" s="17">
        <f>+AB268/K268+AA268</f>
        <v>1.3711778708837588E-2</v>
      </c>
    </row>
    <row r="269" spans="1:33" ht="12.75" customHeight="1" x14ac:dyDescent="0.2">
      <c r="A269" s="6" t="s">
        <v>617</v>
      </c>
      <c r="B269" s="6" t="s">
        <v>623</v>
      </c>
      <c r="C269" s="7" t="s">
        <v>99</v>
      </c>
      <c r="D269" s="8" t="s">
        <v>624</v>
      </c>
      <c r="E269" s="8" t="s">
        <v>36</v>
      </c>
      <c r="F269" s="8" t="s">
        <v>37</v>
      </c>
      <c r="G269" s="6" t="s">
        <v>51</v>
      </c>
      <c r="H269" s="6" t="s">
        <v>52</v>
      </c>
      <c r="I269" s="6" t="s">
        <v>123</v>
      </c>
      <c r="J269" s="8" t="s">
        <v>41</v>
      </c>
      <c r="K269" s="9">
        <v>98811655</v>
      </c>
      <c r="L269" s="22" t="s">
        <v>625</v>
      </c>
      <c r="M269" s="8" t="s">
        <v>42</v>
      </c>
      <c r="N269" s="8" t="s">
        <v>42</v>
      </c>
      <c r="O269" s="11">
        <v>2.5000000000000001E-3</v>
      </c>
      <c r="P269" s="11">
        <v>0.01</v>
      </c>
      <c r="Q269" s="8" t="s">
        <v>42</v>
      </c>
      <c r="R269" s="9">
        <v>1417689</v>
      </c>
      <c r="S269" s="9">
        <v>274242</v>
      </c>
      <c r="T269" s="12">
        <v>0</v>
      </c>
      <c r="U269" s="12"/>
      <c r="V269" s="12">
        <v>73692</v>
      </c>
      <c r="W269" s="12">
        <v>442322</v>
      </c>
      <c r="X269" s="9">
        <v>627433</v>
      </c>
      <c r="Y269" s="9"/>
      <c r="Z269" s="9"/>
      <c r="AA269" s="13"/>
      <c r="AB269" s="14">
        <f t="shared" si="9"/>
        <v>790256</v>
      </c>
      <c r="AC269" s="15">
        <f t="shared" si="10"/>
        <v>0.34702931708205947</v>
      </c>
      <c r="AD269" s="15">
        <f t="shared" si="11"/>
        <v>9.3250794679192561E-2</v>
      </c>
      <c r="AE269" s="16">
        <f>+S269/K269</f>
        <v>2.7754013430905493E-3</v>
      </c>
      <c r="AF269" s="16">
        <f>+V269/K269</f>
        <v>7.4578246867740446E-4</v>
      </c>
      <c r="AG269" s="17">
        <f>+AB269/K269+AA269</f>
        <v>7.9975990686523765E-3</v>
      </c>
    </row>
    <row r="270" spans="1:33" ht="12.75" customHeight="1" x14ac:dyDescent="0.2">
      <c r="A270" s="6" t="s">
        <v>617</v>
      </c>
      <c r="B270" s="6" t="s">
        <v>626</v>
      </c>
      <c r="C270" s="7" t="s">
        <v>99</v>
      </c>
      <c r="D270" s="8" t="s">
        <v>627</v>
      </c>
      <c r="E270" s="8" t="s">
        <v>36</v>
      </c>
      <c r="F270" s="8" t="s">
        <v>37</v>
      </c>
      <c r="G270" s="6" t="s">
        <v>51</v>
      </c>
      <c r="H270" s="6" t="s">
        <v>39</v>
      </c>
      <c r="I270" s="6" t="s">
        <v>123</v>
      </c>
      <c r="J270" s="8" t="s">
        <v>41</v>
      </c>
      <c r="K270" s="9">
        <v>88084030</v>
      </c>
      <c r="L270" s="22" t="s">
        <v>625</v>
      </c>
      <c r="M270" s="8" t="s">
        <v>42</v>
      </c>
      <c r="N270" s="8" t="s">
        <v>42</v>
      </c>
      <c r="O270" s="11">
        <v>2.5000000000000001E-3</v>
      </c>
      <c r="P270" s="11">
        <v>0.01</v>
      </c>
      <c r="Q270" s="8" t="s">
        <v>42</v>
      </c>
      <c r="R270" s="9">
        <v>1061491</v>
      </c>
      <c r="S270" s="9">
        <v>99373</v>
      </c>
      <c r="T270" s="12">
        <v>0</v>
      </c>
      <c r="U270" s="12"/>
      <c r="V270" s="12">
        <v>83123</v>
      </c>
      <c r="W270" s="12">
        <v>430945</v>
      </c>
      <c r="X270" s="9">
        <v>448050</v>
      </c>
      <c r="Y270" s="9"/>
      <c r="Z270" s="9"/>
      <c r="AA270" s="13"/>
      <c r="AB270" s="14">
        <f t="shared" si="9"/>
        <v>613441</v>
      </c>
      <c r="AC270" s="15">
        <f t="shared" si="10"/>
        <v>0.16199275887982709</v>
      </c>
      <c r="AD270" s="15">
        <f t="shared" si="11"/>
        <v>0.13550284379426872</v>
      </c>
      <c r="AE270" s="16">
        <f>+S270/K270</f>
        <v>1.1281613704550075E-3</v>
      </c>
      <c r="AF270" s="16">
        <f>+V270/K270</f>
        <v>9.4367843978074122E-4</v>
      </c>
      <c r="AG270" s="17">
        <f>+AB270/K270+AA270</f>
        <v>6.9642703677386241E-3</v>
      </c>
    </row>
    <row r="271" spans="1:33" ht="12.75" customHeight="1" x14ac:dyDescent="0.2">
      <c r="A271" s="6" t="s">
        <v>617</v>
      </c>
      <c r="B271" s="6" t="s">
        <v>628</v>
      </c>
      <c r="C271" s="7" t="s">
        <v>99</v>
      </c>
      <c r="D271" s="8" t="s">
        <v>629</v>
      </c>
      <c r="E271" s="8" t="s">
        <v>36</v>
      </c>
      <c r="F271" s="8" t="s">
        <v>37</v>
      </c>
      <c r="G271" s="6" t="s">
        <v>38</v>
      </c>
      <c r="H271" s="6" t="s">
        <v>39</v>
      </c>
      <c r="I271" s="6" t="s">
        <v>123</v>
      </c>
      <c r="J271" s="8" t="s">
        <v>41</v>
      </c>
      <c r="K271" s="9">
        <v>1543707130</v>
      </c>
      <c r="L271" s="22" t="s">
        <v>630</v>
      </c>
      <c r="M271" s="20">
        <v>2.5000000000000001E-3</v>
      </c>
      <c r="N271" s="8" t="s">
        <v>631</v>
      </c>
      <c r="O271" s="8" t="s">
        <v>632</v>
      </c>
      <c r="P271" s="11">
        <v>0.01</v>
      </c>
      <c r="Q271" s="8" t="s">
        <v>42</v>
      </c>
      <c r="R271" s="9">
        <v>45740084.32</v>
      </c>
      <c r="S271" s="9">
        <v>13772999</v>
      </c>
      <c r="T271" s="12">
        <v>15936655</v>
      </c>
      <c r="U271" s="12"/>
      <c r="V271" s="12">
        <v>1312457</v>
      </c>
      <c r="W271" s="12">
        <v>11007336</v>
      </c>
      <c r="X271" s="9">
        <v>3710637.32</v>
      </c>
      <c r="Y271" s="9"/>
      <c r="Z271" s="9"/>
      <c r="AA271" s="13"/>
      <c r="AB271" s="14">
        <f t="shared" si="9"/>
        <v>26092792</v>
      </c>
      <c r="AC271" s="15">
        <f t="shared" si="10"/>
        <v>0.52784688583728412</v>
      </c>
      <c r="AD271" s="15">
        <f t="shared" si="11"/>
        <v>5.0299599981481473E-2</v>
      </c>
      <c r="AE271" s="16">
        <f>+S271/K271</f>
        <v>8.9220284938374295E-3</v>
      </c>
      <c r="AF271" s="16">
        <f>+V271/K271</f>
        <v>8.5019818493680213E-4</v>
      </c>
      <c r="AG271" s="17">
        <f>+AB271/K271+AA271</f>
        <v>1.6902682829482041E-2</v>
      </c>
    </row>
    <row r="272" spans="1:33" ht="12.75" customHeight="1" x14ac:dyDescent="0.2">
      <c r="A272" s="6" t="s">
        <v>617</v>
      </c>
      <c r="B272" s="6" t="s">
        <v>633</v>
      </c>
      <c r="C272" s="7" t="s">
        <v>99</v>
      </c>
      <c r="D272" s="8" t="s">
        <v>634</v>
      </c>
      <c r="E272" s="8" t="s">
        <v>36</v>
      </c>
      <c r="F272" s="8" t="s">
        <v>37</v>
      </c>
      <c r="G272" s="6" t="s">
        <v>38</v>
      </c>
      <c r="H272" s="6" t="s">
        <v>39</v>
      </c>
      <c r="I272" s="6" t="s">
        <v>123</v>
      </c>
      <c r="J272" s="8" t="s">
        <v>65</v>
      </c>
      <c r="K272" s="9">
        <v>452128</v>
      </c>
      <c r="L272" s="22" t="s">
        <v>625</v>
      </c>
      <c r="M272" s="20">
        <v>2.5000000000000001E-3</v>
      </c>
      <c r="N272" s="8" t="s">
        <v>631</v>
      </c>
      <c r="O272" s="8" t="s">
        <v>632</v>
      </c>
      <c r="P272" s="11">
        <v>0.01</v>
      </c>
      <c r="Q272" s="8" t="s">
        <v>42</v>
      </c>
      <c r="R272" s="9">
        <v>21788.62</v>
      </c>
      <c r="S272" s="9">
        <v>6013.16</v>
      </c>
      <c r="T272" s="12">
        <v>4269</v>
      </c>
      <c r="U272" s="12"/>
      <c r="V272" s="12">
        <v>384.36</v>
      </c>
      <c r="W272" s="12">
        <v>7818.3</v>
      </c>
      <c r="X272" s="9">
        <v>3303.8</v>
      </c>
      <c r="Y272" s="9"/>
      <c r="Z272" s="9"/>
      <c r="AA272" s="13"/>
      <c r="AB272" s="14">
        <f t="shared" si="9"/>
        <v>14215.82</v>
      </c>
      <c r="AC272" s="15">
        <f t="shared" si="10"/>
        <v>0.42299072441828894</v>
      </c>
      <c r="AD272" s="15">
        <f t="shared" si="11"/>
        <v>2.7037483592223313E-2</v>
      </c>
      <c r="AE272" s="16">
        <f>+S272/K272</f>
        <v>1.3299685044943025E-2</v>
      </c>
      <c r="AF272" s="16">
        <f>+V272/K272</f>
        <v>8.501132422676764E-4</v>
      </c>
      <c r="AG272" s="17">
        <f>+AB272/K272+AA272</f>
        <v>3.1442025267180977E-2</v>
      </c>
    </row>
    <row r="273" spans="1:33" ht="12.75" customHeight="1" x14ac:dyDescent="0.2">
      <c r="A273" s="6" t="s">
        <v>617</v>
      </c>
      <c r="B273" s="6" t="s">
        <v>635</v>
      </c>
      <c r="C273" s="7" t="s">
        <v>99</v>
      </c>
      <c r="D273" s="8" t="s">
        <v>636</v>
      </c>
      <c r="E273" s="8" t="s">
        <v>36</v>
      </c>
      <c r="F273" s="8" t="s">
        <v>37</v>
      </c>
      <c r="G273" s="6" t="s">
        <v>38</v>
      </c>
      <c r="H273" s="6" t="s">
        <v>39</v>
      </c>
      <c r="I273" s="6" t="s">
        <v>123</v>
      </c>
      <c r="J273" s="8" t="s">
        <v>41</v>
      </c>
      <c r="K273" s="9">
        <v>273873894</v>
      </c>
      <c r="L273" s="22" t="s">
        <v>289</v>
      </c>
      <c r="M273" s="20">
        <v>2.5000000000000001E-3</v>
      </c>
      <c r="N273" s="8" t="s">
        <v>631</v>
      </c>
      <c r="O273" s="8" t="s">
        <v>632</v>
      </c>
      <c r="P273" s="11">
        <v>0.01</v>
      </c>
      <c r="Q273" s="8" t="s">
        <v>42</v>
      </c>
      <c r="R273" s="9">
        <v>11872448</v>
      </c>
      <c r="S273" s="9">
        <v>5323410</v>
      </c>
      <c r="T273" s="12">
        <v>2427103</v>
      </c>
      <c r="U273" s="12"/>
      <c r="V273" s="12">
        <v>234714</v>
      </c>
      <c r="W273" s="12">
        <v>2531807</v>
      </c>
      <c r="X273" s="9">
        <v>1355414</v>
      </c>
      <c r="Y273" s="9"/>
      <c r="Z273" s="9"/>
      <c r="AA273" s="16">
        <v>9.4999999999999998E-3</v>
      </c>
      <c r="AB273" s="14">
        <f t="shared" si="9"/>
        <v>8089931</v>
      </c>
      <c r="AC273" s="15">
        <f t="shared" si="10"/>
        <v>0.65802909814681976</v>
      </c>
      <c r="AD273" s="15">
        <f t="shared" si="11"/>
        <v>2.9013102831161354E-2</v>
      </c>
      <c r="AE273" s="16">
        <f>+S273/K273</f>
        <v>1.943744955844532E-2</v>
      </c>
      <c r="AF273" s="16">
        <f>+V273/K273</f>
        <v>8.5701487123120981E-4</v>
      </c>
      <c r="AG273" s="17">
        <f>+AB273/K273+AA273</f>
        <v>3.9038890625332841E-2</v>
      </c>
    </row>
    <row r="274" spans="1:33" ht="12.75" customHeight="1" x14ac:dyDescent="0.2">
      <c r="A274" s="6" t="s">
        <v>617</v>
      </c>
      <c r="B274" s="6" t="s">
        <v>635</v>
      </c>
      <c r="C274" s="7" t="s">
        <v>65</v>
      </c>
      <c r="D274" s="8" t="s">
        <v>637</v>
      </c>
      <c r="E274" s="8" t="s">
        <v>36</v>
      </c>
      <c r="F274" s="8" t="s">
        <v>37</v>
      </c>
      <c r="G274" s="6" t="s">
        <v>38</v>
      </c>
      <c r="H274" s="6" t="s">
        <v>39</v>
      </c>
      <c r="I274" s="6" t="s">
        <v>123</v>
      </c>
      <c r="J274" s="8" t="s">
        <v>65</v>
      </c>
      <c r="K274" s="9">
        <v>39251</v>
      </c>
      <c r="L274" s="22" t="s">
        <v>289</v>
      </c>
      <c r="M274" s="20">
        <v>2.5000000000000001E-3</v>
      </c>
      <c r="N274" s="8" t="s">
        <v>631</v>
      </c>
      <c r="O274" s="8" t="s">
        <v>632</v>
      </c>
      <c r="P274" s="11">
        <v>0.01</v>
      </c>
      <c r="Q274" s="8" t="s">
        <v>42</v>
      </c>
      <c r="R274" s="9">
        <v>1671.3099999999997</v>
      </c>
      <c r="S274" s="9">
        <v>749.39</v>
      </c>
      <c r="T274" s="12">
        <v>341.67</v>
      </c>
      <c r="U274" s="12"/>
      <c r="V274" s="12">
        <v>33.04</v>
      </c>
      <c r="W274" s="12">
        <v>356.40999999999997</v>
      </c>
      <c r="X274" s="9">
        <v>190.8</v>
      </c>
      <c r="Y274" s="9"/>
      <c r="Z274" s="9"/>
      <c r="AA274" s="16">
        <v>9.4999999999999998E-3</v>
      </c>
      <c r="AB274" s="14">
        <f t="shared" si="9"/>
        <v>1138.8399999999999</v>
      </c>
      <c r="AC274" s="15">
        <f t="shared" si="10"/>
        <v>0.65802922271785325</v>
      </c>
      <c r="AD274" s="15">
        <f t="shared" si="11"/>
        <v>2.901197709950476E-2</v>
      </c>
      <c r="AE274" s="16">
        <f>+S274/K274</f>
        <v>1.9092252426689764E-2</v>
      </c>
      <c r="AF274" s="16">
        <f>+V274/K274</f>
        <v>8.4176199332501079E-4</v>
      </c>
      <c r="AG274" s="17">
        <f>+AB274/K274+AA274</f>
        <v>3.8514292629487142E-2</v>
      </c>
    </row>
    <row r="275" spans="1:33" ht="12.75" customHeight="1" x14ac:dyDescent="0.2">
      <c r="A275" s="6" t="s">
        <v>617</v>
      </c>
      <c r="B275" s="6" t="s">
        <v>638</v>
      </c>
      <c r="C275" s="7" t="s">
        <v>99</v>
      </c>
      <c r="D275" s="8" t="s">
        <v>639</v>
      </c>
      <c r="E275" s="8" t="s">
        <v>36</v>
      </c>
      <c r="F275" s="8" t="s">
        <v>37</v>
      </c>
      <c r="G275" s="6" t="s">
        <v>51</v>
      </c>
      <c r="H275" s="6" t="s">
        <v>216</v>
      </c>
      <c r="I275" s="6" t="s">
        <v>123</v>
      </c>
      <c r="J275" s="8" t="s">
        <v>68</v>
      </c>
      <c r="K275" s="9">
        <v>1603362</v>
      </c>
      <c r="L275" s="22" t="s">
        <v>640</v>
      </c>
      <c r="M275" s="20">
        <v>2.5000000000000001E-3</v>
      </c>
      <c r="N275" s="8" t="s">
        <v>631</v>
      </c>
      <c r="O275" s="8" t="s">
        <v>632</v>
      </c>
      <c r="P275" s="11">
        <v>0.03</v>
      </c>
      <c r="Q275" s="8" t="s">
        <v>42</v>
      </c>
      <c r="R275" s="9">
        <v>20192.52</v>
      </c>
      <c r="S275" s="9">
        <v>4810.45</v>
      </c>
      <c r="T275" s="12"/>
      <c r="U275" s="12"/>
      <c r="V275" s="12">
        <v>3315.71</v>
      </c>
      <c r="W275" s="12">
        <v>9642.43</v>
      </c>
      <c r="X275" s="9">
        <v>2423.9299999999998</v>
      </c>
      <c r="Y275" s="9"/>
      <c r="Z275" s="9"/>
      <c r="AA275" s="13"/>
      <c r="AB275" s="14">
        <f t="shared" si="9"/>
        <v>17768.59</v>
      </c>
      <c r="AC275" s="15">
        <f t="shared" si="10"/>
        <v>0.27072772797391348</v>
      </c>
      <c r="AD275" s="15">
        <f t="shared" si="11"/>
        <v>0.18660512736238496</v>
      </c>
      <c r="AE275" s="16">
        <f>+S275/K275</f>
        <v>3.0002270229679885E-3</v>
      </c>
      <c r="AF275" s="16">
        <f>+V275/K275</f>
        <v>2.0679734208494402E-3</v>
      </c>
      <c r="AG275" s="17">
        <f>+AB275/K275+AA275</f>
        <v>1.1082082524096242E-2</v>
      </c>
    </row>
    <row r="276" spans="1:33" ht="12.75" customHeight="1" x14ac:dyDescent="0.2">
      <c r="A276" s="6" t="s">
        <v>617</v>
      </c>
      <c r="B276" s="6" t="s">
        <v>641</v>
      </c>
      <c r="C276" s="7" t="s">
        <v>99</v>
      </c>
      <c r="D276" s="8" t="s">
        <v>642</v>
      </c>
      <c r="E276" s="8" t="s">
        <v>36</v>
      </c>
      <c r="F276" s="8" t="s">
        <v>37</v>
      </c>
      <c r="G276" s="6" t="s">
        <v>51</v>
      </c>
      <c r="H276" s="6" t="s">
        <v>216</v>
      </c>
      <c r="I276" s="6" t="s">
        <v>123</v>
      </c>
      <c r="J276" s="8" t="s">
        <v>65</v>
      </c>
      <c r="K276" s="9">
        <v>1693262</v>
      </c>
      <c r="L276" s="22" t="s">
        <v>643</v>
      </c>
      <c r="M276" s="20">
        <v>2.5000000000000001E-3</v>
      </c>
      <c r="N276" s="8" t="s">
        <v>631</v>
      </c>
      <c r="O276" s="8" t="s">
        <v>632</v>
      </c>
      <c r="P276" s="11">
        <v>0.03</v>
      </c>
      <c r="Q276" s="8" t="s">
        <v>42</v>
      </c>
      <c r="R276" s="9">
        <v>20539.449999999997</v>
      </c>
      <c r="S276" s="9">
        <v>7563.59</v>
      </c>
      <c r="T276" s="12"/>
      <c r="U276" s="12"/>
      <c r="V276" s="12">
        <v>2816.72</v>
      </c>
      <c r="W276" s="12">
        <v>7698.86</v>
      </c>
      <c r="X276" s="9">
        <v>2460.2799999999997</v>
      </c>
      <c r="Y276" s="9"/>
      <c r="Z276" s="9"/>
      <c r="AA276" s="13"/>
      <c r="AB276" s="14">
        <f t="shared" si="9"/>
        <v>18079.169999999998</v>
      </c>
      <c r="AC276" s="15">
        <f t="shared" si="10"/>
        <v>0.4183593605237409</v>
      </c>
      <c r="AD276" s="15">
        <f t="shared" si="11"/>
        <v>0.15579918768394788</v>
      </c>
      <c r="AE276" s="16">
        <f>+S276/K276</f>
        <v>4.4668751793874783E-3</v>
      </c>
      <c r="AF276" s="16">
        <f>+V276/K276</f>
        <v>1.6634873988786141E-3</v>
      </c>
      <c r="AG276" s="17">
        <f>+AB276/K276+AA276</f>
        <v>1.0677124981249208E-2</v>
      </c>
    </row>
    <row r="277" spans="1:33" ht="12.75" customHeight="1" x14ac:dyDescent="0.2">
      <c r="A277" s="6" t="s">
        <v>644</v>
      </c>
      <c r="B277" s="6" t="s">
        <v>645</v>
      </c>
      <c r="C277" s="7" t="s">
        <v>646</v>
      </c>
      <c r="D277" s="8" t="s">
        <v>647</v>
      </c>
      <c r="E277" s="8" t="s">
        <v>36</v>
      </c>
      <c r="F277" s="8" t="s">
        <v>37</v>
      </c>
      <c r="G277" s="6" t="s">
        <v>366</v>
      </c>
      <c r="H277" s="6" t="s">
        <v>367</v>
      </c>
      <c r="I277" s="6" t="s">
        <v>123</v>
      </c>
      <c r="J277" s="8" t="s">
        <v>41</v>
      </c>
      <c r="K277" s="9">
        <v>177655640360.146</v>
      </c>
      <c r="L277" s="33">
        <v>0.03</v>
      </c>
      <c r="M277" s="8" t="s">
        <v>42</v>
      </c>
      <c r="N277" s="8" t="s">
        <v>42</v>
      </c>
      <c r="O277" s="11">
        <v>2E-3</v>
      </c>
      <c r="P277" s="11">
        <v>7.5000000000000002E-4</v>
      </c>
      <c r="Q277" s="8" t="s">
        <v>42</v>
      </c>
      <c r="R277" s="9">
        <v>6570650452.3229656</v>
      </c>
      <c r="S277" s="9">
        <v>1170171983.7367098</v>
      </c>
      <c r="T277" s="12"/>
      <c r="U277" s="12">
        <v>1893343000</v>
      </c>
      <c r="V277" s="12">
        <v>114432448.229498</v>
      </c>
      <c r="W277" s="12">
        <v>263240294.17511299</v>
      </c>
      <c r="X277" s="9">
        <v>978998.98648399999</v>
      </c>
      <c r="Y277" s="9"/>
      <c r="Z277" s="9">
        <v>3128483727.1951604</v>
      </c>
      <c r="AA277" s="13"/>
      <c r="AB277" s="14">
        <f t="shared" si="9"/>
        <v>3441187726.1413207</v>
      </c>
      <c r="AC277" s="15">
        <f t="shared" si="10"/>
        <v>0.34004886593294037</v>
      </c>
      <c r="AD277" s="15">
        <f t="shared" si="11"/>
        <v>3.3253765076575355E-2</v>
      </c>
      <c r="AE277" s="16">
        <f>+S277/K277</f>
        <v>6.5867426520459516E-3</v>
      </c>
      <c r="AF277" s="16">
        <f>+V277/K277</f>
        <v>6.4412504999851927E-4</v>
      </c>
      <c r="AG277" s="17">
        <f>+AB277/K277+AA277</f>
        <v>1.9369988586713582E-2</v>
      </c>
    </row>
    <row r="278" spans="1:33" ht="12.75" customHeight="1" x14ac:dyDescent="0.2">
      <c r="A278" s="6" t="s">
        <v>644</v>
      </c>
      <c r="B278" s="6" t="s">
        <v>645</v>
      </c>
      <c r="C278" s="7" t="s">
        <v>648</v>
      </c>
      <c r="D278" s="8" t="s">
        <v>649</v>
      </c>
      <c r="E278" s="8" t="s">
        <v>36</v>
      </c>
      <c r="F278" s="8" t="s">
        <v>37</v>
      </c>
      <c r="G278" s="6" t="s">
        <v>366</v>
      </c>
      <c r="H278" s="6" t="s">
        <v>367</v>
      </c>
      <c r="I278" s="6" t="s">
        <v>123</v>
      </c>
      <c r="J278" s="8" t="s">
        <v>41</v>
      </c>
      <c r="K278" s="9">
        <v>23824302665.295498</v>
      </c>
      <c r="L278" s="33">
        <v>0.03</v>
      </c>
      <c r="M278" s="8" t="s">
        <v>42</v>
      </c>
      <c r="N278" s="8" t="s">
        <v>42</v>
      </c>
      <c r="O278" s="11">
        <v>2E-3</v>
      </c>
      <c r="P278" s="11">
        <v>7.5000000000000002E-4</v>
      </c>
      <c r="Q278" s="8" t="s">
        <v>42</v>
      </c>
      <c r="R278" s="9">
        <v>659319547.67703307</v>
      </c>
      <c r="S278" s="9">
        <v>164949016.263289</v>
      </c>
      <c r="T278" s="12"/>
      <c r="U278" s="12"/>
      <c r="V278" s="12">
        <v>16130551.770501999</v>
      </c>
      <c r="W278" s="12">
        <v>37106705.824887</v>
      </c>
      <c r="X278" s="9">
        <v>138001.01351600001</v>
      </c>
      <c r="Y278" s="9"/>
      <c r="Z278" s="9">
        <v>440995272.80483902</v>
      </c>
      <c r="AA278" s="13"/>
      <c r="AB278" s="14">
        <f t="shared" si="9"/>
        <v>218186273.85867801</v>
      </c>
      <c r="AC278" s="15">
        <f t="shared" si="10"/>
        <v>0.75600088560166967</v>
      </c>
      <c r="AD278" s="15">
        <f t="shared" si="11"/>
        <v>7.3930185823467331E-2</v>
      </c>
      <c r="AE278" s="16">
        <f>+S278/K278</f>
        <v>6.9235611459708222E-3</v>
      </c>
      <c r="AF278" s="16">
        <f>+V278/K278</f>
        <v>6.7706291332501965E-4</v>
      </c>
      <c r="AG278" s="17">
        <f>+AB278/K278+AA278</f>
        <v>9.1581389358567321E-3</v>
      </c>
    </row>
    <row r="279" spans="1:33" ht="12.75" customHeight="1" x14ac:dyDescent="0.2">
      <c r="A279" s="6" t="s">
        <v>644</v>
      </c>
      <c r="B279" s="6" t="s">
        <v>650</v>
      </c>
      <c r="C279" s="7" t="s">
        <v>646</v>
      </c>
      <c r="D279" s="8" t="s">
        <v>651</v>
      </c>
      <c r="E279" s="8" t="s">
        <v>36</v>
      </c>
      <c r="F279" s="8" t="s">
        <v>37</v>
      </c>
      <c r="G279" s="6" t="s">
        <v>51</v>
      </c>
      <c r="H279" s="6" t="s">
        <v>39</v>
      </c>
      <c r="I279" s="6" t="s">
        <v>123</v>
      </c>
      <c r="J279" s="8" t="s">
        <v>41</v>
      </c>
      <c r="K279" s="9">
        <v>10578989.753036</v>
      </c>
      <c r="L279" s="33">
        <v>0.02</v>
      </c>
      <c r="M279" s="8" t="s">
        <v>42</v>
      </c>
      <c r="N279" s="8" t="s">
        <v>42</v>
      </c>
      <c r="O279" s="11">
        <v>2E-3</v>
      </c>
      <c r="P279" s="11">
        <v>2.0750000000000001E-2</v>
      </c>
      <c r="Q279" s="8" t="s">
        <v>42</v>
      </c>
      <c r="R279" s="9">
        <v>44740.598214999991</v>
      </c>
      <c r="S279" s="9">
        <v>33490.007963999997</v>
      </c>
      <c r="T279" s="12"/>
      <c r="U279" s="12"/>
      <c r="V279" s="12">
        <v>2224.7887040000001</v>
      </c>
      <c r="W279" s="12">
        <v>7928.0579949999992</v>
      </c>
      <c r="X279" s="9">
        <v>1097.7435519999999</v>
      </c>
      <c r="Y279" s="9"/>
      <c r="Z279" s="9"/>
      <c r="AA279" s="13"/>
      <c r="AB279" s="14">
        <f t="shared" si="9"/>
        <v>43642.854662999991</v>
      </c>
      <c r="AC279" s="15">
        <f t="shared" si="10"/>
        <v>0.76736520153418186</v>
      </c>
      <c r="AD279" s="15">
        <f t="shared" si="11"/>
        <v>5.0977158143739744E-2</v>
      </c>
      <c r="AE279" s="16">
        <f>+S279/K279</f>
        <v>3.1657094624171372E-3</v>
      </c>
      <c r="AF279" s="16">
        <f>+V279/K279</f>
        <v>2.1030256725237129E-4</v>
      </c>
      <c r="AG279" s="17">
        <f>+AB279/K279+AA279</f>
        <v>4.1254274445700449E-3</v>
      </c>
    </row>
    <row r="280" spans="1:33" ht="12.75" customHeight="1" x14ac:dyDescent="0.2">
      <c r="A280" s="6" t="s">
        <v>644</v>
      </c>
      <c r="B280" s="6" t="s">
        <v>652</v>
      </c>
      <c r="C280" s="7" t="s">
        <v>646</v>
      </c>
      <c r="D280" s="8" t="s">
        <v>653</v>
      </c>
      <c r="E280" s="8" t="s">
        <v>36</v>
      </c>
      <c r="F280" s="8" t="s">
        <v>37</v>
      </c>
      <c r="G280" s="6" t="s">
        <v>51</v>
      </c>
      <c r="H280" s="6" t="s">
        <v>39</v>
      </c>
      <c r="I280" s="6" t="s">
        <v>123</v>
      </c>
      <c r="J280" s="8" t="s">
        <v>41</v>
      </c>
      <c r="K280" s="9">
        <v>10386820.991903</v>
      </c>
      <c r="L280" s="33">
        <v>0.02</v>
      </c>
      <c r="M280" s="8" t="s">
        <v>42</v>
      </c>
      <c r="N280" s="8" t="s">
        <v>42</v>
      </c>
      <c r="O280" s="11">
        <v>2E-3</v>
      </c>
      <c r="P280" s="11">
        <v>2.0750000000000001E-2</v>
      </c>
      <c r="Q280" s="8" t="s">
        <v>42</v>
      </c>
      <c r="R280" s="9">
        <v>22708.878350999999</v>
      </c>
      <c r="S280" s="9">
        <v>3502.2971929999999</v>
      </c>
      <c r="T280" s="12"/>
      <c r="U280" s="12"/>
      <c r="V280" s="12">
        <v>2054.8645000000001</v>
      </c>
      <c r="W280" s="12">
        <v>9359.6701549999998</v>
      </c>
      <c r="X280" s="9">
        <v>7792.0465030000005</v>
      </c>
      <c r="Y280" s="9"/>
      <c r="Z280" s="9"/>
      <c r="AA280" s="16">
        <v>2.8440000000000002E-3</v>
      </c>
      <c r="AB280" s="14">
        <f t="shared" si="9"/>
        <v>14916.831848</v>
      </c>
      <c r="AC280" s="15">
        <f t="shared" si="10"/>
        <v>0.2347882733202209</v>
      </c>
      <c r="AD280" s="15">
        <f t="shared" si="11"/>
        <v>0.13775475388733496</v>
      </c>
      <c r="AE280" s="16">
        <f>+S280/K280</f>
        <v>3.371866325346514E-4</v>
      </c>
      <c r="AF280" s="16">
        <f>+V280/K280</f>
        <v>1.9783382245653995E-4</v>
      </c>
      <c r="AG280" s="17">
        <f>+AB280/K280+AA280</f>
        <v>4.2801306370474999E-3</v>
      </c>
    </row>
    <row r="281" spans="1:33" ht="12.75" customHeight="1" x14ac:dyDescent="0.2">
      <c r="A281" s="6" t="s">
        <v>644</v>
      </c>
      <c r="B281" s="6" t="s">
        <v>654</v>
      </c>
      <c r="C281" s="7" t="s">
        <v>42</v>
      </c>
      <c r="D281" s="8" t="s">
        <v>655</v>
      </c>
      <c r="E281" s="8" t="s">
        <v>36</v>
      </c>
      <c r="F281" s="8" t="s">
        <v>37</v>
      </c>
      <c r="G281" s="6" t="s">
        <v>51</v>
      </c>
      <c r="H281" s="6" t="s">
        <v>39</v>
      </c>
      <c r="I281" s="6" t="s">
        <v>123</v>
      </c>
      <c r="J281" s="8" t="s">
        <v>41</v>
      </c>
      <c r="K281" s="9">
        <v>477104629.73684204</v>
      </c>
      <c r="L281" s="33">
        <v>0.02</v>
      </c>
      <c r="M281" s="8" t="s">
        <v>42</v>
      </c>
      <c r="N281" s="8" t="s">
        <v>42</v>
      </c>
      <c r="O281" s="11">
        <v>2E-3</v>
      </c>
      <c r="P281" s="11">
        <v>2.0750000000000001E-2</v>
      </c>
      <c r="Q281" s="8" t="s">
        <v>42</v>
      </c>
      <c r="R281" s="9">
        <v>2114295</v>
      </c>
      <c r="S281" s="9">
        <v>951913</v>
      </c>
      <c r="T281" s="12"/>
      <c r="U281" s="12"/>
      <c r="V281" s="12">
        <v>286337</v>
      </c>
      <c r="W281" s="12">
        <v>655729</v>
      </c>
      <c r="X281" s="9">
        <v>220316</v>
      </c>
      <c r="Y281" s="9"/>
      <c r="Z281" s="9"/>
      <c r="AA281" s="16">
        <v>1.371E-3</v>
      </c>
      <c r="AB281" s="14">
        <f t="shared" si="9"/>
        <v>1893979</v>
      </c>
      <c r="AC281" s="15">
        <f t="shared" si="10"/>
        <v>0.50259955363813436</v>
      </c>
      <c r="AD281" s="15">
        <f t="shared" si="11"/>
        <v>0.15118277446582037</v>
      </c>
      <c r="AE281" s="16">
        <f>+S281/K281</f>
        <v>1.9951870945478971E-3</v>
      </c>
      <c r="AF281" s="16">
        <f>+V281/K281</f>
        <v>6.0015556788441918E-4</v>
      </c>
      <c r="AG281" s="17">
        <f>+AB281/K281+AA281</f>
        <v>5.3407351103984622E-3</v>
      </c>
    </row>
    <row r="282" spans="1:33" ht="12.75" customHeight="1" x14ac:dyDescent="0.2">
      <c r="A282" s="6" t="s">
        <v>644</v>
      </c>
      <c r="B282" s="6" t="s">
        <v>656</v>
      </c>
      <c r="C282" s="7" t="s">
        <v>42</v>
      </c>
      <c r="D282" s="8" t="s">
        <v>657</v>
      </c>
      <c r="E282" s="8" t="s">
        <v>36</v>
      </c>
      <c r="F282" s="8" t="s">
        <v>37</v>
      </c>
      <c r="G282" s="6" t="s">
        <v>51</v>
      </c>
      <c r="H282" s="6" t="s">
        <v>39</v>
      </c>
      <c r="I282" s="6" t="s">
        <v>123</v>
      </c>
      <c r="J282" s="8" t="s">
        <v>41</v>
      </c>
      <c r="K282" s="9">
        <v>490308848.44939303</v>
      </c>
      <c r="L282" s="33">
        <v>0.02</v>
      </c>
      <c r="M282" s="8" t="s">
        <v>42</v>
      </c>
      <c r="N282" s="8" t="s">
        <v>42</v>
      </c>
      <c r="O282" s="11">
        <v>2E-3</v>
      </c>
      <c r="P282" s="11">
        <v>2.0750000000000001E-2</v>
      </c>
      <c r="Q282" s="8" t="s">
        <v>42</v>
      </c>
      <c r="R282" s="9">
        <v>3371827</v>
      </c>
      <c r="S282" s="9">
        <v>973224</v>
      </c>
      <c r="T282" s="12"/>
      <c r="U282" s="12"/>
      <c r="V282" s="12">
        <v>292106</v>
      </c>
      <c r="W282" s="12">
        <v>704727</v>
      </c>
      <c r="X282" s="9">
        <v>1401770</v>
      </c>
      <c r="Y282" s="9"/>
      <c r="Z282" s="9"/>
      <c r="AA282" s="13"/>
      <c r="AB282" s="14">
        <f t="shared" ref="AB282:AB345" si="12">+S282+U282+V282+W282</f>
        <v>1970057</v>
      </c>
      <c r="AC282" s="15">
        <f t="shared" ref="AC282:AC345" si="13">+S282/AB282</f>
        <v>0.4940080413916958</v>
      </c>
      <c r="AD282" s="15">
        <f t="shared" ref="AD282:AD345" si="14">+V282/AB282</f>
        <v>0.14827286723176031</v>
      </c>
      <c r="AE282" s="16">
        <f>+S282/K282</f>
        <v>1.984920327417772E-3</v>
      </c>
      <c r="AF282" s="16">
        <f>+V282/K282</f>
        <v>5.9575918510095904E-4</v>
      </c>
      <c r="AG282" s="17">
        <f>+AB282/K282+AA282</f>
        <v>4.0179919375926548E-3</v>
      </c>
    </row>
    <row r="283" spans="1:33" ht="12.75" customHeight="1" x14ac:dyDescent="0.2">
      <c r="A283" s="6" t="s">
        <v>644</v>
      </c>
      <c r="B283" s="6" t="s">
        <v>658</v>
      </c>
      <c r="C283" s="7" t="s">
        <v>42</v>
      </c>
      <c r="D283" s="8" t="s">
        <v>659</v>
      </c>
      <c r="E283" s="8" t="s">
        <v>36</v>
      </c>
      <c r="F283" s="8" t="s">
        <v>37</v>
      </c>
      <c r="G283" s="6" t="s">
        <v>51</v>
      </c>
      <c r="H283" s="6" t="s">
        <v>39</v>
      </c>
      <c r="I283" s="6" t="s">
        <v>123</v>
      </c>
      <c r="J283" s="8" t="s">
        <v>41</v>
      </c>
      <c r="K283" s="9">
        <v>581789751.36842096</v>
      </c>
      <c r="L283" s="33">
        <v>0.02</v>
      </c>
      <c r="M283" s="8" t="s">
        <v>42</v>
      </c>
      <c r="N283" s="8" t="s">
        <v>42</v>
      </c>
      <c r="O283" s="11">
        <v>2E-3</v>
      </c>
      <c r="P283" s="11">
        <v>2.0750000000000001E-2</v>
      </c>
      <c r="Q283" s="8" t="s">
        <v>42</v>
      </c>
      <c r="R283" s="9">
        <v>5052732</v>
      </c>
      <c r="S283" s="9">
        <v>1154510</v>
      </c>
      <c r="T283" s="12"/>
      <c r="U283" s="12"/>
      <c r="V283" s="12">
        <v>346922</v>
      </c>
      <c r="W283" s="12">
        <v>715466</v>
      </c>
      <c r="X283" s="9">
        <v>2835834</v>
      </c>
      <c r="Y283" s="9"/>
      <c r="Z283" s="9"/>
      <c r="AA283" s="13"/>
      <c r="AB283" s="14">
        <f t="shared" si="12"/>
        <v>2216898</v>
      </c>
      <c r="AC283" s="15">
        <f t="shared" si="13"/>
        <v>0.52077723016575417</v>
      </c>
      <c r="AD283" s="15">
        <f t="shared" si="14"/>
        <v>0.15648983399326447</v>
      </c>
      <c r="AE283" s="16">
        <f>+S283/K283</f>
        <v>1.9844110304186183E-3</v>
      </c>
      <c r="AF283" s="16">
        <f>+V283/K283</f>
        <v>5.9630132566620292E-4</v>
      </c>
      <c r="AG283" s="17">
        <f>+AB283/K283+AA283</f>
        <v>3.8104796359606881E-3</v>
      </c>
    </row>
    <row r="284" spans="1:33" ht="12.75" customHeight="1" x14ac:dyDescent="0.2">
      <c r="A284" s="6" t="s">
        <v>644</v>
      </c>
      <c r="B284" s="6" t="s">
        <v>660</v>
      </c>
      <c r="C284" s="7" t="s">
        <v>42</v>
      </c>
      <c r="D284" s="8" t="s">
        <v>661</v>
      </c>
      <c r="E284" s="8" t="s">
        <v>36</v>
      </c>
      <c r="F284" s="8" t="s">
        <v>37</v>
      </c>
      <c r="G284" s="6" t="s">
        <v>51</v>
      </c>
      <c r="H284" s="6" t="s">
        <v>122</v>
      </c>
      <c r="I284" s="6" t="s">
        <v>123</v>
      </c>
      <c r="J284" s="8" t="s">
        <v>41</v>
      </c>
      <c r="K284" s="9">
        <v>3594368101.0202398</v>
      </c>
      <c r="L284" s="33">
        <v>0.02</v>
      </c>
      <c r="M284" s="8" t="s">
        <v>42</v>
      </c>
      <c r="N284" s="8" t="s">
        <v>42</v>
      </c>
      <c r="O284" s="11">
        <v>2E-3</v>
      </c>
      <c r="P284" s="11">
        <v>2.0750000000000001E-2</v>
      </c>
      <c r="Q284" s="8" t="s">
        <v>42</v>
      </c>
      <c r="R284" s="9">
        <v>44498296</v>
      </c>
      <c r="S284" s="9">
        <v>10705485</v>
      </c>
      <c r="T284" s="12"/>
      <c r="U284" s="12">
        <v>25126492</v>
      </c>
      <c r="V284" s="12">
        <v>3583197</v>
      </c>
      <c r="W284" s="12">
        <v>4960256</v>
      </c>
      <c r="X284" s="9">
        <v>122866</v>
      </c>
      <c r="Y284" s="9"/>
      <c r="Z284" s="9"/>
      <c r="AA284" s="13"/>
      <c r="AB284" s="14">
        <f t="shared" si="12"/>
        <v>44375430</v>
      </c>
      <c r="AC284" s="15">
        <f t="shared" si="13"/>
        <v>0.24124802846980864</v>
      </c>
      <c r="AD284" s="15">
        <f t="shared" si="14"/>
        <v>8.074731895555716E-2</v>
      </c>
      <c r="AE284" s="16">
        <f>+S284/K284</f>
        <v>2.9784052993796911E-3</v>
      </c>
      <c r="AF284" s="16">
        <f>+V284/K284</f>
        <v>9.9689205426203593E-4</v>
      </c>
      <c r="AG284" s="17">
        <f>+AB284/K284+AA284</f>
        <v>1.2345822340067035E-2</v>
      </c>
    </row>
    <row r="285" spans="1:33" ht="12.75" customHeight="1" x14ac:dyDescent="0.2">
      <c r="A285" s="6" t="s">
        <v>644</v>
      </c>
      <c r="B285" s="6" t="s">
        <v>662</v>
      </c>
      <c r="C285" s="7" t="s">
        <v>42</v>
      </c>
      <c r="D285" s="8" t="s">
        <v>663</v>
      </c>
      <c r="E285" s="8" t="s">
        <v>36</v>
      </c>
      <c r="F285" s="8" t="s">
        <v>37</v>
      </c>
      <c r="G285" s="6" t="s">
        <v>51</v>
      </c>
      <c r="H285" s="6" t="s">
        <v>448</v>
      </c>
      <c r="I285" s="6" t="s">
        <v>123</v>
      </c>
      <c r="J285" s="8" t="s">
        <v>41</v>
      </c>
      <c r="K285" s="9">
        <v>2808951869.7003999</v>
      </c>
      <c r="L285" s="33">
        <v>0.02</v>
      </c>
      <c r="M285" s="8" t="s">
        <v>42</v>
      </c>
      <c r="N285" s="8" t="s">
        <v>42</v>
      </c>
      <c r="O285" s="11">
        <v>2E-3</v>
      </c>
      <c r="P285" s="11">
        <v>2.0250000000000001E-2</v>
      </c>
      <c r="Q285" s="8" t="s">
        <v>42</v>
      </c>
      <c r="R285" s="9">
        <v>17014667</v>
      </c>
      <c r="S285" s="9">
        <v>3292063</v>
      </c>
      <c r="T285" s="12"/>
      <c r="U285" s="12">
        <v>6900876</v>
      </c>
      <c r="V285" s="12">
        <v>2806774</v>
      </c>
      <c r="W285" s="12">
        <v>3937454</v>
      </c>
      <c r="X285" s="9">
        <v>77500</v>
      </c>
      <c r="Y285" s="9"/>
      <c r="Z285" s="9"/>
      <c r="AA285" s="13"/>
      <c r="AB285" s="14">
        <f t="shared" si="12"/>
        <v>16937167</v>
      </c>
      <c r="AC285" s="15">
        <f t="shared" si="13"/>
        <v>0.19436916457161932</v>
      </c>
      <c r="AD285" s="15">
        <f t="shared" si="14"/>
        <v>0.1657168521748649</v>
      </c>
      <c r="AE285" s="16">
        <f>+S285/K285</f>
        <v>1.1719898213674728E-3</v>
      </c>
      <c r="AF285" s="16">
        <f>+V285/K285</f>
        <v>9.9922466820315009E-4</v>
      </c>
      <c r="AG285" s="17">
        <f>+AB285/K285+AA285</f>
        <v>6.0297106485510919E-3</v>
      </c>
    </row>
    <row r="286" spans="1:33" ht="12.75" customHeight="1" x14ac:dyDescent="0.2">
      <c r="A286" s="6" t="s">
        <v>644</v>
      </c>
      <c r="B286" s="6" t="s">
        <v>664</v>
      </c>
      <c r="C286" s="7" t="s">
        <v>42</v>
      </c>
      <c r="D286" s="8" t="s">
        <v>665</v>
      </c>
      <c r="E286" s="8" t="s">
        <v>36</v>
      </c>
      <c r="F286" s="8" t="s">
        <v>37</v>
      </c>
      <c r="G286" s="6" t="s">
        <v>51</v>
      </c>
      <c r="H286" s="6" t="s">
        <v>39</v>
      </c>
      <c r="I286" s="6" t="s">
        <v>40</v>
      </c>
      <c r="J286" s="8" t="s">
        <v>41</v>
      </c>
      <c r="K286" s="9">
        <v>1445418287.12551</v>
      </c>
      <c r="L286" s="33">
        <v>0.02</v>
      </c>
      <c r="M286" s="20">
        <v>2E-3</v>
      </c>
      <c r="N286" s="8" t="s">
        <v>44</v>
      </c>
      <c r="O286" s="11">
        <v>2E-3</v>
      </c>
      <c r="P286" s="11">
        <v>2.0750000000000001E-2</v>
      </c>
      <c r="Q286" s="8" t="s">
        <v>42</v>
      </c>
      <c r="R286" s="9">
        <v>24752694</v>
      </c>
      <c r="S286" s="9">
        <v>4671090</v>
      </c>
      <c r="T286" s="12"/>
      <c r="U286" s="12">
        <v>10820132</v>
      </c>
      <c r="V286" s="12">
        <v>1828543</v>
      </c>
      <c r="W286" s="12">
        <v>4089617</v>
      </c>
      <c r="X286" s="9">
        <v>3343312</v>
      </c>
      <c r="Y286" s="9"/>
      <c r="Z286" s="9"/>
      <c r="AA286" s="13"/>
      <c r="AB286" s="14">
        <f t="shared" si="12"/>
        <v>21409382</v>
      </c>
      <c r="AC286" s="15">
        <f t="shared" si="13"/>
        <v>0.21817958126955744</v>
      </c>
      <c r="AD286" s="15">
        <f t="shared" si="14"/>
        <v>8.5408490539334581E-2</v>
      </c>
      <c r="AE286" s="16">
        <f>+S286/K286</f>
        <v>3.2316527621145249E-3</v>
      </c>
      <c r="AF286" s="16">
        <f>+V286/K286</f>
        <v>1.2650614817088046E-3</v>
      </c>
      <c r="AG286" s="17">
        <f>+AB286/K286+AA286</f>
        <v>1.4811893685513444E-2</v>
      </c>
    </row>
    <row r="287" spans="1:33" ht="12.75" customHeight="1" x14ac:dyDescent="0.2">
      <c r="A287" s="6" t="s">
        <v>644</v>
      </c>
      <c r="B287" s="6" t="s">
        <v>666</v>
      </c>
      <c r="C287" s="7" t="s">
        <v>42</v>
      </c>
      <c r="D287" s="8" t="s">
        <v>667</v>
      </c>
      <c r="E287" s="8" t="s">
        <v>36</v>
      </c>
      <c r="F287" s="8" t="s">
        <v>37</v>
      </c>
      <c r="G287" s="6" t="s">
        <v>62</v>
      </c>
      <c r="H287" s="6" t="s">
        <v>668</v>
      </c>
      <c r="I287" s="6" t="s">
        <v>123</v>
      </c>
      <c r="J287" s="8" t="s">
        <v>65</v>
      </c>
      <c r="K287" s="9">
        <v>6204054.376437</v>
      </c>
      <c r="L287" s="33">
        <v>0.02</v>
      </c>
      <c r="M287" s="8" t="s">
        <v>42</v>
      </c>
      <c r="N287" s="8" t="s">
        <v>42</v>
      </c>
      <c r="O287" s="11">
        <v>2E-3</v>
      </c>
      <c r="P287" s="11">
        <v>2.0750000000000001E-2</v>
      </c>
      <c r="Q287" s="8" t="s">
        <v>42</v>
      </c>
      <c r="R287" s="9">
        <v>33712.200000000004</v>
      </c>
      <c r="S287" s="9">
        <v>5732.87</v>
      </c>
      <c r="T287" s="12"/>
      <c r="U287" s="12">
        <v>13647.94</v>
      </c>
      <c r="V287" s="12">
        <v>6185.35</v>
      </c>
      <c r="W287" s="12">
        <v>7916.5099999999993</v>
      </c>
      <c r="X287" s="9">
        <v>229.53000000000003</v>
      </c>
      <c r="Y287" s="9"/>
      <c r="Z287" s="9"/>
      <c r="AA287" s="16">
        <v>1.0942E-2</v>
      </c>
      <c r="AB287" s="14">
        <f t="shared" si="12"/>
        <v>33482.670000000006</v>
      </c>
      <c r="AC287" s="15">
        <f t="shared" si="13"/>
        <v>0.17121902166105626</v>
      </c>
      <c r="AD287" s="15">
        <f t="shared" si="14"/>
        <v>0.18473287823223175</v>
      </c>
      <c r="AE287" s="16">
        <f>+S287/K287</f>
        <v>9.2405218461228214E-4</v>
      </c>
      <c r="AF287" s="16">
        <f>+V287/K287</f>
        <v>9.9698513660550136E-4</v>
      </c>
      <c r="AG287" s="17">
        <f>+AB287/K287+AA287</f>
        <v>1.6338901440317351E-2</v>
      </c>
    </row>
    <row r="288" spans="1:33" ht="12.75" customHeight="1" x14ac:dyDescent="0.2">
      <c r="A288" s="6" t="s">
        <v>644</v>
      </c>
      <c r="B288" s="6" t="s">
        <v>669</v>
      </c>
      <c r="C288" s="7" t="s">
        <v>42</v>
      </c>
      <c r="D288" s="8" t="s">
        <v>670</v>
      </c>
      <c r="E288" s="8" t="s">
        <v>36</v>
      </c>
      <c r="F288" s="8" t="s">
        <v>37</v>
      </c>
      <c r="G288" s="6" t="s">
        <v>51</v>
      </c>
      <c r="H288" s="6" t="s">
        <v>240</v>
      </c>
      <c r="I288" s="6" t="s">
        <v>123</v>
      </c>
      <c r="J288" s="8" t="s">
        <v>41</v>
      </c>
      <c r="K288" s="9">
        <v>2210398142.0121503</v>
      </c>
      <c r="L288" s="33">
        <v>0.02</v>
      </c>
      <c r="M288" s="8" t="s">
        <v>42</v>
      </c>
      <c r="N288" s="8" t="s">
        <v>42</v>
      </c>
      <c r="O288" s="11">
        <v>2E-3</v>
      </c>
      <c r="P288" s="11">
        <v>2.0750000000000001E-2</v>
      </c>
      <c r="Q288" s="8" t="s">
        <v>42</v>
      </c>
      <c r="R288" s="9">
        <v>21579931</v>
      </c>
      <c r="S288" s="9">
        <v>4635956</v>
      </c>
      <c r="T288" s="12"/>
      <c r="U288" s="12">
        <v>10802086</v>
      </c>
      <c r="V288" s="12">
        <v>2205435</v>
      </c>
      <c r="W288" s="12">
        <v>3875254</v>
      </c>
      <c r="X288" s="9">
        <v>61200</v>
      </c>
      <c r="Y288" s="9"/>
      <c r="Z288" s="9"/>
      <c r="AA288" s="13"/>
      <c r="AB288" s="14">
        <f t="shared" si="12"/>
        <v>21518731</v>
      </c>
      <c r="AC288" s="15">
        <f t="shared" si="13"/>
        <v>0.21543816872844407</v>
      </c>
      <c r="AD288" s="15">
        <f t="shared" si="14"/>
        <v>0.10248908265083104</v>
      </c>
      <c r="AE288" s="16">
        <f>+S288/K288</f>
        <v>2.0973398013173486E-3</v>
      </c>
      <c r="AF288" s="16">
        <f>+V288/K288</f>
        <v>9.9775463889612568E-4</v>
      </c>
      <c r="AG288" s="17">
        <f>+AB288/K288+AA288</f>
        <v>9.7352285052190908E-3</v>
      </c>
    </row>
    <row r="289" spans="1:33" ht="12.75" customHeight="1" x14ac:dyDescent="0.2">
      <c r="A289" s="6" t="s">
        <v>644</v>
      </c>
      <c r="B289" s="6" t="s">
        <v>671</v>
      </c>
      <c r="C289" s="7" t="s">
        <v>42</v>
      </c>
      <c r="D289" s="8" t="s">
        <v>672</v>
      </c>
      <c r="E289" s="8" t="s">
        <v>36</v>
      </c>
      <c r="F289" s="8" t="s">
        <v>37</v>
      </c>
      <c r="G289" s="6" t="s">
        <v>38</v>
      </c>
      <c r="H289" s="6" t="s">
        <v>580</v>
      </c>
      <c r="I289" s="6" t="s">
        <v>40</v>
      </c>
      <c r="J289" s="8" t="s">
        <v>41</v>
      </c>
      <c r="K289" s="9">
        <v>5766131404.7247</v>
      </c>
      <c r="L289" s="33">
        <v>2.5000000000000001E-2</v>
      </c>
      <c r="M289" s="20">
        <v>2E-3</v>
      </c>
      <c r="N289" s="8" t="s">
        <v>44</v>
      </c>
      <c r="O289" s="11">
        <v>2E-3</v>
      </c>
      <c r="P289" s="11">
        <v>2.0250000000000001E-2</v>
      </c>
      <c r="Q289" s="8" t="s">
        <v>42</v>
      </c>
      <c r="R289" s="9">
        <v>87254775</v>
      </c>
      <c r="S289" s="9">
        <v>45570395</v>
      </c>
      <c r="T289" s="12"/>
      <c r="U289" s="12">
        <v>274511</v>
      </c>
      <c r="V289" s="12">
        <v>5736462</v>
      </c>
      <c r="W289" s="12">
        <v>6806654</v>
      </c>
      <c r="X289" s="9">
        <v>28866753</v>
      </c>
      <c r="Y289" s="9"/>
      <c r="Z289" s="9"/>
      <c r="AA289" s="13"/>
      <c r="AB289" s="14">
        <f t="shared" si="12"/>
        <v>58388022</v>
      </c>
      <c r="AC289" s="15">
        <f t="shared" si="13"/>
        <v>0.78047506044989845</v>
      </c>
      <c r="AD289" s="15">
        <f t="shared" si="14"/>
        <v>9.8247239819153315E-2</v>
      </c>
      <c r="AE289" s="16">
        <f>+S289/K289</f>
        <v>7.9031142028189224E-3</v>
      </c>
      <c r="AF289" s="16">
        <f>+V289/K289</f>
        <v>9.948545389200827E-4</v>
      </c>
      <c r="AG289" s="17">
        <f>+AB289/K289+AA289</f>
        <v>1.0126030418272734E-2</v>
      </c>
    </row>
    <row r="290" spans="1:33" ht="12.75" customHeight="1" x14ac:dyDescent="0.2">
      <c r="A290" s="6" t="s">
        <v>644</v>
      </c>
      <c r="B290" s="6" t="s">
        <v>673</v>
      </c>
      <c r="C290" s="7" t="s">
        <v>42</v>
      </c>
      <c r="D290" s="8" t="s">
        <v>674</v>
      </c>
      <c r="E290" s="8" t="s">
        <v>36</v>
      </c>
      <c r="F290" s="8" t="s">
        <v>37</v>
      </c>
      <c r="G290" s="6" t="s">
        <v>51</v>
      </c>
      <c r="H290" s="6" t="s">
        <v>52</v>
      </c>
      <c r="I290" s="6" t="s">
        <v>40</v>
      </c>
      <c r="J290" s="8" t="s">
        <v>41</v>
      </c>
      <c r="K290" s="9">
        <v>2338849793.39676</v>
      </c>
      <c r="L290" s="33">
        <v>0.02</v>
      </c>
      <c r="M290" s="8" t="s">
        <v>42</v>
      </c>
      <c r="N290" s="8" t="s">
        <v>42</v>
      </c>
      <c r="O290" s="11">
        <v>2E-3</v>
      </c>
      <c r="P290" s="11">
        <v>2.0250000000000001E-2</v>
      </c>
      <c r="Q290" s="8" t="s">
        <v>42</v>
      </c>
      <c r="R290" s="9">
        <v>45438582</v>
      </c>
      <c r="S290" s="9">
        <v>34719317</v>
      </c>
      <c r="T290" s="12"/>
      <c r="U290" s="12"/>
      <c r="V290" s="12">
        <v>2314621</v>
      </c>
      <c r="W290" s="12">
        <v>3946742</v>
      </c>
      <c r="X290" s="9">
        <v>4457902</v>
      </c>
      <c r="Y290" s="9"/>
      <c r="Z290" s="9"/>
      <c r="AA290" s="13"/>
      <c r="AB290" s="14">
        <f t="shared" si="12"/>
        <v>40980680</v>
      </c>
      <c r="AC290" s="15">
        <f t="shared" si="13"/>
        <v>0.84721183250253529</v>
      </c>
      <c r="AD290" s="15">
        <f t="shared" si="14"/>
        <v>5.6480785579936695E-2</v>
      </c>
      <c r="AE290" s="16">
        <f>+S290/K290</f>
        <v>1.4844611696750486E-2</v>
      </c>
      <c r="AF290" s="16">
        <f>+V290/K290</f>
        <v>9.8964072277528685E-4</v>
      </c>
      <c r="AG290" s="17">
        <f>+AB290/K290+AA290</f>
        <v>1.7521723761696945E-2</v>
      </c>
    </row>
    <row r="291" spans="1:33" ht="12.75" customHeight="1" x14ac:dyDescent="0.2">
      <c r="A291" s="6" t="s">
        <v>644</v>
      </c>
      <c r="B291" s="6" t="s">
        <v>675</v>
      </c>
      <c r="C291" s="7" t="s">
        <v>42</v>
      </c>
      <c r="D291" s="8" t="s">
        <v>676</v>
      </c>
      <c r="E291" s="8" t="s">
        <v>36</v>
      </c>
      <c r="F291" s="8" t="s">
        <v>37</v>
      </c>
      <c r="G291" s="6" t="s">
        <v>245</v>
      </c>
      <c r="H291" s="6" t="s">
        <v>52</v>
      </c>
      <c r="I291" s="6" t="s">
        <v>123</v>
      </c>
      <c r="J291" s="8" t="s">
        <v>41</v>
      </c>
      <c r="K291" s="9">
        <v>1663728423.19433</v>
      </c>
      <c r="L291" s="33">
        <v>0.02</v>
      </c>
      <c r="M291" s="8" t="s">
        <v>42</v>
      </c>
      <c r="N291" s="8" t="s">
        <v>42</v>
      </c>
      <c r="O291" s="11">
        <v>2E-3</v>
      </c>
      <c r="P291" s="11">
        <v>2.0250000000000001E-2</v>
      </c>
      <c r="Q291" s="8" t="s">
        <v>42</v>
      </c>
      <c r="R291" s="9">
        <v>15851918</v>
      </c>
      <c r="S291" s="9">
        <v>8395802</v>
      </c>
      <c r="T291" s="12"/>
      <c r="U291" s="12"/>
      <c r="V291" s="12">
        <v>1500443</v>
      </c>
      <c r="W291" s="12">
        <v>3353708</v>
      </c>
      <c r="X291" s="9">
        <v>2601965</v>
      </c>
      <c r="Y291" s="9"/>
      <c r="Z291" s="9"/>
      <c r="AA291" s="13"/>
      <c r="AB291" s="14">
        <f t="shared" si="12"/>
        <v>13249953</v>
      </c>
      <c r="AC291" s="15">
        <f t="shared" si="13"/>
        <v>0.63364768161819141</v>
      </c>
      <c r="AD291" s="15">
        <f t="shared" si="14"/>
        <v>0.11324138281849</v>
      </c>
      <c r="AE291" s="16">
        <f>+S291/K291</f>
        <v>5.0463776917871036E-3</v>
      </c>
      <c r="AF291" s="16">
        <f>+V291/K291</f>
        <v>9.0185572301468243E-4</v>
      </c>
      <c r="AG291" s="17">
        <f>+AB291/K291+AA291</f>
        <v>7.9640119236289286E-3</v>
      </c>
    </row>
    <row r="292" spans="1:33" ht="12.75" customHeight="1" x14ac:dyDescent="0.2">
      <c r="A292" s="6" t="s">
        <v>644</v>
      </c>
      <c r="B292" s="6" t="s">
        <v>677</v>
      </c>
      <c r="C292" s="7" t="s">
        <v>42</v>
      </c>
      <c r="D292" s="8" t="s">
        <v>678</v>
      </c>
      <c r="E292" s="8" t="s">
        <v>36</v>
      </c>
      <c r="F292" s="8" t="s">
        <v>37</v>
      </c>
      <c r="G292" s="6" t="s">
        <v>51</v>
      </c>
      <c r="H292" s="6" t="s">
        <v>224</v>
      </c>
      <c r="I292" s="6" t="s">
        <v>123</v>
      </c>
      <c r="J292" s="8" t="s">
        <v>41</v>
      </c>
      <c r="K292" s="9">
        <v>14729454915.846199</v>
      </c>
      <c r="L292" s="33">
        <v>0.02</v>
      </c>
      <c r="M292" s="20">
        <v>2E-3</v>
      </c>
      <c r="N292" s="8" t="s">
        <v>44</v>
      </c>
      <c r="O292" s="11">
        <v>2E-3</v>
      </c>
      <c r="P292" s="11">
        <v>2.0750000000000001E-2</v>
      </c>
      <c r="Q292" s="8" t="s">
        <v>42</v>
      </c>
      <c r="R292" s="9">
        <v>117632122</v>
      </c>
      <c r="S292" s="9">
        <v>-32194925</v>
      </c>
      <c r="T292" s="12"/>
      <c r="U292" s="12">
        <v>123466676</v>
      </c>
      <c r="V292" s="12">
        <v>14676111</v>
      </c>
      <c r="W292" s="12">
        <v>9653685</v>
      </c>
      <c r="X292" s="9">
        <v>2030575</v>
      </c>
      <c r="Y292" s="9"/>
      <c r="Z292" s="9"/>
      <c r="AA292" s="16">
        <v>2.379E-3</v>
      </c>
      <c r="AB292" s="14">
        <f t="shared" si="12"/>
        <v>115601547</v>
      </c>
      <c r="AC292" s="15">
        <f t="shared" si="13"/>
        <v>-0.27849908444564325</v>
      </c>
      <c r="AD292" s="15">
        <f t="shared" si="14"/>
        <v>0.12695427856168742</v>
      </c>
      <c r="AE292" s="16">
        <f>+S292/K292</f>
        <v>-2.1857512843441443E-3</v>
      </c>
      <c r="AF292" s="16">
        <f>+V292/K292</f>
        <v>9.9637841887897623E-4</v>
      </c>
      <c r="AG292" s="17">
        <f>+AB292/K292+AA292</f>
        <v>1.0227324847081332E-2</v>
      </c>
    </row>
    <row r="293" spans="1:33" ht="12.75" customHeight="1" x14ac:dyDescent="0.2">
      <c r="A293" s="6" t="s">
        <v>644</v>
      </c>
      <c r="B293" s="6" t="s">
        <v>679</v>
      </c>
      <c r="C293" s="7" t="s">
        <v>42</v>
      </c>
      <c r="D293" s="8" t="s">
        <v>680</v>
      </c>
      <c r="E293" s="8" t="s">
        <v>36</v>
      </c>
      <c r="F293" s="8" t="s">
        <v>37</v>
      </c>
      <c r="G293" s="6" t="s">
        <v>38</v>
      </c>
      <c r="H293" s="6" t="s">
        <v>52</v>
      </c>
      <c r="I293" s="6" t="s">
        <v>40</v>
      </c>
      <c r="J293" s="8" t="s">
        <v>41</v>
      </c>
      <c r="K293" s="9">
        <v>3288490545.32794</v>
      </c>
      <c r="L293" s="33">
        <v>2.5000000000000001E-2</v>
      </c>
      <c r="M293" s="20">
        <v>2E-3</v>
      </c>
      <c r="N293" s="8" t="s">
        <v>44</v>
      </c>
      <c r="O293" s="11">
        <v>2E-3</v>
      </c>
      <c r="P293" s="11">
        <v>2.0250000000000001E-2</v>
      </c>
      <c r="Q293" s="8" t="s">
        <v>42</v>
      </c>
      <c r="R293" s="9">
        <v>61407925</v>
      </c>
      <c r="S293" s="9">
        <v>38580848</v>
      </c>
      <c r="T293" s="12"/>
      <c r="U293" s="12">
        <v>10539929</v>
      </c>
      <c r="V293" s="12">
        <v>3274718</v>
      </c>
      <c r="W293" s="12">
        <v>4939393</v>
      </c>
      <c r="X293" s="9">
        <v>4073037</v>
      </c>
      <c r="Y293" s="9"/>
      <c r="Z293" s="9"/>
      <c r="AA293" s="16">
        <v>3.7599999999999998E-4</v>
      </c>
      <c r="AB293" s="14">
        <f t="shared" si="12"/>
        <v>57334888</v>
      </c>
      <c r="AC293" s="15">
        <f t="shared" si="13"/>
        <v>0.67290352080220339</v>
      </c>
      <c r="AD293" s="15">
        <f t="shared" si="14"/>
        <v>5.7115625655360137E-2</v>
      </c>
      <c r="AE293" s="16">
        <f>+S293/K293</f>
        <v>1.1732084209520688E-2</v>
      </c>
      <c r="AF293" s="16">
        <f>+V293/K293</f>
        <v>9.9581189450354143E-4</v>
      </c>
      <c r="AG293" s="17">
        <f>+AB293/K293+AA293</f>
        <v>1.7811016829060812E-2</v>
      </c>
    </row>
    <row r="294" spans="1:33" ht="12.75" customHeight="1" x14ac:dyDescent="0.2">
      <c r="A294" s="6" t="s">
        <v>681</v>
      </c>
      <c r="B294" s="6" t="s">
        <v>682</v>
      </c>
      <c r="C294" s="7"/>
      <c r="D294" s="8" t="s">
        <v>683</v>
      </c>
      <c r="E294" s="8" t="s">
        <v>36</v>
      </c>
      <c r="F294" s="8" t="s">
        <v>37</v>
      </c>
      <c r="G294" s="6" t="s">
        <v>38</v>
      </c>
      <c r="H294" s="6" t="s">
        <v>39</v>
      </c>
      <c r="I294" s="6" t="s">
        <v>123</v>
      </c>
      <c r="J294" s="8" t="s">
        <v>41</v>
      </c>
      <c r="K294" s="9">
        <v>298422909</v>
      </c>
      <c r="L294" s="33">
        <v>0.02</v>
      </c>
      <c r="M294" s="20">
        <v>2.5000000000000001E-3</v>
      </c>
      <c r="N294" s="8" t="s">
        <v>44</v>
      </c>
      <c r="O294" s="11">
        <v>5.9999999999999995E-4</v>
      </c>
      <c r="P294" s="11">
        <v>7.5000000000000002E-4</v>
      </c>
      <c r="Q294" s="8" t="s">
        <v>42</v>
      </c>
      <c r="R294" s="9">
        <v>10793246</v>
      </c>
      <c r="S294" s="9">
        <v>6022521</v>
      </c>
      <c r="T294" s="12"/>
      <c r="U294" s="12"/>
      <c r="V294" s="12">
        <v>180684</v>
      </c>
      <c r="W294" s="12">
        <v>1812437</v>
      </c>
      <c r="X294" s="9">
        <v>2777604</v>
      </c>
      <c r="Y294" s="9"/>
      <c r="Z294" s="9"/>
      <c r="AA294" s="16">
        <v>2.0991600000000001E-3</v>
      </c>
      <c r="AB294" s="14">
        <f t="shared" si="12"/>
        <v>8015642</v>
      </c>
      <c r="AC294" s="15">
        <f t="shared" si="13"/>
        <v>0.75134605562473977</v>
      </c>
      <c r="AD294" s="15">
        <f t="shared" si="14"/>
        <v>2.2541425877053892E-2</v>
      </c>
      <c r="AE294" s="16">
        <f>+S294/K294</f>
        <v>2.0181161761947706E-2</v>
      </c>
      <c r="AF294" s="16">
        <f>+V294/K294</f>
        <v>6.0546290030300595E-4</v>
      </c>
      <c r="AG294" s="17">
        <f>+AB294/K294+AA294</f>
        <v>2.8959168927799841E-2</v>
      </c>
    </row>
    <row r="295" spans="1:33" ht="12.75" customHeight="1" x14ac:dyDescent="0.2">
      <c r="A295" s="6" t="s">
        <v>681</v>
      </c>
      <c r="B295" s="6" t="s">
        <v>684</v>
      </c>
      <c r="C295" s="7"/>
      <c r="D295" s="8" t="s">
        <v>685</v>
      </c>
      <c r="E295" s="8" t="s">
        <v>36</v>
      </c>
      <c r="F295" s="8" t="s">
        <v>37</v>
      </c>
      <c r="G295" s="6" t="s">
        <v>51</v>
      </c>
      <c r="H295" s="6" t="s">
        <v>127</v>
      </c>
      <c r="I295" s="6" t="s">
        <v>123</v>
      </c>
      <c r="J295" s="8" t="s">
        <v>41</v>
      </c>
      <c r="K295" s="9">
        <v>78410115</v>
      </c>
      <c r="L295" s="33">
        <v>1.4999999999999999E-2</v>
      </c>
      <c r="M295" s="20">
        <v>2.5000000000000001E-3</v>
      </c>
      <c r="N295" s="8" t="s">
        <v>44</v>
      </c>
      <c r="O295" s="11">
        <v>5.0000000000000001E-4</v>
      </c>
      <c r="P295" s="11">
        <v>7.5000000000000002E-4</v>
      </c>
      <c r="Q295" s="8" t="s">
        <v>42</v>
      </c>
      <c r="R295" s="9">
        <v>1557419</v>
      </c>
      <c r="S295" s="9">
        <v>524229</v>
      </c>
      <c r="T295" s="12"/>
      <c r="U295" s="12"/>
      <c r="V295" s="12">
        <v>43541</v>
      </c>
      <c r="W295" s="12">
        <v>940207</v>
      </c>
      <c r="X295" s="9">
        <v>49442</v>
      </c>
      <c r="Y295" s="9"/>
      <c r="Z295" s="9"/>
      <c r="AA295" s="16">
        <v>3.2079999999999999E-4</v>
      </c>
      <c r="AB295" s="14">
        <f t="shared" si="12"/>
        <v>1507977</v>
      </c>
      <c r="AC295" s="15">
        <f t="shared" si="13"/>
        <v>0.34763726502459918</v>
      </c>
      <c r="AD295" s="15">
        <f t="shared" si="14"/>
        <v>2.8873782557691529E-2</v>
      </c>
      <c r="AE295" s="16">
        <f>+S295/K295</f>
        <v>6.6857318089636776E-3</v>
      </c>
      <c r="AF295" s="16">
        <f>+V295/K295</f>
        <v>5.5529825456830412E-4</v>
      </c>
      <c r="AG295" s="17">
        <f>+AB295/K295+AA295</f>
        <v>1.9552719249193804E-2</v>
      </c>
    </row>
    <row r="296" spans="1:33" ht="12.75" customHeight="1" x14ac:dyDescent="0.2">
      <c r="A296" s="6" t="s">
        <v>681</v>
      </c>
      <c r="B296" s="6" t="s">
        <v>686</v>
      </c>
      <c r="C296" s="7"/>
      <c r="D296" s="8" t="s">
        <v>687</v>
      </c>
      <c r="E296" s="8" t="s">
        <v>36</v>
      </c>
      <c r="F296" s="8" t="s">
        <v>37</v>
      </c>
      <c r="G296" s="6" t="s">
        <v>51</v>
      </c>
      <c r="H296" s="6" t="s">
        <v>39</v>
      </c>
      <c r="I296" s="6" t="s">
        <v>40</v>
      </c>
      <c r="J296" s="8" t="s">
        <v>41</v>
      </c>
      <c r="K296" s="9">
        <v>544083126</v>
      </c>
      <c r="L296" s="33">
        <v>0.02</v>
      </c>
      <c r="M296" s="20">
        <v>2E-3</v>
      </c>
      <c r="N296" s="8" t="s">
        <v>44</v>
      </c>
      <c r="O296" s="11">
        <v>5.9999999999999995E-4</v>
      </c>
      <c r="P296" s="11">
        <v>7.5000000000000002E-4</v>
      </c>
      <c r="Q296" s="8" t="s">
        <v>42</v>
      </c>
      <c r="R296" s="9">
        <v>14229745</v>
      </c>
      <c r="S296" s="9">
        <v>10081295</v>
      </c>
      <c r="T296" s="12"/>
      <c r="U296" s="12"/>
      <c r="V296" s="12">
        <v>302441</v>
      </c>
      <c r="W296" s="12">
        <v>2002269</v>
      </c>
      <c r="X296" s="9">
        <v>1843740</v>
      </c>
      <c r="Y296" s="9"/>
      <c r="Z296" s="9"/>
      <c r="AA296" s="13"/>
      <c r="AB296" s="14">
        <f t="shared" si="12"/>
        <v>12386005</v>
      </c>
      <c r="AC296" s="15">
        <f t="shared" si="13"/>
        <v>0.81392628212244389</v>
      </c>
      <c r="AD296" s="15">
        <f t="shared" si="14"/>
        <v>2.4417962046680911E-2</v>
      </c>
      <c r="AE296" s="16">
        <f>+S296/K296</f>
        <v>1.8528960958807607E-2</v>
      </c>
      <c r="AF296" s="16">
        <f>+V296/K296</f>
        <v>5.5587278036628538E-4</v>
      </c>
      <c r="AG296" s="17">
        <f>+AB296/K296+AA296</f>
        <v>2.2764912948246809E-2</v>
      </c>
    </row>
    <row r="297" spans="1:33" ht="12.75" customHeight="1" x14ac:dyDescent="0.2">
      <c r="A297" s="6" t="s">
        <v>681</v>
      </c>
      <c r="B297" s="6" t="s">
        <v>688</v>
      </c>
      <c r="C297" s="7"/>
      <c r="D297" s="8" t="s">
        <v>689</v>
      </c>
      <c r="E297" s="8" t="s">
        <v>36</v>
      </c>
      <c r="F297" s="8" t="s">
        <v>37</v>
      </c>
      <c r="G297" s="6" t="s">
        <v>51</v>
      </c>
      <c r="H297" s="6" t="s">
        <v>52</v>
      </c>
      <c r="I297" s="6" t="s">
        <v>40</v>
      </c>
      <c r="J297" s="8" t="s">
        <v>41</v>
      </c>
      <c r="K297" s="9">
        <v>1976246848</v>
      </c>
      <c r="L297" s="33">
        <v>8.0000000000000002E-3</v>
      </c>
      <c r="M297" s="20">
        <v>2E-3</v>
      </c>
      <c r="N297" s="8" t="s">
        <v>44</v>
      </c>
      <c r="O297" s="11">
        <v>5.0000000000000001E-4</v>
      </c>
      <c r="P297" s="11">
        <v>7.5000000000000002E-4</v>
      </c>
      <c r="Q297" s="8" t="s">
        <v>42</v>
      </c>
      <c r="R297" s="9">
        <v>23463386</v>
      </c>
      <c r="S297" s="9">
        <v>15677408</v>
      </c>
      <c r="T297" s="12">
        <v>3545840</v>
      </c>
      <c r="U297" s="12"/>
      <c r="V297" s="12">
        <v>979847</v>
      </c>
      <c r="W297" s="12">
        <v>1606906</v>
      </c>
      <c r="X297" s="9">
        <v>1653385</v>
      </c>
      <c r="Y297" s="9"/>
      <c r="Z297" s="9"/>
      <c r="AA297" s="13"/>
      <c r="AB297" s="14">
        <f t="shared" si="12"/>
        <v>18264161</v>
      </c>
      <c r="AC297" s="15">
        <f t="shared" si="13"/>
        <v>0.85837000670329178</v>
      </c>
      <c r="AD297" s="15">
        <f t="shared" si="14"/>
        <v>5.3648618187279451E-2</v>
      </c>
      <c r="AE297" s="16">
        <f>+S297/K297</f>
        <v>7.9329199264078984E-3</v>
      </c>
      <c r="AF297" s="16">
        <f>+V297/K297</f>
        <v>4.9581204948745351E-4</v>
      </c>
      <c r="AG297" s="17">
        <f>+AB297/K297+AA297</f>
        <v>9.2418419381585272E-3</v>
      </c>
    </row>
    <row r="298" spans="1:33" ht="12.75" customHeight="1" x14ac:dyDescent="0.2">
      <c r="A298" s="6" t="s">
        <v>681</v>
      </c>
      <c r="B298" s="6" t="s">
        <v>690</v>
      </c>
      <c r="C298" s="7"/>
      <c r="D298" s="8" t="s">
        <v>691</v>
      </c>
      <c r="E298" s="8" t="s">
        <v>36</v>
      </c>
      <c r="F298" s="8" t="s">
        <v>37</v>
      </c>
      <c r="G298" s="6" t="s">
        <v>38</v>
      </c>
      <c r="H298" s="6" t="s">
        <v>39</v>
      </c>
      <c r="I298" s="6" t="s">
        <v>123</v>
      </c>
      <c r="J298" s="8" t="s">
        <v>65</v>
      </c>
      <c r="K298" s="9">
        <v>106642634</v>
      </c>
      <c r="L298" s="33">
        <v>0.02</v>
      </c>
      <c r="M298" s="20">
        <v>2E-3</v>
      </c>
      <c r="N298" s="8" t="s">
        <v>44</v>
      </c>
      <c r="O298" s="11">
        <v>5.0000000000000001E-4</v>
      </c>
      <c r="P298" s="11">
        <v>7.5000000000000002E-4</v>
      </c>
      <c r="Q298" s="8" t="s">
        <v>42</v>
      </c>
      <c r="R298" s="9">
        <v>3675791</v>
      </c>
      <c r="S298" s="9">
        <v>2259380</v>
      </c>
      <c r="T298" s="12"/>
      <c r="U298" s="12"/>
      <c r="V298" s="12">
        <v>57538</v>
      </c>
      <c r="W298" s="12">
        <v>1164426</v>
      </c>
      <c r="X298" s="9">
        <v>194447</v>
      </c>
      <c r="Y298" s="9"/>
      <c r="Z298" s="9"/>
      <c r="AA298" s="16">
        <v>3.4719999999999998E-4</v>
      </c>
      <c r="AB298" s="14">
        <f t="shared" si="12"/>
        <v>3481344</v>
      </c>
      <c r="AC298" s="15">
        <f t="shared" si="13"/>
        <v>0.64899647952055295</v>
      </c>
      <c r="AD298" s="15">
        <f t="shared" si="14"/>
        <v>1.6527525001838371E-2</v>
      </c>
      <c r="AE298" s="16">
        <f>+S298/K298</f>
        <v>2.1186460942065628E-2</v>
      </c>
      <c r="AF298" s="16">
        <f>+V298/K298</f>
        <v>5.3954031180437651E-4</v>
      </c>
      <c r="AG298" s="17">
        <f>+AB298/K298+AA298</f>
        <v>3.2992155112417799E-2</v>
      </c>
    </row>
    <row r="299" spans="1:33" ht="12.75" customHeight="1" x14ac:dyDescent="0.2">
      <c r="A299" s="6" t="s">
        <v>681</v>
      </c>
      <c r="B299" s="6" t="s">
        <v>692</v>
      </c>
      <c r="C299" s="7"/>
      <c r="D299" s="8" t="s">
        <v>693</v>
      </c>
      <c r="E299" s="8" t="s">
        <v>36</v>
      </c>
      <c r="F299" s="8" t="s">
        <v>37</v>
      </c>
      <c r="G299" s="6" t="s">
        <v>51</v>
      </c>
      <c r="H299" s="6" t="s">
        <v>52</v>
      </c>
      <c r="I299" s="6" t="s">
        <v>40</v>
      </c>
      <c r="J299" s="8" t="s">
        <v>41</v>
      </c>
      <c r="K299" s="9">
        <v>3030298943</v>
      </c>
      <c r="L299" s="33">
        <v>8.0000000000000002E-3</v>
      </c>
      <c r="M299" s="20">
        <v>2E-3</v>
      </c>
      <c r="N299" s="8" t="s">
        <v>44</v>
      </c>
      <c r="O299" s="11">
        <v>5.0000000000000001E-4</v>
      </c>
      <c r="P299" s="11">
        <v>7.5000000000000002E-4</v>
      </c>
      <c r="Q299" s="8" t="s">
        <v>42</v>
      </c>
      <c r="R299" s="9">
        <v>30013197</v>
      </c>
      <c r="S299" s="9">
        <v>23758793</v>
      </c>
      <c r="T299" s="12"/>
      <c r="U299" s="12"/>
      <c r="V299" s="12">
        <v>1484915</v>
      </c>
      <c r="W299" s="12">
        <v>1796948</v>
      </c>
      <c r="X299" s="9">
        <v>2972541</v>
      </c>
      <c r="Y299" s="9"/>
      <c r="Z299" s="9"/>
      <c r="AA299" s="13"/>
      <c r="AB299" s="14">
        <f t="shared" si="12"/>
        <v>27040656</v>
      </c>
      <c r="AC299" s="15">
        <f t="shared" si="13"/>
        <v>0.87863227134726318</v>
      </c>
      <c r="AD299" s="15">
        <f t="shared" si="14"/>
        <v>5.491416332503176E-2</v>
      </c>
      <c r="AE299" s="16">
        <f>+S299/K299</f>
        <v>7.8404122652264673E-3</v>
      </c>
      <c r="AF299" s="16">
        <f>+V299/K299</f>
        <v>4.9002261094739782E-4</v>
      </c>
      <c r="AG299" s="17">
        <f>+AB299/K299+AA299</f>
        <v>8.9234285160096159E-3</v>
      </c>
    </row>
    <row r="300" spans="1:33" ht="12.75" customHeight="1" x14ac:dyDescent="0.2">
      <c r="A300" s="6" t="s">
        <v>681</v>
      </c>
      <c r="B300" s="6" t="s">
        <v>694</v>
      </c>
      <c r="C300" s="7"/>
      <c r="D300" s="8" t="s">
        <v>695</v>
      </c>
      <c r="E300" s="8" t="s">
        <v>36</v>
      </c>
      <c r="F300" s="8" t="s">
        <v>37</v>
      </c>
      <c r="G300" s="6" t="s">
        <v>62</v>
      </c>
      <c r="H300" s="6" t="s">
        <v>224</v>
      </c>
      <c r="I300" s="6" t="s">
        <v>123</v>
      </c>
      <c r="J300" s="8" t="s">
        <v>41</v>
      </c>
      <c r="K300" s="9">
        <v>949668360.99999988</v>
      </c>
      <c r="L300" s="33"/>
      <c r="M300" s="20">
        <v>2E-3</v>
      </c>
      <c r="N300" s="8" t="s">
        <v>44</v>
      </c>
      <c r="O300" s="11">
        <v>4.0000000000000002E-4</v>
      </c>
      <c r="P300" s="11">
        <v>7.5000000000000002E-4</v>
      </c>
      <c r="Q300" s="8" t="s">
        <v>42</v>
      </c>
      <c r="R300" s="9">
        <v>3740574</v>
      </c>
      <c r="S300" s="9"/>
      <c r="T300" s="12">
        <v>950018</v>
      </c>
      <c r="U300" s="12"/>
      <c r="V300" s="12">
        <v>349007</v>
      </c>
      <c r="W300" s="12">
        <v>1310332</v>
      </c>
      <c r="X300" s="9">
        <v>1131217</v>
      </c>
      <c r="Y300" s="9"/>
      <c r="Z300" s="9"/>
      <c r="AA300" s="16">
        <v>9.6738399999999995E-3</v>
      </c>
      <c r="AB300" s="14">
        <f t="shared" si="12"/>
        <v>1659339</v>
      </c>
      <c r="AC300" s="15">
        <f t="shared" si="13"/>
        <v>0</v>
      </c>
      <c r="AD300" s="15">
        <f t="shared" si="14"/>
        <v>0.21032893218323681</v>
      </c>
      <c r="AE300" s="16">
        <f>+S300/K300</f>
        <v>0</v>
      </c>
      <c r="AF300" s="16">
        <f>+V300/K300</f>
        <v>3.6750408282792106E-4</v>
      </c>
      <c r="AG300" s="17">
        <f>+AB300/K300+AA300</f>
        <v>1.1421122596898056E-2</v>
      </c>
    </row>
    <row r="301" spans="1:33" ht="12.75" customHeight="1" x14ac:dyDescent="0.2">
      <c r="A301" s="6" t="s">
        <v>681</v>
      </c>
      <c r="B301" s="6" t="s">
        <v>696</v>
      </c>
      <c r="C301" s="7"/>
      <c r="D301" s="8" t="s">
        <v>697</v>
      </c>
      <c r="E301" s="8" t="s">
        <v>36</v>
      </c>
      <c r="F301" s="8" t="s">
        <v>37</v>
      </c>
      <c r="G301" s="6" t="s">
        <v>38</v>
      </c>
      <c r="H301" s="6" t="s">
        <v>39</v>
      </c>
      <c r="I301" s="6" t="s">
        <v>123</v>
      </c>
      <c r="J301" s="8" t="s">
        <v>41</v>
      </c>
      <c r="K301" s="9">
        <v>159454494</v>
      </c>
      <c r="L301" s="33">
        <v>0.02</v>
      </c>
      <c r="M301" s="20">
        <v>2.5000000000000001E-3</v>
      </c>
      <c r="N301" s="8" t="s">
        <v>44</v>
      </c>
      <c r="O301" s="11">
        <v>5.0000000000000001E-4</v>
      </c>
      <c r="P301" s="11">
        <v>7.5000000000000002E-4</v>
      </c>
      <c r="Q301" s="8" t="s">
        <v>42</v>
      </c>
      <c r="R301" s="9">
        <v>22717849</v>
      </c>
      <c r="S301" s="9">
        <v>3477796</v>
      </c>
      <c r="T301" s="12"/>
      <c r="U301" s="12"/>
      <c r="V301" s="12">
        <v>91394</v>
      </c>
      <c r="W301" s="12">
        <v>1329277</v>
      </c>
      <c r="X301" s="9">
        <v>17819382</v>
      </c>
      <c r="Y301" s="9"/>
      <c r="Z301" s="9"/>
      <c r="AA301" s="13"/>
      <c r="AB301" s="14">
        <f t="shared" si="12"/>
        <v>4898467</v>
      </c>
      <c r="AC301" s="15">
        <f t="shared" si="13"/>
        <v>0.70997640690444586</v>
      </c>
      <c r="AD301" s="15">
        <f t="shared" si="14"/>
        <v>1.865767392124924E-2</v>
      </c>
      <c r="AE301" s="16">
        <f>+S301/K301</f>
        <v>2.1810586285514161E-2</v>
      </c>
      <c r="AF301" s="16">
        <f>+V301/K301</f>
        <v>5.7316666158057608E-4</v>
      </c>
      <c r="AG301" s="17">
        <f>+AB301/K301+AA301</f>
        <v>3.0720156435352648E-2</v>
      </c>
    </row>
    <row r="302" spans="1:33" ht="12.75" customHeight="1" x14ac:dyDescent="0.2">
      <c r="A302" s="6" t="s">
        <v>681</v>
      </c>
      <c r="B302" s="6" t="s">
        <v>698</v>
      </c>
      <c r="C302" s="7"/>
      <c r="D302" s="8" t="s">
        <v>699</v>
      </c>
      <c r="E302" s="8" t="s">
        <v>36</v>
      </c>
      <c r="F302" s="8" t="s">
        <v>37</v>
      </c>
      <c r="G302" s="6" t="s">
        <v>62</v>
      </c>
      <c r="H302" s="6" t="s">
        <v>39</v>
      </c>
      <c r="I302" s="6" t="s">
        <v>123</v>
      </c>
      <c r="J302" s="8" t="s">
        <v>41</v>
      </c>
      <c r="K302" s="9">
        <v>546933910</v>
      </c>
      <c r="L302" s="33">
        <v>0.01</v>
      </c>
      <c r="M302" s="20">
        <v>2E-3</v>
      </c>
      <c r="N302" s="8" t="s">
        <v>44</v>
      </c>
      <c r="O302" s="8" t="s">
        <v>700</v>
      </c>
      <c r="P302" s="11">
        <v>7.5000000000000002E-4</v>
      </c>
      <c r="Q302" s="8" t="s">
        <v>42</v>
      </c>
      <c r="R302" s="9">
        <v>8030582</v>
      </c>
      <c r="S302" s="9">
        <v>5723821</v>
      </c>
      <c r="T302" s="12"/>
      <c r="U302" s="12"/>
      <c r="V302" s="12">
        <v>671388</v>
      </c>
      <c r="W302" s="12">
        <v>1404094</v>
      </c>
      <c r="X302" s="9">
        <v>231279</v>
      </c>
      <c r="Y302" s="9"/>
      <c r="Z302" s="9"/>
      <c r="AA302" s="16">
        <v>1.9453620000000001E-2</v>
      </c>
      <c r="AB302" s="14">
        <f t="shared" si="12"/>
        <v>7799303</v>
      </c>
      <c r="AC302" s="15">
        <f t="shared" si="13"/>
        <v>0.73388878467729746</v>
      </c>
      <c r="AD302" s="15">
        <f t="shared" si="14"/>
        <v>8.6083076910847031E-2</v>
      </c>
      <c r="AE302" s="16">
        <f>+S302/K302</f>
        <v>1.0465288210050827E-2</v>
      </c>
      <c r="AF302" s="16">
        <f>+V302/K302</f>
        <v>1.2275486813388477E-3</v>
      </c>
      <c r="AG302" s="17">
        <f>+AB302/K302+AA302</f>
        <v>3.3713666520063093E-2</v>
      </c>
    </row>
    <row r="303" spans="1:33" ht="12.75" customHeight="1" x14ac:dyDescent="0.2">
      <c r="A303" s="6" t="s">
        <v>681</v>
      </c>
      <c r="B303" s="6" t="s">
        <v>701</v>
      </c>
      <c r="C303" s="7"/>
      <c r="D303" s="8" t="s">
        <v>702</v>
      </c>
      <c r="E303" s="8" t="s">
        <v>36</v>
      </c>
      <c r="F303" s="8" t="s">
        <v>37</v>
      </c>
      <c r="G303" s="6" t="s">
        <v>38</v>
      </c>
      <c r="H303" s="6" t="s">
        <v>39</v>
      </c>
      <c r="I303" s="6" t="s">
        <v>123</v>
      </c>
      <c r="J303" s="8" t="s">
        <v>41</v>
      </c>
      <c r="K303" s="9">
        <v>276909809</v>
      </c>
      <c r="L303" s="33">
        <v>0.02</v>
      </c>
      <c r="M303" s="20">
        <v>2.5000000000000001E-3</v>
      </c>
      <c r="N303" s="8" t="s">
        <v>44</v>
      </c>
      <c r="O303" s="11">
        <v>4.0000000000000002E-4</v>
      </c>
      <c r="P303" s="11">
        <v>7.5000000000000002E-4</v>
      </c>
      <c r="Q303" s="8" t="s">
        <v>42</v>
      </c>
      <c r="R303" s="9">
        <v>6464595</v>
      </c>
      <c r="S303" s="9">
        <v>5245037</v>
      </c>
      <c r="T303" s="12"/>
      <c r="U303" s="12"/>
      <c r="V303" s="12">
        <v>111318</v>
      </c>
      <c r="W303" s="12">
        <v>995239</v>
      </c>
      <c r="X303" s="9">
        <v>113001</v>
      </c>
      <c r="Y303" s="9"/>
      <c r="Z303" s="9"/>
      <c r="AA303" s="16">
        <v>2.8062999999999999E-3</v>
      </c>
      <c r="AB303" s="14">
        <f t="shared" si="12"/>
        <v>6351594</v>
      </c>
      <c r="AC303" s="15">
        <f t="shared" si="13"/>
        <v>0.82578278775375125</v>
      </c>
      <c r="AD303" s="15">
        <f t="shared" si="14"/>
        <v>1.7525994262227718E-2</v>
      </c>
      <c r="AE303" s="16">
        <f>+S303/K303</f>
        <v>1.8941318904307936E-2</v>
      </c>
      <c r="AF303" s="16">
        <f>+V303/K303</f>
        <v>4.0200092731276267E-4</v>
      </c>
      <c r="AG303" s="17">
        <f>+AB303/K303+AA303</f>
        <v>2.5743710642611075E-2</v>
      </c>
    </row>
    <row r="304" spans="1:33" ht="12.75" customHeight="1" x14ac:dyDescent="0.2">
      <c r="A304" s="6" t="s">
        <v>703</v>
      </c>
      <c r="B304" s="6" t="s">
        <v>704</v>
      </c>
      <c r="C304" s="7" t="s">
        <v>42</v>
      </c>
      <c r="D304" s="8" t="s">
        <v>705</v>
      </c>
      <c r="E304" s="8" t="s">
        <v>36</v>
      </c>
      <c r="F304" s="8" t="s">
        <v>37</v>
      </c>
      <c r="G304" s="6" t="s">
        <v>366</v>
      </c>
      <c r="H304" s="6" t="s">
        <v>367</v>
      </c>
      <c r="I304" s="6" t="s">
        <v>123</v>
      </c>
      <c r="J304" s="8" t="s">
        <v>41</v>
      </c>
      <c r="K304" s="9">
        <v>16664922962.434399</v>
      </c>
      <c r="L304" s="33">
        <v>1.6E-2</v>
      </c>
      <c r="M304" s="8"/>
      <c r="N304" s="8"/>
      <c r="O304" s="11">
        <v>8.4999999999999995E-4</v>
      </c>
      <c r="P304" s="8" t="s">
        <v>706</v>
      </c>
      <c r="Q304" s="8" t="s">
        <v>707</v>
      </c>
      <c r="R304" s="9">
        <v>1476178661.7084</v>
      </c>
      <c r="S304" s="9">
        <v>233376476</v>
      </c>
      <c r="T304" s="12">
        <v>0</v>
      </c>
      <c r="U304" s="12">
        <v>74981580</v>
      </c>
      <c r="V304" s="12">
        <v>14070523</v>
      </c>
      <c r="W304" s="12">
        <v>68130705.886799991</v>
      </c>
      <c r="X304" s="9">
        <v>2042047.33</v>
      </c>
      <c r="Y304" s="9"/>
      <c r="Z304" s="9">
        <v>1083577329.4916</v>
      </c>
      <c r="AA304" s="13"/>
      <c r="AB304" s="14">
        <f t="shared" si="12"/>
        <v>390559284.88679999</v>
      </c>
      <c r="AC304" s="15">
        <f t="shared" si="13"/>
        <v>0.59754430385041801</v>
      </c>
      <c r="AD304" s="15">
        <f t="shared" si="14"/>
        <v>3.6026599659711611E-2</v>
      </c>
      <c r="AE304" s="16">
        <f>+S304/K304</f>
        <v>1.4004053695661881E-2</v>
      </c>
      <c r="AF304" s="16">
        <f>+V304/K304</f>
        <v>8.4431971463158747E-4</v>
      </c>
      <c r="AG304" s="17">
        <f>+AB304/K304+AA304</f>
        <v>2.3436009021295074E-2</v>
      </c>
    </row>
    <row r="305" spans="1:33" ht="12.75" customHeight="1" x14ac:dyDescent="0.2">
      <c r="A305" s="6" t="s">
        <v>708</v>
      </c>
      <c r="B305" s="6" t="s">
        <v>709</v>
      </c>
      <c r="C305" s="7" t="s">
        <v>710</v>
      </c>
      <c r="D305" s="8" t="s">
        <v>711</v>
      </c>
      <c r="E305" s="8" t="s">
        <v>36</v>
      </c>
      <c r="F305" s="8" t="s">
        <v>37</v>
      </c>
      <c r="G305" s="6" t="s">
        <v>62</v>
      </c>
      <c r="H305" s="6" t="s">
        <v>52</v>
      </c>
      <c r="I305" s="6" t="s">
        <v>40</v>
      </c>
      <c r="J305" s="8" t="s">
        <v>41</v>
      </c>
      <c r="K305" s="9">
        <v>1865323631</v>
      </c>
      <c r="L305" s="33">
        <v>1.4999999999999999E-2</v>
      </c>
      <c r="M305" s="8"/>
      <c r="N305" s="8"/>
      <c r="O305" s="11">
        <v>6.9999999999999999E-4</v>
      </c>
      <c r="P305" s="11">
        <v>3.003E-3</v>
      </c>
      <c r="Q305" s="8"/>
      <c r="R305" s="9">
        <v>18495956</v>
      </c>
      <c r="S305" s="9">
        <v>2233216</v>
      </c>
      <c r="T305" s="12">
        <v>0</v>
      </c>
      <c r="U305" s="12">
        <v>12654888</v>
      </c>
      <c r="V305" s="12">
        <v>1302710</v>
      </c>
      <c r="W305" s="12">
        <v>2010760</v>
      </c>
      <c r="X305" s="9">
        <v>294382</v>
      </c>
      <c r="Y305" s="9"/>
      <c r="Z305" s="9"/>
      <c r="AA305" s="16">
        <v>2.1600000000000001E-2</v>
      </c>
      <c r="AB305" s="14">
        <f t="shared" si="12"/>
        <v>18201574</v>
      </c>
      <c r="AC305" s="15">
        <f t="shared" si="13"/>
        <v>0.12269356485323742</v>
      </c>
      <c r="AD305" s="15">
        <f t="shared" si="14"/>
        <v>7.1571282791257504E-2</v>
      </c>
      <c r="AE305" s="16">
        <f>+S305/K305</f>
        <v>1.1972270993011399E-3</v>
      </c>
      <c r="AF305" s="16">
        <f>+V305/K305</f>
        <v>6.9838283199233212E-4</v>
      </c>
      <c r="AG305" s="17">
        <f>+AB305/K305+AA305</f>
        <v>3.1357863835264954E-2</v>
      </c>
    </row>
    <row r="306" spans="1:33" ht="12.75" customHeight="1" x14ac:dyDescent="0.2">
      <c r="A306" s="6" t="s">
        <v>708</v>
      </c>
      <c r="B306" s="6" t="s">
        <v>712</v>
      </c>
      <c r="C306" s="7" t="s">
        <v>713</v>
      </c>
      <c r="D306" s="8" t="s">
        <v>714</v>
      </c>
      <c r="E306" s="8" t="s">
        <v>36</v>
      </c>
      <c r="F306" s="8" t="s">
        <v>37</v>
      </c>
      <c r="G306" s="6" t="s">
        <v>51</v>
      </c>
      <c r="H306" s="6" t="s">
        <v>240</v>
      </c>
      <c r="I306" s="6" t="s">
        <v>123</v>
      </c>
      <c r="J306" s="8" t="s">
        <v>41</v>
      </c>
      <c r="K306" s="9">
        <v>10168092751</v>
      </c>
      <c r="L306" s="33">
        <v>1.2999999999999999E-2</v>
      </c>
      <c r="M306" s="8"/>
      <c r="N306" s="8"/>
      <c r="O306" s="11">
        <v>1.4E-3</v>
      </c>
      <c r="P306" s="11">
        <v>3.003E-3</v>
      </c>
      <c r="Q306" s="8"/>
      <c r="R306" s="9">
        <v>118346854</v>
      </c>
      <c r="S306" s="9">
        <v>15181225</v>
      </c>
      <c r="T306" s="12">
        <v>0</v>
      </c>
      <c r="U306" s="12">
        <v>86026949</v>
      </c>
      <c r="V306" s="12">
        <v>8096653</v>
      </c>
      <c r="W306" s="12">
        <v>9015081</v>
      </c>
      <c r="X306" s="9">
        <v>26946</v>
      </c>
      <c r="Y306" s="9"/>
      <c r="Z306" s="9"/>
      <c r="AA306" s="13"/>
      <c r="AB306" s="14">
        <f t="shared" si="12"/>
        <v>118319908</v>
      </c>
      <c r="AC306" s="15">
        <f t="shared" si="13"/>
        <v>0.12830659908897157</v>
      </c>
      <c r="AD306" s="15">
        <f t="shared" si="14"/>
        <v>6.843018336356381E-2</v>
      </c>
      <c r="AE306" s="16">
        <f>+S306/K306</f>
        <v>1.4930258182889781E-3</v>
      </c>
      <c r="AF306" s="16">
        <f>+V306/K306</f>
        <v>7.9628040363850143E-4</v>
      </c>
      <c r="AG306" s="17">
        <f>+AB306/K306+AA306</f>
        <v>1.1636391494202647E-2</v>
      </c>
    </row>
    <row r="307" spans="1:33" ht="12.75" customHeight="1" x14ac:dyDescent="0.2">
      <c r="A307" s="6" t="s">
        <v>708</v>
      </c>
      <c r="B307" s="6" t="s">
        <v>715</v>
      </c>
      <c r="C307" s="7" t="s">
        <v>716</v>
      </c>
      <c r="D307" s="8" t="s">
        <v>717</v>
      </c>
      <c r="E307" s="8" t="s">
        <v>36</v>
      </c>
      <c r="F307" s="8" t="s">
        <v>37</v>
      </c>
      <c r="G307" s="6" t="s">
        <v>62</v>
      </c>
      <c r="H307" s="6" t="s">
        <v>202</v>
      </c>
      <c r="I307" s="6" t="s">
        <v>40</v>
      </c>
      <c r="J307" s="8" t="s">
        <v>41</v>
      </c>
      <c r="K307" s="9">
        <v>5857226234</v>
      </c>
      <c r="L307" s="33">
        <v>0.02</v>
      </c>
      <c r="M307" s="8"/>
      <c r="N307" s="8"/>
      <c r="O307" s="11">
        <v>1.6999999999999999E-3</v>
      </c>
      <c r="P307" s="11">
        <v>3.003E-3</v>
      </c>
      <c r="Q307" s="8"/>
      <c r="R307" s="9">
        <v>37087255</v>
      </c>
      <c r="S307" s="9">
        <v>4377573</v>
      </c>
      <c r="T307" s="12">
        <v>0</v>
      </c>
      <c r="U307" s="12">
        <v>24806242</v>
      </c>
      <c r="V307" s="12">
        <v>4669410</v>
      </c>
      <c r="W307" s="12">
        <v>3134160</v>
      </c>
      <c r="X307" s="9">
        <v>99870</v>
      </c>
      <c r="Y307" s="9"/>
      <c r="Z307" s="9"/>
      <c r="AA307" s="16">
        <v>7.1000000000000004E-3</v>
      </c>
      <c r="AB307" s="14">
        <f t="shared" si="12"/>
        <v>36987385</v>
      </c>
      <c r="AC307" s="15">
        <f t="shared" si="13"/>
        <v>0.1183531358056267</v>
      </c>
      <c r="AD307" s="15">
        <f t="shared" si="14"/>
        <v>0.12624331241584125</v>
      </c>
      <c r="AE307" s="16">
        <f>+S307/K307</f>
        <v>7.4737987318794074E-4</v>
      </c>
      <c r="AF307" s="16">
        <f>+V307/K307</f>
        <v>7.9720499319200448E-4</v>
      </c>
      <c r="AG307" s="17">
        <f>+AB307/K307+AA307</f>
        <v>1.3414829498183935E-2</v>
      </c>
    </row>
    <row r="308" spans="1:33" ht="12.75" customHeight="1" x14ac:dyDescent="0.2">
      <c r="A308" s="6" t="s">
        <v>708</v>
      </c>
      <c r="B308" s="6" t="s">
        <v>718</v>
      </c>
      <c r="C308" s="7" t="s">
        <v>719</v>
      </c>
      <c r="D308" s="8" t="s">
        <v>720</v>
      </c>
      <c r="E308" s="8" t="s">
        <v>36</v>
      </c>
      <c r="F308" s="8" t="s">
        <v>37</v>
      </c>
      <c r="G308" s="6" t="s">
        <v>51</v>
      </c>
      <c r="H308" s="6" t="s">
        <v>240</v>
      </c>
      <c r="I308" s="6" t="s">
        <v>123</v>
      </c>
      <c r="J308" s="8" t="s">
        <v>41</v>
      </c>
      <c r="K308" s="9">
        <v>42790933776</v>
      </c>
      <c r="L308" s="33">
        <v>1.4999999999999999E-2</v>
      </c>
      <c r="M308" s="8"/>
      <c r="N308" s="8"/>
      <c r="O308" s="11">
        <v>6.9999999999999999E-4</v>
      </c>
      <c r="P308" s="11">
        <v>3.003E-3</v>
      </c>
      <c r="Q308" s="8"/>
      <c r="R308" s="9">
        <v>149601435</v>
      </c>
      <c r="S308" s="9">
        <v>12879882</v>
      </c>
      <c r="T308" s="12">
        <v>0</v>
      </c>
      <c r="U308" s="12">
        <v>72986000</v>
      </c>
      <c r="V308" s="12">
        <v>30053060</v>
      </c>
      <c r="W308" s="12">
        <v>33619691</v>
      </c>
      <c r="X308" s="9">
        <v>62802</v>
      </c>
      <c r="Y308" s="9"/>
      <c r="Z308" s="9"/>
      <c r="AA308" s="13"/>
      <c r="AB308" s="14">
        <f t="shared" si="12"/>
        <v>149538633</v>
      </c>
      <c r="AC308" s="15">
        <f t="shared" si="13"/>
        <v>8.6130799390148227E-2</v>
      </c>
      <c r="AD308" s="15">
        <f t="shared" si="14"/>
        <v>0.20097187861814947</v>
      </c>
      <c r="AE308" s="16">
        <f>+S308/K308</f>
        <v>3.0099558162070058E-4</v>
      </c>
      <c r="AF308" s="16">
        <f>+V308/K308</f>
        <v>7.0232307052050722E-4</v>
      </c>
      <c r="AG308" s="17">
        <f>+AB308/K308+AA308</f>
        <v>3.4946335544533314E-3</v>
      </c>
    </row>
    <row r="309" spans="1:33" ht="12.75" customHeight="1" x14ac:dyDescent="0.2">
      <c r="A309" s="6" t="s">
        <v>708</v>
      </c>
      <c r="B309" s="6" t="s">
        <v>721</v>
      </c>
      <c r="C309" s="7" t="s">
        <v>722</v>
      </c>
      <c r="D309" s="8" t="s">
        <v>723</v>
      </c>
      <c r="E309" s="8" t="s">
        <v>36</v>
      </c>
      <c r="F309" s="8" t="s">
        <v>37</v>
      </c>
      <c r="G309" s="6" t="s">
        <v>51</v>
      </c>
      <c r="H309" s="6" t="s">
        <v>122</v>
      </c>
      <c r="I309" s="6" t="s">
        <v>123</v>
      </c>
      <c r="J309" s="8" t="s">
        <v>41</v>
      </c>
      <c r="K309" s="9">
        <v>10841809939</v>
      </c>
      <c r="L309" s="33">
        <v>1.4999999999999999E-2</v>
      </c>
      <c r="M309" s="8"/>
      <c r="N309" s="8"/>
      <c r="O309" s="11">
        <v>1.4E-3</v>
      </c>
      <c r="P309" s="11">
        <v>3.003E-3</v>
      </c>
      <c r="Q309" s="8"/>
      <c r="R309" s="9">
        <v>158495607</v>
      </c>
      <c r="S309" s="9">
        <v>21113700</v>
      </c>
      <c r="T309" s="12">
        <v>0</v>
      </c>
      <c r="U309" s="12">
        <v>119644291</v>
      </c>
      <c r="V309" s="12">
        <v>8663003</v>
      </c>
      <c r="W309" s="12">
        <v>9066111</v>
      </c>
      <c r="X309" s="9">
        <v>8502</v>
      </c>
      <c r="Y309" s="9"/>
      <c r="Z309" s="9"/>
      <c r="AA309" s="13"/>
      <c r="AB309" s="14">
        <f t="shared" si="12"/>
        <v>158487105</v>
      </c>
      <c r="AC309" s="15">
        <f t="shared" si="13"/>
        <v>0.13322030205548899</v>
      </c>
      <c r="AD309" s="15">
        <f t="shared" si="14"/>
        <v>5.4660617341707393E-2</v>
      </c>
      <c r="AE309" s="16">
        <f>+S309/K309</f>
        <v>1.9474331425097305E-3</v>
      </c>
      <c r="AF309" s="16">
        <f>+V309/K309</f>
        <v>7.990366044729831E-4</v>
      </c>
      <c r="AG309" s="17">
        <f>+AB309/K309+AA309</f>
        <v>1.4618140872391841E-2</v>
      </c>
    </row>
    <row r="310" spans="1:33" ht="12.75" customHeight="1" x14ac:dyDescent="0.2">
      <c r="A310" s="6" t="s">
        <v>708</v>
      </c>
      <c r="B310" s="6" t="s">
        <v>721</v>
      </c>
      <c r="C310" s="7" t="s">
        <v>724</v>
      </c>
      <c r="D310" s="8" t="s">
        <v>725</v>
      </c>
      <c r="E310" s="8" t="s">
        <v>36</v>
      </c>
      <c r="F310" s="8" t="s">
        <v>37</v>
      </c>
      <c r="G310" s="6" t="s">
        <v>51</v>
      </c>
      <c r="H310" s="6" t="s">
        <v>122</v>
      </c>
      <c r="I310" s="6" t="s">
        <v>123</v>
      </c>
      <c r="J310" s="8" t="s">
        <v>41</v>
      </c>
      <c r="K310" s="9">
        <v>435134343</v>
      </c>
      <c r="L310" s="33">
        <v>7.4999999999999997E-3</v>
      </c>
      <c r="M310" s="8"/>
      <c r="N310" s="8"/>
      <c r="O310" s="11">
        <v>0</v>
      </c>
      <c r="P310" s="11">
        <v>3.003E-3</v>
      </c>
      <c r="Q310" s="8"/>
      <c r="R310" s="9">
        <v>2600880</v>
      </c>
      <c r="S310" s="9">
        <v>1915406</v>
      </c>
      <c r="T310" s="12">
        <v>0</v>
      </c>
      <c r="U310" s="12">
        <v>0</v>
      </c>
      <c r="V310" s="12">
        <v>340627</v>
      </c>
      <c r="W310" s="12">
        <v>344847</v>
      </c>
      <c r="X310" s="9">
        <v>0</v>
      </c>
      <c r="Y310" s="9"/>
      <c r="Z310" s="9"/>
      <c r="AA310" s="13"/>
      <c r="AB310" s="14">
        <f t="shared" si="12"/>
        <v>2600880</v>
      </c>
      <c r="AC310" s="15">
        <f t="shared" si="13"/>
        <v>0.73644535695610713</v>
      </c>
      <c r="AD310" s="15">
        <f t="shared" si="14"/>
        <v>0.13096605764202884</v>
      </c>
      <c r="AE310" s="16">
        <f>+S310/K310</f>
        <v>4.4018727338191272E-3</v>
      </c>
      <c r="AF310" s="16">
        <f>+V310/K310</f>
        <v>7.828088163567453E-4</v>
      </c>
      <c r="AG310" s="17">
        <f>+AB310/K310+AA310</f>
        <v>5.9771885208334385E-3</v>
      </c>
    </row>
    <row r="311" spans="1:33" ht="12.75" customHeight="1" x14ac:dyDescent="0.2">
      <c r="A311" s="6" t="s">
        <v>708</v>
      </c>
      <c r="B311" s="6" t="s">
        <v>726</v>
      </c>
      <c r="C311" s="7" t="s">
        <v>727</v>
      </c>
      <c r="D311" s="8" t="s">
        <v>728</v>
      </c>
      <c r="E311" s="8" t="s">
        <v>36</v>
      </c>
      <c r="F311" s="8" t="s">
        <v>37</v>
      </c>
      <c r="G311" s="6" t="s">
        <v>51</v>
      </c>
      <c r="H311" s="6" t="s">
        <v>240</v>
      </c>
      <c r="I311" s="6" t="s">
        <v>123</v>
      </c>
      <c r="J311" s="8" t="s">
        <v>68</v>
      </c>
      <c r="K311" s="9">
        <v>78307866</v>
      </c>
      <c r="L311" s="33">
        <v>0.01</v>
      </c>
      <c r="M311" s="8"/>
      <c r="N311" s="8"/>
      <c r="O311" s="11">
        <v>1.6999999999999999E-3</v>
      </c>
      <c r="P311" s="11">
        <v>3.003E-3</v>
      </c>
      <c r="Q311" s="8"/>
      <c r="R311" s="9">
        <v>515284</v>
      </c>
      <c r="S311" s="9">
        <v>58604</v>
      </c>
      <c r="T311" s="12">
        <v>0</v>
      </c>
      <c r="U311" s="12">
        <v>332090</v>
      </c>
      <c r="V311" s="12">
        <v>62511</v>
      </c>
      <c r="W311" s="12">
        <v>60380</v>
      </c>
      <c r="X311" s="9">
        <v>1699</v>
      </c>
      <c r="Y311" s="9"/>
      <c r="Z311" s="9"/>
      <c r="AA311" s="13"/>
      <c r="AB311" s="14">
        <f t="shared" si="12"/>
        <v>513585</v>
      </c>
      <c r="AC311" s="15">
        <f t="shared" si="13"/>
        <v>0.11410769395523623</v>
      </c>
      <c r="AD311" s="15">
        <f t="shared" si="14"/>
        <v>0.12171500335874295</v>
      </c>
      <c r="AE311" s="16">
        <f>+S311/K311</f>
        <v>7.4837947952763773E-4</v>
      </c>
      <c r="AF311" s="16">
        <f>+V311/K311</f>
        <v>7.9827229617009359E-4</v>
      </c>
      <c r="AG311" s="17">
        <f>+AB311/K311+AA311</f>
        <v>6.558536533226432E-3</v>
      </c>
    </row>
    <row r="312" spans="1:33" ht="12.75" customHeight="1" x14ac:dyDescent="0.2">
      <c r="A312" s="6" t="s">
        <v>708</v>
      </c>
      <c r="B312" s="6" t="s">
        <v>729</v>
      </c>
      <c r="C312" s="7" t="s">
        <v>730</v>
      </c>
      <c r="D312" s="8" t="s">
        <v>731</v>
      </c>
      <c r="E312" s="8" t="s">
        <v>36</v>
      </c>
      <c r="F312" s="8" t="s">
        <v>37</v>
      </c>
      <c r="G312" s="6" t="s">
        <v>51</v>
      </c>
      <c r="H312" s="6" t="s">
        <v>240</v>
      </c>
      <c r="I312" s="6" t="s">
        <v>123</v>
      </c>
      <c r="J312" s="8" t="s">
        <v>65</v>
      </c>
      <c r="K312" s="9">
        <v>53441439</v>
      </c>
      <c r="L312" s="33">
        <v>0.01</v>
      </c>
      <c r="M312" s="8"/>
      <c r="N312" s="8"/>
      <c r="O312" s="11">
        <v>1.6999999999999999E-3</v>
      </c>
      <c r="P312" s="11">
        <v>3.003E-3</v>
      </c>
      <c r="Q312" s="8"/>
      <c r="R312" s="9">
        <v>191272</v>
      </c>
      <c r="S312" s="9">
        <v>16012</v>
      </c>
      <c r="T312" s="12">
        <v>0</v>
      </c>
      <c r="U312" s="12">
        <v>90735</v>
      </c>
      <c r="V312" s="12">
        <v>42699</v>
      </c>
      <c r="W312" s="12">
        <v>41800</v>
      </c>
      <c r="X312" s="9">
        <v>26</v>
      </c>
      <c r="Y312" s="9"/>
      <c r="Z312" s="9"/>
      <c r="AA312" s="13"/>
      <c r="AB312" s="14">
        <f t="shared" si="12"/>
        <v>191246</v>
      </c>
      <c r="AC312" s="15">
        <f t="shared" si="13"/>
        <v>8.3724626920301595E-2</v>
      </c>
      <c r="AD312" s="15">
        <f t="shared" si="14"/>
        <v>0.22326741474331488</v>
      </c>
      <c r="AE312" s="16">
        <f>+S312/K312</f>
        <v>2.9961768057929725E-4</v>
      </c>
      <c r="AF312" s="16">
        <f>+V312/K312</f>
        <v>7.9898671890178707E-4</v>
      </c>
      <c r="AG312" s="17">
        <f>+AB312/K312+AA312</f>
        <v>3.5786087272088613E-3</v>
      </c>
    </row>
    <row r="313" spans="1:33" ht="12.75" customHeight="1" x14ac:dyDescent="0.2">
      <c r="A313" s="6" t="s">
        <v>708</v>
      </c>
      <c r="B313" s="6" t="s">
        <v>732</v>
      </c>
      <c r="C313" s="7" t="s">
        <v>733</v>
      </c>
      <c r="D313" s="8" t="s">
        <v>734</v>
      </c>
      <c r="E313" s="8" t="s">
        <v>36</v>
      </c>
      <c r="F313" s="8" t="s">
        <v>37</v>
      </c>
      <c r="G313" s="6" t="s">
        <v>62</v>
      </c>
      <c r="H313" s="6" t="s">
        <v>216</v>
      </c>
      <c r="I313" s="6" t="s">
        <v>40</v>
      </c>
      <c r="J313" s="8" t="s">
        <v>41</v>
      </c>
      <c r="K313" s="9">
        <v>8986005967</v>
      </c>
      <c r="L313" s="33">
        <v>0.02</v>
      </c>
      <c r="M313" s="8"/>
      <c r="N313" s="8"/>
      <c r="O313" s="11">
        <v>1.75E-3</v>
      </c>
      <c r="P313" s="11">
        <v>3.003E-3</v>
      </c>
      <c r="Q313" s="8"/>
      <c r="R313" s="9">
        <v>58574985</v>
      </c>
      <c r="S313" s="9">
        <v>6714477</v>
      </c>
      <c r="T313" s="12">
        <v>0</v>
      </c>
      <c r="U313" s="12">
        <v>38048716</v>
      </c>
      <c r="V313" s="12">
        <v>7162111</v>
      </c>
      <c r="W313" s="12">
        <v>5703149</v>
      </c>
      <c r="X313" s="9">
        <v>946532</v>
      </c>
      <c r="Y313" s="9"/>
      <c r="Z313" s="9"/>
      <c r="AA313" s="16">
        <v>6.4000000000000003E-3</v>
      </c>
      <c r="AB313" s="14">
        <f t="shared" si="12"/>
        <v>57628453</v>
      </c>
      <c r="AC313" s="15">
        <f t="shared" si="13"/>
        <v>0.11651322654800399</v>
      </c>
      <c r="AD313" s="15">
        <f t="shared" si="14"/>
        <v>0.12428081316012422</v>
      </c>
      <c r="AE313" s="16">
        <f>+S313/K313</f>
        <v>7.4721483879023557E-4</v>
      </c>
      <c r="AF313" s="16">
        <f>+V313/K313</f>
        <v>7.9702940620137244E-4</v>
      </c>
      <c r="AG313" s="17">
        <f>+AB313/K313+AA313</f>
        <v>1.2813133177479894E-2</v>
      </c>
    </row>
    <row r="314" spans="1:33" ht="12.75" customHeight="1" x14ac:dyDescent="0.2">
      <c r="A314" s="6" t="s">
        <v>708</v>
      </c>
      <c r="B314" s="6" t="s">
        <v>735</v>
      </c>
      <c r="C314" s="7" t="s">
        <v>736</v>
      </c>
      <c r="D314" s="8" t="s">
        <v>737</v>
      </c>
      <c r="E314" s="8" t="s">
        <v>36</v>
      </c>
      <c r="F314" s="8" t="s">
        <v>37</v>
      </c>
      <c r="G314" s="6" t="s">
        <v>62</v>
      </c>
      <c r="H314" s="6" t="s">
        <v>224</v>
      </c>
      <c r="I314" s="6" t="s">
        <v>123</v>
      </c>
      <c r="J314" s="8" t="s">
        <v>41</v>
      </c>
      <c r="K314" s="9">
        <v>61681750717.000008</v>
      </c>
      <c r="L314" s="33">
        <v>0.01</v>
      </c>
      <c r="M314" s="8"/>
      <c r="N314" s="8"/>
      <c r="O314" s="11">
        <v>1.75E-3</v>
      </c>
      <c r="P314" s="11">
        <v>3.003E-3</v>
      </c>
      <c r="Q314" s="8"/>
      <c r="R314" s="9">
        <v>254600157</v>
      </c>
      <c r="S314" s="9">
        <v>27634351</v>
      </c>
      <c r="T314" s="12">
        <v>0</v>
      </c>
      <c r="U314" s="12">
        <v>156594653</v>
      </c>
      <c r="V314" s="12">
        <v>49127736</v>
      </c>
      <c r="W314" s="12">
        <v>21135525</v>
      </c>
      <c r="X314" s="9">
        <v>107892</v>
      </c>
      <c r="Y314" s="9"/>
      <c r="Z314" s="9"/>
      <c r="AA314" s="16">
        <v>1.3100000000000001E-2</v>
      </c>
      <c r="AB314" s="14">
        <f t="shared" si="12"/>
        <v>254492265</v>
      </c>
      <c r="AC314" s="15">
        <f t="shared" si="13"/>
        <v>0.10858621184419888</v>
      </c>
      <c r="AD314" s="15">
        <f t="shared" si="14"/>
        <v>0.19304215788248025</v>
      </c>
      <c r="AE314" s="16">
        <f>+S314/K314</f>
        <v>4.4801502354867078E-4</v>
      </c>
      <c r="AF314" s="16">
        <f>+V314/K314</f>
        <v>7.9647116738630413E-4</v>
      </c>
      <c r="AG314" s="17">
        <f>+AB314/K314+AA314</f>
        <v>1.7225892375649768E-2</v>
      </c>
    </row>
    <row r="315" spans="1:33" ht="12.75" customHeight="1" x14ac:dyDescent="0.2">
      <c r="A315" s="6" t="s">
        <v>708</v>
      </c>
      <c r="B315" s="6" t="s">
        <v>738</v>
      </c>
      <c r="C315" s="7" t="s">
        <v>739</v>
      </c>
      <c r="D315" s="8" t="s">
        <v>740</v>
      </c>
      <c r="E315" s="8" t="s">
        <v>36</v>
      </c>
      <c r="F315" s="8" t="s">
        <v>37</v>
      </c>
      <c r="G315" s="6" t="s">
        <v>245</v>
      </c>
      <c r="H315" s="6" t="s">
        <v>52</v>
      </c>
      <c r="I315" s="6" t="s">
        <v>123</v>
      </c>
      <c r="J315" s="8" t="s">
        <v>41</v>
      </c>
      <c r="K315" s="9">
        <v>7491136437</v>
      </c>
      <c r="L315" s="33">
        <v>0.01</v>
      </c>
      <c r="M315" s="8"/>
      <c r="N315" s="8"/>
      <c r="O315" s="11">
        <v>1.75E-3</v>
      </c>
      <c r="P315" s="11">
        <v>8.0029999999999997E-3</v>
      </c>
      <c r="Q315" s="8"/>
      <c r="R315" s="9">
        <v>83875205</v>
      </c>
      <c r="S315" s="9">
        <v>8983075</v>
      </c>
      <c r="T315" s="12">
        <v>0</v>
      </c>
      <c r="U315" s="12">
        <v>50904099</v>
      </c>
      <c r="V315" s="12">
        <v>5988716</v>
      </c>
      <c r="W315" s="12">
        <v>6272905</v>
      </c>
      <c r="X315" s="9">
        <v>11726410</v>
      </c>
      <c r="Y315" s="9"/>
      <c r="Z315" s="9"/>
      <c r="AA315" s="13"/>
      <c r="AB315" s="14">
        <f t="shared" si="12"/>
        <v>72148795</v>
      </c>
      <c r="AC315" s="15">
        <f t="shared" si="13"/>
        <v>0.12450762344679492</v>
      </c>
      <c r="AD315" s="15">
        <f t="shared" si="14"/>
        <v>8.3005073057699719E-2</v>
      </c>
      <c r="AE315" s="16">
        <f>+S315/K315</f>
        <v>1.1991605112985342E-3</v>
      </c>
      <c r="AF315" s="16">
        <f>+V315/K315</f>
        <v>7.9944025187162664E-4</v>
      </c>
      <c r="AG315" s="17">
        <f>+AB315/K315+AA315</f>
        <v>9.6312215919129168E-3</v>
      </c>
    </row>
    <row r="316" spans="1:33" ht="12.75" customHeight="1" x14ac:dyDescent="0.2">
      <c r="A316" s="6" t="s">
        <v>708</v>
      </c>
      <c r="B316" s="6" t="s">
        <v>741</v>
      </c>
      <c r="C316" s="7" t="s">
        <v>742</v>
      </c>
      <c r="D316" s="8" t="s">
        <v>743</v>
      </c>
      <c r="E316" s="8" t="s">
        <v>36</v>
      </c>
      <c r="F316" s="8" t="s">
        <v>37</v>
      </c>
      <c r="G316" s="6" t="s">
        <v>62</v>
      </c>
      <c r="H316" s="6" t="s">
        <v>744</v>
      </c>
      <c r="I316" s="6" t="s">
        <v>40</v>
      </c>
      <c r="J316" s="8" t="s">
        <v>41</v>
      </c>
      <c r="K316" s="9">
        <v>1801887951</v>
      </c>
      <c r="L316" s="33">
        <v>0.02</v>
      </c>
      <c r="M316" s="8"/>
      <c r="N316" s="8"/>
      <c r="O316" s="11">
        <v>1.75E-3</v>
      </c>
      <c r="P316" s="11">
        <v>3.003E-3</v>
      </c>
      <c r="Q316" s="8"/>
      <c r="R316" s="9">
        <v>11332993</v>
      </c>
      <c r="S316" s="9">
        <v>5399815</v>
      </c>
      <c r="T316" s="12">
        <v>0</v>
      </c>
      <c r="U316" s="12">
        <v>0</v>
      </c>
      <c r="V316" s="12">
        <v>1439951</v>
      </c>
      <c r="W316" s="12">
        <v>1928533</v>
      </c>
      <c r="X316" s="9">
        <v>2564694</v>
      </c>
      <c r="Y316" s="9"/>
      <c r="Z316" s="9"/>
      <c r="AA316" s="16">
        <v>2E-3</v>
      </c>
      <c r="AB316" s="14">
        <f t="shared" si="12"/>
        <v>8768299</v>
      </c>
      <c r="AC316" s="15">
        <f t="shared" si="13"/>
        <v>0.61583381223655809</v>
      </c>
      <c r="AD316" s="15">
        <f t="shared" si="14"/>
        <v>0.16422238794548408</v>
      </c>
      <c r="AE316" s="16">
        <f>+S316/K316</f>
        <v>2.996754041783367E-3</v>
      </c>
      <c r="AF316" s="16">
        <f>+V316/K316</f>
        <v>7.9913459613338632E-4</v>
      </c>
      <c r="AG316" s="17">
        <f>+AB316/K316+AA316</f>
        <v>6.8661732796058859E-3</v>
      </c>
    </row>
    <row r="317" spans="1:33" ht="12.75" customHeight="1" x14ac:dyDescent="0.2">
      <c r="A317" s="6" t="s">
        <v>708</v>
      </c>
      <c r="B317" s="6" t="s">
        <v>745</v>
      </c>
      <c r="C317" s="7" t="s">
        <v>746</v>
      </c>
      <c r="D317" s="8" t="s">
        <v>747</v>
      </c>
      <c r="E317" s="8" t="s">
        <v>36</v>
      </c>
      <c r="F317" s="8" t="s">
        <v>37</v>
      </c>
      <c r="G317" s="6" t="s">
        <v>62</v>
      </c>
      <c r="H317" s="6" t="s">
        <v>122</v>
      </c>
      <c r="I317" s="6" t="s">
        <v>123</v>
      </c>
      <c r="J317" s="8" t="s">
        <v>41</v>
      </c>
      <c r="K317" s="9">
        <v>4265999335</v>
      </c>
      <c r="L317" s="33">
        <v>0.02</v>
      </c>
      <c r="M317" s="8"/>
      <c r="N317" s="8"/>
      <c r="O317" s="11">
        <v>1.75E-3</v>
      </c>
      <c r="P317" s="11">
        <v>3.003E-3</v>
      </c>
      <c r="Q317" s="8"/>
      <c r="R317" s="9">
        <v>26576309</v>
      </c>
      <c r="S317" s="9">
        <v>3200300</v>
      </c>
      <c r="T317" s="12">
        <v>0</v>
      </c>
      <c r="U317" s="12">
        <v>18135040</v>
      </c>
      <c r="V317" s="12">
        <v>3413655</v>
      </c>
      <c r="W317" s="12">
        <v>1827314</v>
      </c>
      <c r="X317" s="9">
        <v>0</v>
      </c>
      <c r="Y317" s="9"/>
      <c r="Z317" s="9"/>
      <c r="AA317" s="16">
        <v>1.18E-2</v>
      </c>
      <c r="AB317" s="14">
        <f t="shared" si="12"/>
        <v>26576309</v>
      </c>
      <c r="AC317" s="15">
        <f t="shared" si="13"/>
        <v>0.1204192801942512</v>
      </c>
      <c r="AD317" s="15">
        <f t="shared" si="14"/>
        <v>0.12844729491969709</v>
      </c>
      <c r="AE317" s="16">
        <f>+S317/K317</f>
        <v>7.5018764624350319E-4</v>
      </c>
      <c r="AF317" s="16">
        <f>+V317/K317</f>
        <v>8.0020054667917571E-4</v>
      </c>
      <c r="AG317" s="17">
        <f>+AB317/K317+AA317</f>
        <v>1.8029796798597016E-2</v>
      </c>
    </row>
    <row r="318" spans="1:33" ht="12.75" customHeight="1" x14ac:dyDescent="0.2">
      <c r="A318" s="6" t="s">
        <v>708</v>
      </c>
      <c r="B318" s="6" t="s">
        <v>748</v>
      </c>
      <c r="C318" s="7" t="s">
        <v>749</v>
      </c>
      <c r="D318" s="8" t="s">
        <v>750</v>
      </c>
      <c r="E318" s="8" t="s">
        <v>36</v>
      </c>
      <c r="F318" s="8" t="s">
        <v>37</v>
      </c>
      <c r="G318" s="6" t="s">
        <v>366</v>
      </c>
      <c r="H318" s="6" t="s">
        <v>367</v>
      </c>
      <c r="I318" s="6" t="s">
        <v>123</v>
      </c>
      <c r="J318" s="8" t="s">
        <v>41</v>
      </c>
      <c r="K318" s="9">
        <v>439517220870</v>
      </c>
      <c r="L318" s="33">
        <v>0.02</v>
      </c>
      <c r="M318" s="8"/>
      <c r="N318" s="8"/>
      <c r="O318" s="11">
        <v>1.5E-3</v>
      </c>
      <c r="P318" s="11">
        <v>8.0029999999999997E-3</v>
      </c>
      <c r="Q318" s="8"/>
      <c r="R318" s="9">
        <v>8731221684</v>
      </c>
      <c r="S318" s="9">
        <v>912944287</v>
      </c>
      <c r="T318" s="12">
        <v>0</v>
      </c>
      <c r="U318" s="12">
        <v>5030514773</v>
      </c>
      <c r="V318" s="12">
        <v>660384340</v>
      </c>
      <c r="W318" s="12">
        <v>1769774994</v>
      </c>
      <c r="X318" s="9">
        <v>97616945</v>
      </c>
      <c r="Y318" s="9"/>
      <c r="Z318" s="9">
        <v>259986345</v>
      </c>
      <c r="AA318" s="13"/>
      <c r="AB318" s="14">
        <f t="shared" si="12"/>
        <v>8373618394</v>
      </c>
      <c r="AC318" s="15">
        <f t="shared" si="13"/>
        <v>0.10902625890548792</v>
      </c>
      <c r="AD318" s="15">
        <f t="shared" si="14"/>
        <v>7.8864871663269165E-2</v>
      </c>
      <c r="AE318" s="16">
        <f>+S318/K318</f>
        <v>2.0771524837931887E-3</v>
      </c>
      <c r="AF318" s="16">
        <f>+V318/K318</f>
        <v>1.5025221052608719E-3</v>
      </c>
      <c r="AG318" s="17">
        <f>+AB318/K318+AA318</f>
        <v>1.9051855072765717E-2</v>
      </c>
    </row>
    <row r="319" spans="1:33" ht="12.75" customHeight="1" x14ac:dyDescent="0.2">
      <c r="A319" s="6" t="s">
        <v>708</v>
      </c>
      <c r="B319" s="6" t="s">
        <v>751</v>
      </c>
      <c r="C319" s="7" t="s">
        <v>752</v>
      </c>
      <c r="D319" s="8" t="s">
        <v>753</v>
      </c>
      <c r="E319" s="8" t="s">
        <v>36</v>
      </c>
      <c r="F319" s="8" t="s">
        <v>37</v>
      </c>
      <c r="G319" s="6" t="s">
        <v>62</v>
      </c>
      <c r="H319" s="6" t="s">
        <v>224</v>
      </c>
      <c r="I319" s="6" t="s">
        <v>123</v>
      </c>
      <c r="J319" s="8" t="s">
        <v>41</v>
      </c>
      <c r="K319" s="9">
        <v>93901305973</v>
      </c>
      <c r="L319" s="33">
        <v>2.5000000000000001E-2</v>
      </c>
      <c r="M319" s="8"/>
      <c r="N319" s="8"/>
      <c r="O319" s="11">
        <v>6.9999999999999999E-4</v>
      </c>
      <c r="P319" s="11">
        <v>3.003E-3</v>
      </c>
      <c r="Q319" s="8"/>
      <c r="R319" s="9">
        <v>381039777</v>
      </c>
      <c r="S319" s="9">
        <v>42262778</v>
      </c>
      <c r="T319" s="12">
        <v>0</v>
      </c>
      <c r="U319" s="12">
        <v>239489075</v>
      </c>
      <c r="V319" s="12">
        <v>65742098</v>
      </c>
      <c r="W319" s="12">
        <v>33537836</v>
      </c>
      <c r="X319" s="9">
        <v>7990</v>
      </c>
      <c r="Y319" s="9"/>
      <c r="Z319" s="9"/>
      <c r="AA319" s="16">
        <v>9.7999999999999997E-3</v>
      </c>
      <c r="AB319" s="14">
        <f t="shared" si="12"/>
        <v>381031787</v>
      </c>
      <c r="AC319" s="15">
        <f t="shared" si="13"/>
        <v>0.11091667268169414</v>
      </c>
      <c r="AD319" s="15">
        <f t="shared" si="14"/>
        <v>0.17253704347768758</v>
      </c>
      <c r="AE319" s="16">
        <f>+S319/K319</f>
        <v>4.5007657307931446E-4</v>
      </c>
      <c r="AF319" s="16">
        <f>+V319/K319</f>
        <v>7.0011910184617897E-4</v>
      </c>
      <c r="AG319" s="17">
        <f>+AB319/K319+AA319</f>
        <v>1.3857790070668029E-2</v>
      </c>
    </row>
    <row r="320" spans="1:33" ht="12.75" customHeight="1" x14ac:dyDescent="0.2">
      <c r="A320" s="6" t="s">
        <v>708</v>
      </c>
      <c r="B320" s="6" t="s">
        <v>754</v>
      </c>
      <c r="C320" s="7" t="s">
        <v>755</v>
      </c>
      <c r="D320" s="8" t="s">
        <v>756</v>
      </c>
      <c r="E320" s="8" t="s">
        <v>36</v>
      </c>
      <c r="F320" s="8" t="s">
        <v>37</v>
      </c>
      <c r="G320" s="6" t="s">
        <v>366</v>
      </c>
      <c r="H320" s="6" t="s">
        <v>367</v>
      </c>
      <c r="I320" s="6" t="s">
        <v>123</v>
      </c>
      <c r="J320" s="8" t="s">
        <v>65</v>
      </c>
      <c r="K320" s="9">
        <v>357102023</v>
      </c>
      <c r="L320" s="33">
        <v>0.02</v>
      </c>
      <c r="M320" s="8"/>
      <c r="N320" s="8"/>
      <c r="O320" s="11">
        <v>1.5E-3</v>
      </c>
      <c r="P320" s="11">
        <v>8.0029999999999997E-3</v>
      </c>
      <c r="Q320" s="8"/>
      <c r="R320" s="9">
        <v>6653841</v>
      </c>
      <c r="S320" s="9">
        <v>784575</v>
      </c>
      <c r="T320" s="12">
        <v>0</v>
      </c>
      <c r="U320" s="12">
        <v>3843642</v>
      </c>
      <c r="V320" s="12">
        <v>534025</v>
      </c>
      <c r="W320" s="12">
        <v>1061770</v>
      </c>
      <c r="X320" s="9">
        <v>373405</v>
      </c>
      <c r="Y320" s="9"/>
      <c r="Z320" s="9">
        <v>56424</v>
      </c>
      <c r="AA320" s="13"/>
      <c r="AB320" s="14">
        <f t="shared" si="12"/>
        <v>6224012</v>
      </c>
      <c r="AC320" s="15">
        <f t="shared" si="13"/>
        <v>0.12605615156268979</v>
      </c>
      <c r="AD320" s="15">
        <f t="shared" si="14"/>
        <v>8.5800766450964433E-2</v>
      </c>
      <c r="AE320" s="16">
        <f>+S320/K320</f>
        <v>2.1970612023108028E-3</v>
      </c>
      <c r="AF320" s="16">
        <f>+V320/K320</f>
        <v>1.4954409821419578E-3</v>
      </c>
      <c r="AG320" s="17">
        <f>+AB320/K320+AA320</f>
        <v>1.7429226381055814E-2</v>
      </c>
    </row>
    <row r="321" spans="1:33" ht="12.75" customHeight="1" x14ac:dyDescent="0.2">
      <c r="A321" s="6" t="s">
        <v>708</v>
      </c>
      <c r="B321" s="6" t="s">
        <v>757</v>
      </c>
      <c r="C321" s="7" t="s">
        <v>758</v>
      </c>
      <c r="D321" s="8" t="s">
        <v>759</v>
      </c>
      <c r="E321" s="8" t="s">
        <v>36</v>
      </c>
      <c r="F321" s="8" t="s">
        <v>37</v>
      </c>
      <c r="G321" s="6" t="s">
        <v>51</v>
      </c>
      <c r="H321" s="6" t="s">
        <v>240</v>
      </c>
      <c r="I321" s="6" t="s">
        <v>123</v>
      </c>
      <c r="J321" s="8" t="s">
        <v>41</v>
      </c>
      <c r="K321" s="9">
        <v>32576879279</v>
      </c>
      <c r="L321" s="33">
        <v>1.4999999999999999E-2</v>
      </c>
      <c r="M321" s="8"/>
      <c r="N321" s="8"/>
      <c r="O321" s="11">
        <v>1.4E-3</v>
      </c>
      <c r="P321" s="11">
        <v>3.003E-3</v>
      </c>
      <c r="Q321" s="8"/>
      <c r="R321" s="9">
        <v>343337979</v>
      </c>
      <c r="S321" s="9">
        <v>43790990</v>
      </c>
      <c r="T321" s="12">
        <v>0</v>
      </c>
      <c r="U321" s="12">
        <v>248148946</v>
      </c>
      <c r="V321" s="12">
        <v>25950217</v>
      </c>
      <c r="W321" s="12">
        <v>25374659</v>
      </c>
      <c r="X321" s="9">
        <v>73167</v>
      </c>
      <c r="Y321" s="9"/>
      <c r="Z321" s="9"/>
      <c r="AA321" s="13"/>
      <c r="AB321" s="14">
        <f t="shared" si="12"/>
        <v>343264812</v>
      </c>
      <c r="AC321" s="15">
        <f t="shared" si="13"/>
        <v>0.12757203322081262</v>
      </c>
      <c r="AD321" s="15">
        <f t="shared" si="14"/>
        <v>7.5598243958661285E-2</v>
      </c>
      <c r="AE321" s="16">
        <f>+S321/K321</f>
        <v>1.3442352665201096E-3</v>
      </c>
      <c r="AF321" s="16">
        <f>+V321/K321</f>
        <v>7.9658388324286981E-4</v>
      </c>
      <c r="AG321" s="17">
        <f>+AB321/K321+AA321</f>
        <v>1.0537068608081145E-2</v>
      </c>
    </row>
    <row r="322" spans="1:33" ht="12.75" customHeight="1" x14ac:dyDescent="0.2">
      <c r="A322" s="6" t="s">
        <v>708</v>
      </c>
      <c r="B322" s="6" t="s">
        <v>760</v>
      </c>
      <c r="C322" s="7" t="s">
        <v>761</v>
      </c>
      <c r="D322" s="8" t="s">
        <v>762</v>
      </c>
      <c r="E322" s="8" t="s">
        <v>36</v>
      </c>
      <c r="F322" s="8" t="s">
        <v>37</v>
      </c>
      <c r="G322" s="6" t="s">
        <v>62</v>
      </c>
      <c r="H322" s="6" t="s">
        <v>52</v>
      </c>
      <c r="I322" s="6" t="s">
        <v>40</v>
      </c>
      <c r="J322" s="8" t="s">
        <v>41</v>
      </c>
      <c r="K322" s="9">
        <v>1000576312</v>
      </c>
      <c r="L322" s="33">
        <v>0.02</v>
      </c>
      <c r="M322" s="8"/>
      <c r="N322" s="8"/>
      <c r="O322" s="11">
        <v>6.9999999999999999E-4</v>
      </c>
      <c r="P322" s="11">
        <v>3.003E-3</v>
      </c>
      <c r="Q322" s="8"/>
      <c r="R322" s="9">
        <v>22176186</v>
      </c>
      <c r="S322" s="9">
        <v>2994865</v>
      </c>
      <c r="T322" s="12">
        <v>0</v>
      </c>
      <c r="U322" s="12">
        <v>16970899</v>
      </c>
      <c r="V322" s="12">
        <v>698801</v>
      </c>
      <c r="W322" s="12">
        <v>1340028</v>
      </c>
      <c r="X322" s="9">
        <v>171593</v>
      </c>
      <c r="Y322" s="9"/>
      <c r="Z322" s="9"/>
      <c r="AA322" s="16">
        <v>1.61E-2</v>
      </c>
      <c r="AB322" s="14">
        <f t="shared" si="12"/>
        <v>22004593</v>
      </c>
      <c r="AC322" s="15">
        <f t="shared" si="13"/>
        <v>0.13610181292605594</v>
      </c>
      <c r="AD322" s="15">
        <f t="shared" si="14"/>
        <v>3.1757051811864917E-2</v>
      </c>
      <c r="AE322" s="16">
        <f>+S322/K322</f>
        <v>2.9931400174902402E-3</v>
      </c>
      <c r="AF322" s="16">
        <f>+V322/K322</f>
        <v>6.9839850456103946E-4</v>
      </c>
      <c r="AG322" s="17">
        <f>+AB322/K322+AA322</f>
        <v>3.8091918793296396E-2</v>
      </c>
    </row>
    <row r="323" spans="1:33" ht="12.75" customHeight="1" x14ac:dyDescent="0.2">
      <c r="A323" s="6" t="s">
        <v>708</v>
      </c>
      <c r="B323" s="6" t="s">
        <v>763</v>
      </c>
      <c r="C323" s="7" t="s">
        <v>764</v>
      </c>
      <c r="D323" s="8" t="s">
        <v>765</v>
      </c>
      <c r="E323" s="8" t="s">
        <v>36</v>
      </c>
      <c r="F323" s="8" t="s">
        <v>37</v>
      </c>
      <c r="G323" s="6" t="s">
        <v>62</v>
      </c>
      <c r="H323" s="6" t="s">
        <v>52</v>
      </c>
      <c r="I323" s="6" t="s">
        <v>40</v>
      </c>
      <c r="J323" s="8" t="s">
        <v>41</v>
      </c>
      <c r="K323" s="9">
        <v>5068981045</v>
      </c>
      <c r="L323" s="33">
        <v>0.02</v>
      </c>
      <c r="M323" s="8"/>
      <c r="N323" s="8"/>
      <c r="O323" s="11">
        <v>1.75E-3</v>
      </c>
      <c r="P323" s="11">
        <v>3.003E-3</v>
      </c>
      <c r="Q323" s="8"/>
      <c r="R323" s="9">
        <v>24573061</v>
      </c>
      <c r="S323" s="9">
        <v>15130261</v>
      </c>
      <c r="T323" s="12">
        <v>0</v>
      </c>
      <c r="U323" s="12">
        <v>0</v>
      </c>
      <c r="V323" s="12">
        <v>4034734</v>
      </c>
      <c r="W323" s="12">
        <v>4679170</v>
      </c>
      <c r="X323" s="9">
        <v>728896</v>
      </c>
      <c r="Y323" s="9"/>
      <c r="Z323" s="9"/>
      <c r="AA323" s="16">
        <v>9.4000000000000004E-3</v>
      </c>
      <c r="AB323" s="14">
        <f t="shared" si="12"/>
        <v>23844165</v>
      </c>
      <c r="AC323" s="15">
        <f t="shared" si="13"/>
        <v>0.63454773945743115</v>
      </c>
      <c r="AD323" s="15">
        <f t="shared" si="14"/>
        <v>0.16921263546028975</v>
      </c>
      <c r="AE323" s="16">
        <f>+S323/K323</f>
        <v>2.9848722782114881E-3</v>
      </c>
      <c r="AF323" s="16">
        <f>+V323/K323</f>
        <v>7.9596549369223373E-4</v>
      </c>
      <c r="AG323" s="17">
        <f>+AB323/K323+AA323</f>
        <v>1.410393650880184E-2</v>
      </c>
    </row>
    <row r="324" spans="1:33" ht="12.75" customHeight="1" x14ac:dyDescent="0.2">
      <c r="A324" s="6" t="s">
        <v>708</v>
      </c>
      <c r="B324" s="6" t="s">
        <v>766</v>
      </c>
      <c r="C324" s="7" t="s">
        <v>767</v>
      </c>
      <c r="D324" s="8" t="s">
        <v>768</v>
      </c>
      <c r="E324" s="8" t="s">
        <v>36</v>
      </c>
      <c r="F324" s="8" t="s">
        <v>37</v>
      </c>
      <c r="G324" s="6" t="s">
        <v>62</v>
      </c>
      <c r="H324" s="6" t="s">
        <v>744</v>
      </c>
      <c r="I324" s="6" t="s">
        <v>40</v>
      </c>
      <c r="J324" s="8" t="s">
        <v>41</v>
      </c>
      <c r="K324" s="9">
        <v>2081220526.0000002</v>
      </c>
      <c r="L324" s="33">
        <v>0.02</v>
      </c>
      <c r="M324" s="8"/>
      <c r="N324" s="8"/>
      <c r="O324" s="11">
        <v>1.75E-3</v>
      </c>
      <c r="P324" s="11">
        <v>3.003E-3</v>
      </c>
      <c r="Q324" s="8"/>
      <c r="R324" s="9">
        <v>13518772</v>
      </c>
      <c r="S324" s="9">
        <v>1556465</v>
      </c>
      <c r="T324" s="12">
        <v>0</v>
      </c>
      <c r="U324" s="12">
        <v>8819970</v>
      </c>
      <c r="V324" s="12">
        <v>1660230</v>
      </c>
      <c r="W324" s="12">
        <v>1467226</v>
      </c>
      <c r="X324" s="9">
        <v>14881</v>
      </c>
      <c r="Y324" s="9"/>
      <c r="Z324" s="9"/>
      <c r="AA324" s="16">
        <v>1.0500000000000001E-2</v>
      </c>
      <c r="AB324" s="14">
        <f t="shared" si="12"/>
        <v>13503891</v>
      </c>
      <c r="AC324" s="15">
        <f t="shared" si="13"/>
        <v>0.11526048307113854</v>
      </c>
      <c r="AD324" s="15">
        <f t="shared" si="14"/>
        <v>0.12294456464436805</v>
      </c>
      <c r="AE324" s="16">
        <f>+S324/K324</f>
        <v>7.4786164202956737E-4</v>
      </c>
      <c r="AF324" s="16">
        <f>+V324/K324</f>
        <v>7.977194051563951E-4</v>
      </c>
      <c r="AG324" s="17">
        <f>+AB324/K324+AA324</f>
        <v>1.6988447923370134E-2</v>
      </c>
    </row>
    <row r="325" spans="1:33" ht="12.75" customHeight="1" x14ac:dyDescent="0.2">
      <c r="A325" s="6" t="s">
        <v>708</v>
      </c>
      <c r="B325" s="6" t="s">
        <v>769</v>
      </c>
      <c r="C325" s="7" t="s">
        <v>770</v>
      </c>
      <c r="D325" s="8" t="s">
        <v>771</v>
      </c>
      <c r="E325" s="8" t="s">
        <v>36</v>
      </c>
      <c r="F325" s="8" t="s">
        <v>37</v>
      </c>
      <c r="G325" s="6" t="s">
        <v>62</v>
      </c>
      <c r="H325" s="6" t="s">
        <v>224</v>
      </c>
      <c r="I325" s="6" t="s">
        <v>40</v>
      </c>
      <c r="J325" s="8" t="s">
        <v>41</v>
      </c>
      <c r="K325" s="9">
        <v>10369816089</v>
      </c>
      <c r="L325" s="33">
        <v>0.02</v>
      </c>
      <c r="M325" s="8"/>
      <c r="N325" s="8"/>
      <c r="O325" s="11">
        <v>8.0000000000000004E-4</v>
      </c>
      <c r="P325" s="11">
        <v>3.003E-3</v>
      </c>
      <c r="Q325" s="8"/>
      <c r="R325" s="9">
        <v>137318168</v>
      </c>
      <c r="S325" s="9">
        <v>15586625</v>
      </c>
      <c r="T325" s="12">
        <v>0</v>
      </c>
      <c r="U325" s="12">
        <v>88324204</v>
      </c>
      <c r="V325" s="12">
        <v>8312868</v>
      </c>
      <c r="W325" s="12">
        <v>11210524</v>
      </c>
      <c r="X325" s="9">
        <v>13883947</v>
      </c>
      <c r="Y325" s="9"/>
      <c r="Z325" s="9"/>
      <c r="AA325" s="16">
        <v>2.8E-3</v>
      </c>
      <c r="AB325" s="14">
        <f t="shared" si="12"/>
        <v>123434221</v>
      </c>
      <c r="AC325" s="15">
        <f t="shared" si="13"/>
        <v>0.12627474677383024</v>
      </c>
      <c r="AD325" s="15">
        <f t="shared" si="14"/>
        <v>6.7346542414684171E-2</v>
      </c>
      <c r="AE325" s="16">
        <f>+S325/K325</f>
        <v>1.5030763194087732E-3</v>
      </c>
      <c r="AF325" s="16">
        <f>+V325/K325</f>
        <v>8.0164083226297994E-4</v>
      </c>
      <c r="AG325" s="17">
        <f>+AB325/K325+AA325</f>
        <v>1.4703221806501993E-2</v>
      </c>
    </row>
    <row r="326" spans="1:33" ht="12.75" customHeight="1" x14ac:dyDescent="0.2">
      <c r="A326" s="6" t="s">
        <v>708</v>
      </c>
      <c r="B326" s="6" t="s">
        <v>772</v>
      </c>
      <c r="C326" s="7" t="s">
        <v>773</v>
      </c>
      <c r="D326" s="8" t="s">
        <v>774</v>
      </c>
      <c r="E326" s="8" t="s">
        <v>36</v>
      </c>
      <c r="F326" s="8" t="s">
        <v>37</v>
      </c>
      <c r="G326" s="6" t="s">
        <v>62</v>
      </c>
      <c r="H326" s="6" t="s">
        <v>216</v>
      </c>
      <c r="I326" s="6" t="s">
        <v>40</v>
      </c>
      <c r="J326" s="8" t="s">
        <v>41</v>
      </c>
      <c r="K326" s="9">
        <v>13413581246</v>
      </c>
      <c r="L326" s="33">
        <v>0.02</v>
      </c>
      <c r="M326" s="8"/>
      <c r="N326" s="8"/>
      <c r="O326" s="11">
        <v>1.75E-3</v>
      </c>
      <c r="P326" s="11">
        <v>3.003E-3</v>
      </c>
      <c r="Q326" s="8"/>
      <c r="R326" s="9">
        <v>122472566</v>
      </c>
      <c r="S326" s="9">
        <v>15053785</v>
      </c>
      <c r="T326" s="12">
        <v>0</v>
      </c>
      <c r="U326" s="12">
        <v>85304779</v>
      </c>
      <c r="V326" s="12">
        <v>10704914</v>
      </c>
      <c r="W326" s="12">
        <v>9146580</v>
      </c>
      <c r="X326" s="9">
        <v>2262508</v>
      </c>
      <c r="Y326" s="9"/>
      <c r="Z326" s="9"/>
      <c r="AA326" s="16">
        <v>5.4999999999999997E-3</v>
      </c>
      <c r="AB326" s="14">
        <f t="shared" si="12"/>
        <v>120210058</v>
      </c>
      <c r="AC326" s="15">
        <f t="shared" si="13"/>
        <v>0.12522899706112778</v>
      </c>
      <c r="AD326" s="15">
        <f t="shared" si="14"/>
        <v>8.9051733092084528E-2</v>
      </c>
      <c r="AE326" s="16">
        <f>+S326/K326</f>
        <v>1.1222793319635737E-3</v>
      </c>
      <c r="AF326" s="16">
        <f>+V326/K326</f>
        <v>7.9806531929660926E-4</v>
      </c>
      <c r="AG326" s="17">
        <f>+AB326/K326+AA326</f>
        <v>1.4461816817999091E-2</v>
      </c>
    </row>
    <row r="327" spans="1:33" ht="12.75" customHeight="1" x14ac:dyDescent="0.2">
      <c r="A327" s="6" t="s">
        <v>708</v>
      </c>
      <c r="B327" s="6" t="s">
        <v>775</v>
      </c>
      <c r="C327" s="7" t="s">
        <v>776</v>
      </c>
      <c r="D327" s="8" t="s">
        <v>777</v>
      </c>
      <c r="E327" s="8" t="s">
        <v>36</v>
      </c>
      <c r="F327" s="8" t="s">
        <v>37</v>
      </c>
      <c r="G327" s="6" t="s">
        <v>62</v>
      </c>
      <c r="H327" s="6" t="s">
        <v>224</v>
      </c>
      <c r="I327" s="6" t="s">
        <v>40</v>
      </c>
      <c r="J327" s="8" t="s">
        <v>41</v>
      </c>
      <c r="K327" s="9">
        <v>5171930948</v>
      </c>
      <c r="L327" s="33">
        <v>0.02</v>
      </c>
      <c r="M327" s="8"/>
      <c r="N327" s="8"/>
      <c r="O327" s="11">
        <v>1.75E-3</v>
      </c>
      <c r="P327" s="11">
        <v>3.003E-3</v>
      </c>
      <c r="Q327" s="8"/>
      <c r="R327" s="9">
        <v>60945546</v>
      </c>
      <c r="S327" s="9">
        <v>7739976</v>
      </c>
      <c r="T327" s="12">
        <v>0</v>
      </c>
      <c r="U327" s="12">
        <v>43859865</v>
      </c>
      <c r="V327" s="12">
        <v>4127984</v>
      </c>
      <c r="W327" s="12">
        <v>4082396</v>
      </c>
      <c r="X327" s="9">
        <v>1135325</v>
      </c>
      <c r="Y327" s="9"/>
      <c r="Z327" s="9"/>
      <c r="AA327" s="16">
        <v>2.2000000000000001E-3</v>
      </c>
      <c r="AB327" s="14">
        <f t="shared" si="12"/>
        <v>59810221</v>
      </c>
      <c r="AC327" s="15">
        <f t="shared" si="13"/>
        <v>0.12940891825161455</v>
      </c>
      <c r="AD327" s="15">
        <f t="shared" si="14"/>
        <v>6.9018036231633384E-2</v>
      </c>
      <c r="AE327" s="16">
        <f>+S327/K327</f>
        <v>1.4965350616278181E-3</v>
      </c>
      <c r="AF327" s="16">
        <f>+V327/K327</f>
        <v>7.981514141437451E-4</v>
      </c>
      <c r="AG327" s="17">
        <f>+AB327/K327+AA327</f>
        <v>1.3764388929656684E-2</v>
      </c>
    </row>
    <row r="328" spans="1:33" ht="12.75" customHeight="1" x14ac:dyDescent="0.2">
      <c r="A328" s="6" t="s">
        <v>708</v>
      </c>
      <c r="B328" s="6" t="s">
        <v>778</v>
      </c>
      <c r="C328" s="7" t="s">
        <v>779</v>
      </c>
      <c r="D328" s="8" t="s">
        <v>780</v>
      </c>
      <c r="E328" s="8" t="s">
        <v>36</v>
      </c>
      <c r="F328" s="8" t="s">
        <v>37</v>
      </c>
      <c r="G328" s="6" t="s">
        <v>51</v>
      </c>
      <c r="H328" s="6" t="s">
        <v>127</v>
      </c>
      <c r="I328" s="6" t="s">
        <v>123</v>
      </c>
      <c r="J328" s="8" t="s">
        <v>41</v>
      </c>
      <c r="K328" s="9">
        <v>34267633322.999996</v>
      </c>
      <c r="L328" s="33">
        <v>0.02</v>
      </c>
      <c r="M328" s="8"/>
      <c r="N328" s="8"/>
      <c r="O328" s="11">
        <v>1.4E-3</v>
      </c>
      <c r="P328" s="11">
        <v>3.003E-3</v>
      </c>
      <c r="Q328" s="8"/>
      <c r="R328" s="9">
        <v>497230781</v>
      </c>
      <c r="S328" s="9">
        <v>66441127</v>
      </c>
      <c r="T328" s="12">
        <v>0</v>
      </c>
      <c r="U328" s="12">
        <v>376499708</v>
      </c>
      <c r="V328" s="12">
        <v>27257343</v>
      </c>
      <c r="W328" s="12">
        <v>26969526</v>
      </c>
      <c r="X328" s="9">
        <v>63077</v>
      </c>
      <c r="Y328" s="9"/>
      <c r="Z328" s="9"/>
      <c r="AA328" s="13"/>
      <c r="AB328" s="14">
        <f t="shared" si="12"/>
        <v>497167704</v>
      </c>
      <c r="AC328" s="15">
        <f t="shared" si="13"/>
        <v>0.13363926591659703</v>
      </c>
      <c r="AD328" s="15">
        <f t="shared" si="14"/>
        <v>5.4825248664985692E-2</v>
      </c>
      <c r="AE328" s="16">
        <f>+S328/K328</f>
        <v>1.9388886992497834E-3</v>
      </c>
      <c r="AF328" s="16">
        <f>+V328/K328</f>
        <v>7.9542531411719124E-4</v>
      </c>
      <c r="AG328" s="17">
        <f>+AB328/K328+AA328</f>
        <v>1.4508375857585338E-2</v>
      </c>
    </row>
    <row r="329" spans="1:33" ht="12.75" customHeight="1" x14ac:dyDescent="0.2">
      <c r="A329" s="6" t="s">
        <v>708</v>
      </c>
      <c r="B329" s="6" t="s">
        <v>778</v>
      </c>
      <c r="C329" s="7" t="s">
        <v>781</v>
      </c>
      <c r="D329" s="8" t="s">
        <v>782</v>
      </c>
      <c r="E329" s="8" t="s">
        <v>36</v>
      </c>
      <c r="F329" s="8" t="s">
        <v>37</v>
      </c>
      <c r="G329" s="6" t="s">
        <v>51</v>
      </c>
      <c r="H329" s="6" t="s">
        <v>127</v>
      </c>
      <c r="I329" s="6" t="s">
        <v>123</v>
      </c>
      <c r="J329" s="8" t="s">
        <v>41</v>
      </c>
      <c r="K329" s="9">
        <v>3304619247</v>
      </c>
      <c r="L329" s="33">
        <v>0.01</v>
      </c>
      <c r="M329" s="8"/>
      <c r="N329" s="8"/>
      <c r="O329" s="11">
        <v>0</v>
      </c>
      <c r="P329" s="11">
        <v>3.003E-3</v>
      </c>
      <c r="Q329" s="8"/>
      <c r="R329" s="9">
        <v>20113153</v>
      </c>
      <c r="S329" s="9">
        <v>14914515</v>
      </c>
      <c r="T329" s="12">
        <v>0</v>
      </c>
      <c r="U329" s="12">
        <v>0</v>
      </c>
      <c r="V329" s="12">
        <v>2651251</v>
      </c>
      <c r="W329" s="12">
        <v>2547387</v>
      </c>
      <c r="X329" s="9">
        <v>0</v>
      </c>
      <c r="Y329" s="9"/>
      <c r="Z329" s="9"/>
      <c r="AA329" s="13"/>
      <c r="AB329" s="14">
        <f t="shared" si="12"/>
        <v>20113153</v>
      </c>
      <c r="AC329" s="15">
        <f t="shared" si="13"/>
        <v>0.7415304303606699</v>
      </c>
      <c r="AD329" s="15">
        <f t="shared" si="14"/>
        <v>0.13181677681266582</v>
      </c>
      <c r="AE329" s="16">
        <f>+S329/K329</f>
        <v>4.5132325043315347E-3</v>
      </c>
      <c r="AF329" s="16">
        <f>+V329/K329</f>
        <v>8.0228637608004583E-4</v>
      </c>
      <c r="AG329" s="17">
        <f>+AB329/K329+AA329</f>
        <v>6.0863753118484453E-3</v>
      </c>
    </row>
    <row r="330" spans="1:33" ht="12.75" customHeight="1" x14ac:dyDescent="0.2">
      <c r="A330" s="6" t="s">
        <v>708</v>
      </c>
      <c r="B330" s="6" t="s">
        <v>783</v>
      </c>
      <c r="C330" s="7" t="s">
        <v>784</v>
      </c>
      <c r="D330" s="8" t="s">
        <v>785</v>
      </c>
      <c r="E330" s="8" t="s">
        <v>36</v>
      </c>
      <c r="F330" s="8" t="s">
        <v>37</v>
      </c>
      <c r="G330" s="6" t="s">
        <v>62</v>
      </c>
      <c r="H330" s="6" t="s">
        <v>122</v>
      </c>
      <c r="I330" s="6" t="s">
        <v>40</v>
      </c>
      <c r="J330" s="8" t="s">
        <v>41</v>
      </c>
      <c r="K330" s="9">
        <v>5285904189</v>
      </c>
      <c r="L330" s="33">
        <v>0.02</v>
      </c>
      <c r="M330" s="8"/>
      <c r="N330" s="8"/>
      <c r="O330" s="11">
        <v>1.75E-3</v>
      </c>
      <c r="P330" s="11">
        <v>3.003E-3</v>
      </c>
      <c r="Q330" s="8"/>
      <c r="R330" s="9">
        <v>24847125</v>
      </c>
      <c r="S330" s="9">
        <v>15844689</v>
      </c>
      <c r="T330" s="12">
        <v>0</v>
      </c>
      <c r="U330" s="12">
        <v>0</v>
      </c>
      <c r="V330" s="12">
        <v>4225251</v>
      </c>
      <c r="W330" s="12">
        <v>4753773</v>
      </c>
      <c r="X330" s="9">
        <v>23412</v>
      </c>
      <c r="Y330" s="9"/>
      <c r="Z330" s="9"/>
      <c r="AA330" s="16">
        <v>4.0000000000000001E-3</v>
      </c>
      <c r="AB330" s="14">
        <f t="shared" si="12"/>
        <v>24823713</v>
      </c>
      <c r="AC330" s="15">
        <f t="shared" si="13"/>
        <v>0.63828843815588743</v>
      </c>
      <c r="AD330" s="15">
        <f t="shared" si="14"/>
        <v>0.1702102743453407</v>
      </c>
      <c r="AE330" s="16">
        <f>+S330/K330</f>
        <v>2.9975361704385217E-3</v>
      </c>
      <c r="AF330" s="16">
        <f>+V330/K330</f>
        <v>7.9934309229304115E-4</v>
      </c>
      <c r="AG330" s="17">
        <f>+AB330/K330+AA330</f>
        <v>8.6962094113734231E-3</v>
      </c>
    </row>
    <row r="331" spans="1:33" ht="12.75" customHeight="1" x14ac:dyDescent="0.2">
      <c r="A331" s="6" t="s">
        <v>708</v>
      </c>
      <c r="B331" s="6" t="s">
        <v>786</v>
      </c>
      <c r="C331" s="7" t="s">
        <v>787</v>
      </c>
      <c r="D331" s="8" t="s">
        <v>788</v>
      </c>
      <c r="E331" s="8" t="s">
        <v>36</v>
      </c>
      <c r="F331" s="8" t="s">
        <v>37</v>
      </c>
      <c r="G331" s="6" t="s">
        <v>62</v>
      </c>
      <c r="H331" s="6" t="s">
        <v>122</v>
      </c>
      <c r="I331" s="6" t="s">
        <v>40</v>
      </c>
      <c r="J331" s="8" t="s">
        <v>41</v>
      </c>
      <c r="K331" s="9">
        <v>480593400</v>
      </c>
      <c r="L331" s="33">
        <v>0.03</v>
      </c>
      <c r="M331" s="8"/>
      <c r="N331" s="8"/>
      <c r="O331" s="11">
        <v>6.9999999999999999E-4</v>
      </c>
      <c r="P331" s="11">
        <v>3.003E-3</v>
      </c>
      <c r="Q331" s="8"/>
      <c r="R331" s="9">
        <v>7579945</v>
      </c>
      <c r="S331" s="9">
        <v>935627</v>
      </c>
      <c r="T331" s="12">
        <v>0</v>
      </c>
      <c r="U331" s="12">
        <v>5301888</v>
      </c>
      <c r="V331" s="12">
        <v>335867</v>
      </c>
      <c r="W331" s="12">
        <v>918192</v>
      </c>
      <c r="X331" s="9">
        <v>88371</v>
      </c>
      <c r="Y331" s="9"/>
      <c r="Z331" s="9"/>
      <c r="AA331" s="16">
        <v>1.04E-2</v>
      </c>
      <c r="AB331" s="14">
        <f t="shared" si="12"/>
        <v>7491574</v>
      </c>
      <c r="AC331" s="15">
        <f t="shared" si="13"/>
        <v>0.12489057706698219</v>
      </c>
      <c r="AD331" s="15">
        <f t="shared" si="14"/>
        <v>4.4832634637260477E-2</v>
      </c>
      <c r="AE331" s="16">
        <f>+S331/K331</f>
        <v>1.9468161651824598E-3</v>
      </c>
      <c r="AF331" s="16">
        <f>+V331/K331</f>
        <v>6.9885895228690201E-4</v>
      </c>
      <c r="AG331" s="17">
        <f>+AB331/K331+AA331</f>
        <v>2.5988174952048863E-2</v>
      </c>
    </row>
    <row r="332" spans="1:33" ht="12.75" customHeight="1" x14ac:dyDescent="0.2">
      <c r="A332" s="6" t="s">
        <v>708</v>
      </c>
      <c r="B332" s="6" t="s">
        <v>789</v>
      </c>
      <c r="C332" s="7" t="s">
        <v>790</v>
      </c>
      <c r="D332" s="8" t="s">
        <v>791</v>
      </c>
      <c r="E332" s="8" t="s">
        <v>36</v>
      </c>
      <c r="F332" s="8" t="s">
        <v>37</v>
      </c>
      <c r="G332" s="6" t="s">
        <v>62</v>
      </c>
      <c r="H332" s="6" t="s">
        <v>52</v>
      </c>
      <c r="I332" s="6" t="s">
        <v>40</v>
      </c>
      <c r="J332" s="8" t="s">
        <v>41</v>
      </c>
      <c r="K332" s="9">
        <v>1103806639</v>
      </c>
      <c r="L332" s="33">
        <v>0.03</v>
      </c>
      <c r="M332" s="8"/>
      <c r="N332" s="8"/>
      <c r="O332" s="11">
        <v>6.9999999999999999E-4</v>
      </c>
      <c r="P332" s="11">
        <v>3.003E-3</v>
      </c>
      <c r="Q332" s="8"/>
      <c r="R332" s="9">
        <v>22232167</v>
      </c>
      <c r="S332" s="9">
        <v>2977473</v>
      </c>
      <c r="T332" s="12">
        <v>0</v>
      </c>
      <c r="U332" s="12">
        <v>16872344</v>
      </c>
      <c r="V332" s="12">
        <v>771938</v>
      </c>
      <c r="W332" s="12">
        <v>1425789</v>
      </c>
      <c r="X332" s="9">
        <v>184623</v>
      </c>
      <c r="Y332" s="9"/>
      <c r="Z332" s="9"/>
      <c r="AA332" s="16">
        <v>1.9400000000000001E-2</v>
      </c>
      <c r="AB332" s="14">
        <f t="shared" si="12"/>
        <v>22047544</v>
      </c>
      <c r="AC332" s="15">
        <f t="shared" si="13"/>
        <v>0.13504783117793076</v>
      </c>
      <c r="AD332" s="15">
        <f t="shared" si="14"/>
        <v>3.5012425873829758E-2</v>
      </c>
      <c r="AE332" s="16">
        <f>+S332/K332</f>
        <v>2.6974588617236974E-3</v>
      </c>
      <c r="AF332" s="16">
        <f>+V332/K332</f>
        <v>6.9934168968157479E-4</v>
      </c>
      <c r="AG332" s="17">
        <f>+AB332/K332+AA332</f>
        <v>3.9374099829635106E-2</v>
      </c>
    </row>
    <row r="333" spans="1:33" ht="12.75" customHeight="1" x14ac:dyDescent="0.2">
      <c r="A333" s="6" t="s">
        <v>708</v>
      </c>
      <c r="B333" s="6" t="s">
        <v>792</v>
      </c>
      <c r="C333" s="7" t="s">
        <v>793</v>
      </c>
      <c r="D333" s="8" t="s">
        <v>794</v>
      </c>
      <c r="E333" s="8" t="s">
        <v>36</v>
      </c>
      <c r="F333" s="8" t="s">
        <v>37</v>
      </c>
      <c r="G333" s="6" t="s">
        <v>62</v>
      </c>
      <c r="H333" s="6" t="s">
        <v>216</v>
      </c>
      <c r="I333" s="6" t="s">
        <v>40</v>
      </c>
      <c r="J333" s="8" t="s">
        <v>65</v>
      </c>
      <c r="K333" s="9">
        <v>3299753</v>
      </c>
      <c r="L333" s="33">
        <v>1.4999999999999999E-2</v>
      </c>
      <c r="M333" s="8"/>
      <c r="N333" s="8"/>
      <c r="O333" s="11">
        <v>6.9999999999999999E-4</v>
      </c>
      <c r="P333" s="11">
        <v>3.003E-3</v>
      </c>
      <c r="Q333" s="8"/>
      <c r="R333" s="9">
        <v>40141</v>
      </c>
      <c r="S333" s="9">
        <v>4924</v>
      </c>
      <c r="T333" s="12">
        <v>0</v>
      </c>
      <c r="U333" s="12">
        <v>27901</v>
      </c>
      <c r="V333" s="12">
        <v>2298</v>
      </c>
      <c r="W333" s="12">
        <v>4295</v>
      </c>
      <c r="X333" s="9">
        <v>723</v>
      </c>
      <c r="Y333" s="9"/>
      <c r="Z333" s="9"/>
      <c r="AA333" s="16">
        <v>8.2000000000000007E-3</v>
      </c>
      <c r="AB333" s="14">
        <f t="shared" si="12"/>
        <v>39418</v>
      </c>
      <c r="AC333" s="15">
        <f t="shared" si="13"/>
        <v>0.1249175503577046</v>
      </c>
      <c r="AD333" s="15">
        <f t="shared" si="14"/>
        <v>5.8298239383022983E-2</v>
      </c>
      <c r="AE333" s="16">
        <f>+S333/K333</f>
        <v>1.4922329034930796E-3</v>
      </c>
      <c r="AF333" s="16">
        <f>+V333/K333</f>
        <v>6.964157620282488E-4</v>
      </c>
      <c r="AG333" s="17">
        <f>+AB333/K333+AA333</f>
        <v>2.0145742605582904E-2</v>
      </c>
    </row>
    <row r="334" spans="1:33" ht="12.75" customHeight="1" x14ac:dyDescent="0.2">
      <c r="A334" s="6" t="s">
        <v>708</v>
      </c>
      <c r="B334" s="6" t="s">
        <v>795</v>
      </c>
      <c r="C334" s="7" t="s">
        <v>796</v>
      </c>
      <c r="D334" s="8" t="s">
        <v>797</v>
      </c>
      <c r="E334" s="8" t="s">
        <v>36</v>
      </c>
      <c r="F334" s="8" t="s">
        <v>37</v>
      </c>
      <c r="G334" s="6" t="s">
        <v>62</v>
      </c>
      <c r="H334" s="6" t="s">
        <v>216</v>
      </c>
      <c r="I334" s="6" t="s">
        <v>40</v>
      </c>
      <c r="J334" s="8" t="s">
        <v>65</v>
      </c>
      <c r="K334" s="9">
        <v>3321115</v>
      </c>
      <c r="L334" s="33">
        <v>1.4999999999999999E-2</v>
      </c>
      <c r="M334" s="8"/>
      <c r="N334" s="8"/>
      <c r="O334" s="11">
        <v>6.9999999999999999E-4</v>
      </c>
      <c r="P334" s="11">
        <v>3.003E-3</v>
      </c>
      <c r="Q334" s="8"/>
      <c r="R334" s="9">
        <v>50467</v>
      </c>
      <c r="S334" s="9">
        <v>6473</v>
      </c>
      <c r="T334" s="12">
        <v>0</v>
      </c>
      <c r="U334" s="12">
        <v>36680</v>
      </c>
      <c r="V334" s="12">
        <v>2324</v>
      </c>
      <c r="W334" s="12">
        <v>4313</v>
      </c>
      <c r="X334" s="9">
        <v>677</v>
      </c>
      <c r="Y334" s="9"/>
      <c r="Z334" s="9"/>
      <c r="AA334" s="16">
        <v>1.2800000000000001E-2</v>
      </c>
      <c r="AB334" s="14">
        <f t="shared" si="12"/>
        <v>49790</v>
      </c>
      <c r="AC334" s="15">
        <f t="shared" si="13"/>
        <v>0.13000602530628641</v>
      </c>
      <c r="AD334" s="15">
        <f t="shared" si="14"/>
        <v>4.6676039365334404E-2</v>
      </c>
      <c r="AE334" s="16">
        <f>+S334/K334</f>
        <v>1.9490442215942538E-3</v>
      </c>
      <c r="AF334" s="16">
        <f>+V334/K334</f>
        <v>6.9976498856558721E-4</v>
      </c>
      <c r="AG334" s="17">
        <f>+AB334/K334+AA334</f>
        <v>2.7791953003735194E-2</v>
      </c>
    </row>
    <row r="335" spans="1:33" ht="12.75" customHeight="1" x14ac:dyDescent="0.2">
      <c r="A335" s="6" t="s">
        <v>708</v>
      </c>
      <c r="B335" s="6" t="s">
        <v>798</v>
      </c>
      <c r="C335" s="7" t="s">
        <v>799</v>
      </c>
      <c r="D335" s="8" t="s">
        <v>800</v>
      </c>
      <c r="E335" s="8" t="s">
        <v>36</v>
      </c>
      <c r="F335" s="8" t="s">
        <v>37</v>
      </c>
      <c r="G335" s="6" t="s">
        <v>62</v>
      </c>
      <c r="H335" s="6" t="s">
        <v>224</v>
      </c>
      <c r="I335" s="6" t="s">
        <v>40</v>
      </c>
      <c r="J335" s="8" t="s">
        <v>65</v>
      </c>
      <c r="K335" s="9">
        <v>1376202</v>
      </c>
      <c r="L335" s="33">
        <v>0.02</v>
      </c>
      <c r="M335" s="8"/>
      <c r="N335" s="8"/>
      <c r="O335" s="11">
        <v>6.9999999999999999E-4</v>
      </c>
      <c r="P335" s="11">
        <v>3.003E-3</v>
      </c>
      <c r="Q335" s="8"/>
      <c r="R335" s="9">
        <v>24519</v>
      </c>
      <c r="S335" s="9">
        <v>3082</v>
      </c>
      <c r="T335" s="12">
        <v>0</v>
      </c>
      <c r="U335" s="12">
        <v>17466</v>
      </c>
      <c r="V335" s="12">
        <v>959</v>
      </c>
      <c r="W335" s="12">
        <v>2765</v>
      </c>
      <c r="X335" s="9">
        <v>247</v>
      </c>
      <c r="Y335" s="9"/>
      <c r="Z335" s="9"/>
      <c r="AA335" s="16">
        <v>1.7000000000000001E-2</v>
      </c>
      <c r="AB335" s="14">
        <f t="shared" si="12"/>
        <v>24272</v>
      </c>
      <c r="AC335" s="15">
        <f t="shared" si="13"/>
        <v>0.126977587343441</v>
      </c>
      <c r="AD335" s="15">
        <f t="shared" si="14"/>
        <v>3.9510547132498353E-2</v>
      </c>
      <c r="AE335" s="16">
        <f>+S335/K335</f>
        <v>2.2394968180543262E-3</v>
      </c>
      <c r="AF335" s="16">
        <f>+V335/K335</f>
        <v>6.9684537589685235E-4</v>
      </c>
      <c r="AG335" s="17">
        <f>+AB335/K335+AA335</f>
        <v>3.463694573907028E-2</v>
      </c>
    </row>
    <row r="336" spans="1:33" ht="12.75" customHeight="1" x14ac:dyDescent="0.2">
      <c r="A336" s="6" t="s">
        <v>708</v>
      </c>
      <c r="B336" s="6" t="s">
        <v>801</v>
      </c>
      <c r="C336" s="7" t="s">
        <v>802</v>
      </c>
      <c r="D336" s="8" t="s">
        <v>803</v>
      </c>
      <c r="E336" s="8" t="s">
        <v>36</v>
      </c>
      <c r="F336" s="8" t="s">
        <v>37</v>
      </c>
      <c r="G336" s="6" t="s">
        <v>51</v>
      </c>
      <c r="H336" s="6" t="s">
        <v>240</v>
      </c>
      <c r="I336" s="6" t="s">
        <v>123</v>
      </c>
      <c r="J336" s="8" t="s">
        <v>68</v>
      </c>
      <c r="K336" s="9">
        <v>6152733</v>
      </c>
      <c r="L336" s="33">
        <v>0.01</v>
      </c>
      <c r="M336" s="8"/>
      <c r="N336" s="8"/>
      <c r="O336" s="11">
        <v>8.0000000000000004E-4</v>
      </c>
      <c r="P336" s="11">
        <v>3.003E-3</v>
      </c>
      <c r="Q336" s="8"/>
      <c r="R336" s="9">
        <v>56632</v>
      </c>
      <c r="S336" s="9">
        <v>6716</v>
      </c>
      <c r="T336" s="12">
        <v>0</v>
      </c>
      <c r="U336" s="12">
        <v>39108</v>
      </c>
      <c r="V336" s="12">
        <v>4907</v>
      </c>
      <c r="W336" s="12">
        <v>5869</v>
      </c>
      <c r="X336" s="9">
        <v>32</v>
      </c>
      <c r="Y336" s="9"/>
      <c r="Z336" s="9"/>
      <c r="AA336" s="13"/>
      <c r="AB336" s="14">
        <f t="shared" si="12"/>
        <v>56600</v>
      </c>
      <c r="AC336" s="15">
        <f t="shared" si="13"/>
        <v>0.11865724381625442</v>
      </c>
      <c r="AD336" s="15">
        <f t="shared" si="14"/>
        <v>8.6696113074204953E-2</v>
      </c>
      <c r="AE336" s="16">
        <f>+S336/K336</f>
        <v>1.0915474472888715E-3</v>
      </c>
      <c r="AF336" s="16">
        <f>+V336/K336</f>
        <v>7.9753176352687495E-4</v>
      </c>
      <c r="AG336" s="17">
        <f>+AB336/K336+AA336</f>
        <v>9.1991640137805419E-3</v>
      </c>
    </row>
    <row r="337" spans="1:33" ht="12.75" customHeight="1" x14ac:dyDescent="0.2">
      <c r="A337" s="6" t="s">
        <v>708</v>
      </c>
      <c r="B337" s="6" t="s">
        <v>801</v>
      </c>
      <c r="C337" s="7" t="s">
        <v>804</v>
      </c>
      <c r="D337" s="8" t="s">
        <v>805</v>
      </c>
      <c r="E337" s="8" t="s">
        <v>36</v>
      </c>
      <c r="F337" s="8" t="s">
        <v>37</v>
      </c>
      <c r="G337" s="6" t="s">
        <v>51</v>
      </c>
      <c r="H337" s="6" t="s">
        <v>240</v>
      </c>
      <c r="I337" s="6" t="s">
        <v>123</v>
      </c>
      <c r="J337" s="8" t="s">
        <v>68</v>
      </c>
      <c r="K337" s="9">
        <v>6835755</v>
      </c>
      <c r="L337" s="33">
        <v>5.0000000000000001E-3</v>
      </c>
      <c r="M337" s="8"/>
      <c r="N337" s="8"/>
      <c r="O337" s="11">
        <v>0</v>
      </c>
      <c r="P337" s="11">
        <v>3.003E-3</v>
      </c>
      <c r="Q337" s="8"/>
      <c r="R337" s="9">
        <v>28740</v>
      </c>
      <c r="S337" s="9">
        <v>17282</v>
      </c>
      <c r="T337" s="12">
        <v>0</v>
      </c>
      <c r="U337" s="12">
        <v>0</v>
      </c>
      <c r="V337" s="12">
        <v>5470</v>
      </c>
      <c r="W337" s="12">
        <v>5988</v>
      </c>
      <c r="X337" s="9">
        <v>0</v>
      </c>
      <c r="Y337" s="9"/>
      <c r="Z337" s="9"/>
      <c r="AA337" s="13"/>
      <c r="AB337" s="14">
        <f t="shared" si="12"/>
        <v>28740</v>
      </c>
      <c r="AC337" s="15">
        <f t="shared" si="13"/>
        <v>0.60132219902574813</v>
      </c>
      <c r="AD337" s="15">
        <f t="shared" si="14"/>
        <v>0.19032707028531662</v>
      </c>
      <c r="AE337" s="16">
        <f>+S337/K337</f>
        <v>2.5281772093938416E-3</v>
      </c>
      <c r="AF337" s="16">
        <f>+V337/K337</f>
        <v>8.0020422030924166E-4</v>
      </c>
      <c r="AG337" s="17">
        <f>+AB337/K337+AA337</f>
        <v>4.204363673069032E-3</v>
      </c>
    </row>
    <row r="338" spans="1:33" ht="12.75" customHeight="1" x14ac:dyDescent="0.2">
      <c r="A338" s="6" t="s">
        <v>708</v>
      </c>
      <c r="B338" s="6" t="s">
        <v>806</v>
      </c>
      <c r="C338" s="7" t="s">
        <v>807</v>
      </c>
      <c r="D338" s="8" t="s">
        <v>808</v>
      </c>
      <c r="E338" s="8" t="s">
        <v>36</v>
      </c>
      <c r="F338" s="8" t="s">
        <v>37</v>
      </c>
      <c r="G338" s="6" t="s">
        <v>62</v>
      </c>
      <c r="H338" s="6" t="s">
        <v>668</v>
      </c>
      <c r="I338" s="6" t="s">
        <v>123</v>
      </c>
      <c r="J338" s="8" t="s">
        <v>68</v>
      </c>
      <c r="K338" s="9">
        <v>73577326</v>
      </c>
      <c r="L338" s="33">
        <v>5.0000000000000001E-3</v>
      </c>
      <c r="M338" s="8"/>
      <c r="N338" s="8"/>
      <c r="O338" s="11">
        <v>8.0000000000000004E-4</v>
      </c>
      <c r="P338" s="11">
        <v>3.003E-3</v>
      </c>
      <c r="Q338" s="8"/>
      <c r="R338" s="9">
        <v>452282</v>
      </c>
      <c r="S338" s="9">
        <v>55485</v>
      </c>
      <c r="T338" s="12">
        <v>0</v>
      </c>
      <c r="U338" s="12">
        <v>314413</v>
      </c>
      <c r="V338" s="12">
        <v>59184</v>
      </c>
      <c r="W338" s="12">
        <v>22839</v>
      </c>
      <c r="X338" s="9">
        <v>361</v>
      </c>
      <c r="Y338" s="9"/>
      <c r="Z338" s="9"/>
      <c r="AA338" s="16">
        <v>1.55E-2</v>
      </c>
      <c r="AB338" s="14">
        <f t="shared" si="12"/>
        <v>451921</v>
      </c>
      <c r="AC338" s="15">
        <f t="shared" si="13"/>
        <v>0.12277588339554922</v>
      </c>
      <c r="AD338" s="15">
        <f t="shared" si="14"/>
        <v>0.13096094228858585</v>
      </c>
      <c r="AE338" s="16">
        <f>+S338/K338</f>
        <v>7.5410460010465728E-4</v>
      </c>
      <c r="AF338" s="16">
        <f>+V338/K338</f>
        <v>8.0437824011163437E-4</v>
      </c>
      <c r="AG338" s="17">
        <f>+AB338/K338+AA338</f>
        <v>2.1642123186156562E-2</v>
      </c>
    </row>
    <row r="339" spans="1:33" ht="12.75" customHeight="1" x14ac:dyDescent="0.2">
      <c r="A339" s="6" t="s">
        <v>708</v>
      </c>
      <c r="B339" s="6" t="s">
        <v>809</v>
      </c>
      <c r="C339" s="7" t="s">
        <v>810</v>
      </c>
      <c r="D339" s="8" t="s">
        <v>811</v>
      </c>
      <c r="E339" s="8" t="s">
        <v>36</v>
      </c>
      <c r="F339" s="8" t="s">
        <v>37</v>
      </c>
      <c r="G339" s="6" t="s">
        <v>62</v>
      </c>
      <c r="H339" s="6" t="s">
        <v>52</v>
      </c>
      <c r="I339" s="6" t="s">
        <v>40</v>
      </c>
      <c r="J339" s="8" t="s">
        <v>41</v>
      </c>
      <c r="K339" s="9">
        <v>743301177</v>
      </c>
      <c r="L339" s="33">
        <v>0.03</v>
      </c>
      <c r="M339" s="8"/>
      <c r="N339" s="8"/>
      <c r="O339" s="11">
        <v>6.9999999999999999E-4</v>
      </c>
      <c r="P339" s="11">
        <v>3.003E-3</v>
      </c>
      <c r="Q339" s="8"/>
      <c r="R339" s="9">
        <v>15032451</v>
      </c>
      <c r="S339" s="9">
        <v>1954866</v>
      </c>
      <c r="T339" s="12">
        <v>0</v>
      </c>
      <c r="U339" s="12">
        <v>11077595</v>
      </c>
      <c r="V339" s="12">
        <v>521300</v>
      </c>
      <c r="W339" s="12">
        <v>1344611</v>
      </c>
      <c r="X339" s="9">
        <v>134079</v>
      </c>
      <c r="Y339" s="9"/>
      <c r="Z339" s="9"/>
      <c r="AA339" s="16">
        <v>1.83E-2</v>
      </c>
      <c r="AB339" s="14">
        <f t="shared" si="12"/>
        <v>14898372</v>
      </c>
      <c r="AC339" s="15">
        <f t="shared" si="13"/>
        <v>0.13121339700740456</v>
      </c>
      <c r="AD339" s="15">
        <f t="shared" si="14"/>
        <v>3.4990400293401183E-2</v>
      </c>
      <c r="AE339" s="16">
        <f>+S339/K339</f>
        <v>2.6299783459107855E-3</v>
      </c>
      <c r="AF339" s="16">
        <f>+V339/K339</f>
        <v>7.013307877487728E-4</v>
      </c>
      <c r="AG339" s="17">
        <f>+AB339/K339+AA339</f>
        <v>3.8343519990282487E-2</v>
      </c>
    </row>
    <row r="340" spans="1:33" ht="12.75" customHeight="1" x14ac:dyDescent="0.2">
      <c r="A340" s="6" t="s">
        <v>812</v>
      </c>
      <c r="B340" s="6" t="s">
        <v>813</v>
      </c>
      <c r="C340" s="7"/>
      <c r="D340" s="8" t="s">
        <v>814</v>
      </c>
      <c r="E340" s="8" t="s">
        <v>36</v>
      </c>
      <c r="F340" s="8" t="s">
        <v>37</v>
      </c>
      <c r="G340" s="34" t="s">
        <v>51</v>
      </c>
      <c r="H340" s="6" t="s">
        <v>52</v>
      </c>
      <c r="I340" s="6" t="s">
        <v>40</v>
      </c>
      <c r="J340" s="8" t="s">
        <v>41</v>
      </c>
      <c r="K340" s="9">
        <v>3188358995.1639299</v>
      </c>
      <c r="L340" s="33">
        <v>1.7500000000000002E-2</v>
      </c>
      <c r="M340" s="8" t="s">
        <v>42</v>
      </c>
      <c r="N340" s="8" t="s">
        <v>42</v>
      </c>
      <c r="O340" s="11">
        <v>1.1559999999999999E-3</v>
      </c>
      <c r="P340" s="11">
        <v>1.175E-2</v>
      </c>
      <c r="Q340" s="11">
        <v>3.0405999999999999E-2</v>
      </c>
      <c r="R340" s="9">
        <v>64088669.861079</v>
      </c>
      <c r="S340" s="9">
        <v>55796282.415368997</v>
      </c>
      <c r="T340" s="12">
        <v>0</v>
      </c>
      <c r="U340" s="12">
        <v>1730764</v>
      </c>
      <c r="V340" s="12">
        <v>3685742.99841</v>
      </c>
      <c r="W340" s="12">
        <v>1398400</v>
      </c>
      <c r="X340" s="9">
        <v>1477480.4473000001</v>
      </c>
      <c r="Y340" s="9"/>
      <c r="Z340" s="9"/>
      <c r="AA340" s="16">
        <v>1.1379999999999999E-3</v>
      </c>
      <c r="AB340" s="14">
        <f t="shared" si="12"/>
        <v>62611189.413778998</v>
      </c>
      <c r="AC340" s="15">
        <f t="shared" si="13"/>
        <v>0.89115512638847538</v>
      </c>
      <c r="AD340" s="15">
        <f t="shared" si="14"/>
        <v>5.8867161491726425E-2</v>
      </c>
      <c r="AE340" s="16">
        <f>+S340/K340</f>
        <v>1.7500000000000071E-2</v>
      </c>
      <c r="AF340" s="16">
        <f>+V340/K340</f>
        <v>1.1560000000001558E-3</v>
      </c>
      <c r="AG340" s="17">
        <f>+AB340/K340+AA340</f>
        <v>2.0775434024445493E-2</v>
      </c>
    </row>
    <row r="341" spans="1:33" ht="12.75" customHeight="1" x14ac:dyDescent="0.2">
      <c r="A341" s="6" t="s">
        <v>812</v>
      </c>
      <c r="B341" s="6" t="s">
        <v>815</v>
      </c>
      <c r="C341" s="7" t="s">
        <v>816</v>
      </c>
      <c r="D341" s="8" t="s">
        <v>817</v>
      </c>
      <c r="E341" s="8" t="s">
        <v>36</v>
      </c>
      <c r="F341" s="8" t="s">
        <v>37</v>
      </c>
      <c r="G341" s="34" t="s">
        <v>51</v>
      </c>
      <c r="H341" s="6" t="s">
        <v>52</v>
      </c>
      <c r="I341" s="6" t="s">
        <v>40</v>
      </c>
      <c r="J341" s="8" t="s">
        <v>41</v>
      </c>
      <c r="K341" s="9">
        <v>3688896990.4795098</v>
      </c>
      <c r="L341" s="33">
        <v>1.7500000000000002E-2</v>
      </c>
      <c r="M341" s="8" t="s">
        <v>42</v>
      </c>
      <c r="N341" s="8" t="s">
        <v>42</v>
      </c>
      <c r="O341" s="11">
        <v>1.1559999999999999E-3</v>
      </c>
      <c r="P341" s="11">
        <v>1.175E-2</v>
      </c>
      <c r="Q341" s="11">
        <v>3.0405999999999999E-2</v>
      </c>
      <c r="R341" s="9">
        <v>77638220.362298995</v>
      </c>
      <c r="S341" s="9">
        <v>64555697.333391003</v>
      </c>
      <c r="T341" s="12">
        <v>0</v>
      </c>
      <c r="U341" s="12">
        <v>1822019.529814</v>
      </c>
      <c r="V341" s="12">
        <v>4264364.9209939996</v>
      </c>
      <c r="W341" s="12">
        <v>2092490.1876969999</v>
      </c>
      <c r="X341" s="9">
        <v>4903648.3904030006</v>
      </c>
      <c r="Y341" s="9"/>
      <c r="Z341" s="9"/>
      <c r="AA341" s="13"/>
      <c r="AB341" s="14">
        <f t="shared" si="12"/>
        <v>72734571.971895993</v>
      </c>
      <c r="AC341" s="15">
        <f t="shared" si="13"/>
        <v>0.88755175954475629</v>
      </c>
      <c r="AD341" s="15">
        <f t="shared" si="14"/>
        <v>5.8629133373352536E-2</v>
      </c>
      <c r="AE341" s="16">
        <f>+S341/K341</f>
        <v>1.7499999999999887E-2</v>
      </c>
      <c r="AF341" s="16">
        <f>+V341/K341</f>
        <v>1.1559999999999149E-3</v>
      </c>
      <c r="AG341" s="17">
        <f>+AB341/K341+AA341</f>
        <v>1.971715994228438E-2</v>
      </c>
    </row>
    <row r="342" spans="1:33" ht="12.75" customHeight="1" x14ac:dyDescent="0.2">
      <c r="A342" s="6" t="s">
        <v>812</v>
      </c>
      <c r="B342" s="6" t="s">
        <v>815</v>
      </c>
      <c r="C342" s="7" t="s">
        <v>818</v>
      </c>
      <c r="D342" s="8" t="s">
        <v>819</v>
      </c>
      <c r="E342" s="8" t="s">
        <v>36</v>
      </c>
      <c r="F342" s="8" t="s">
        <v>37</v>
      </c>
      <c r="G342" s="34" t="s">
        <v>51</v>
      </c>
      <c r="H342" s="6" t="s">
        <v>52</v>
      </c>
      <c r="I342" s="6" t="s">
        <v>40</v>
      </c>
      <c r="J342" s="8" t="s">
        <v>65</v>
      </c>
      <c r="K342" s="9">
        <v>1935766.980738</v>
      </c>
      <c r="L342" s="33">
        <v>1.7500000000000002E-2</v>
      </c>
      <c r="M342" s="8" t="s">
        <v>42</v>
      </c>
      <c r="N342" s="8" t="s">
        <v>42</v>
      </c>
      <c r="O342" s="11">
        <v>1.1559999999999999E-3</v>
      </c>
      <c r="P342" s="11">
        <v>1.175E-2</v>
      </c>
      <c r="Q342" s="11">
        <v>3.0405999999999999E-2</v>
      </c>
      <c r="R342" s="9">
        <v>40686.056385000004</v>
      </c>
      <c r="S342" s="9">
        <v>33875.922163000003</v>
      </c>
      <c r="T342" s="12">
        <v>0</v>
      </c>
      <c r="U342" s="12">
        <v>944.752792</v>
      </c>
      <c r="V342" s="12">
        <v>2237.7466300000001</v>
      </c>
      <c r="W342" s="12">
        <v>1084.997122</v>
      </c>
      <c r="X342" s="9">
        <v>2542.6376780000001</v>
      </c>
      <c r="Y342" s="9"/>
      <c r="Z342" s="9"/>
      <c r="AA342" s="13"/>
      <c r="AB342" s="14">
        <f t="shared" si="12"/>
        <v>38143.418707000004</v>
      </c>
      <c r="AC342" s="15">
        <f t="shared" si="13"/>
        <v>0.88811971530971245</v>
      </c>
      <c r="AD342" s="15">
        <f t="shared" si="14"/>
        <v>5.8666650915308052E-2</v>
      </c>
      <c r="AE342" s="16">
        <f>+S342/K342</f>
        <v>1.7500000000043911E-2</v>
      </c>
      <c r="AF342" s="16">
        <f>+V342/K342</f>
        <v>1.1560000001378638E-3</v>
      </c>
      <c r="AG342" s="17">
        <f>+AB342/K342+AA342</f>
        <v>1.9704550747351855E-2</v>
      </c>
    </row>
    <row r="343" spans="1:33" ht="12.75" customHeight="1" x14ac:dyDescent="0.2">
      <c r="A343" s="6" t="s">
        <v>812</v>
      </c>
      <c r="B343" s="6" t="s">
        <v>820</v>
      </c>
      <c r="C343" s="7" t="s">
        <v>821</v>
      </c>
      <c r="D343" s="8" t="s">
        <v>822</v>
      </c>
      <c r="E343" s="8" t="s">
        <v>36</v>
      </c>
      <c r="F343" s="8" t="s">
        <v>37</v>
      </c>
      <c r="G343" s="34" t="s">
        <v>51</v>
      </c>
      <c r="H343" s="6" t="s">
        <v>157</v>
      </c>
      <c r="I343" s="6" t="s">
        <v>123</v>
      </c>
      <c r="J343" s="8" t="s">
        <v>41</v>
      </c>
      <c r="K343" s="9">
        <v>499121932.00409806</v>
      </c>
      <c r="L343" s="33">
        <v>7.4999999999999997E-3</v>
      </c>
      <c r="M343" s="8" t="s">
        <v>42</v>
      </c>
      <c r="N343" s="8" t="s">
        <v>42</v>
      </c>
      <c r="O343" s="11">
        <v>5.0000000000000001E-4</v>
      </c>
      <c r="P343" s="11">
        <v>1.175E-2</v>
      </c>
      <c r="Q343" s="11">
        <v>1.975E-2</v>
      </c>
      <c r="R343" s="9">
        <v>4550341.2234700006</v>
      </c>
      <c r="S343" s="9">
        <v>3743414.4900310002</v>
      </c>
      <c r="T343" s="12">
        <v>0</v>
      </c>
      <c r="U343" s="12">
        <v>250497.67533100001</v>
      </c>
      <c r="V343" s="12">
        <v>249560.966002</v>
      </c>
      <c r="W343" s="12">
        <v>294691.58727099997</v>
      </c>
      <c r="X343" s="9">
        <v>12176.504835</v>
      </c>
      <c r="Y343" s="9"/>
      <c r="Z343" s="9"/>
      <c r="AA343" s="13"/>
      <c r="AB343" s="14">
        <f t="shared" si="12"/>
        <v>4538164.7186350003</v>
      </c>
      <c r="AC343" s="15">
        <f t="shared" si="13"/>
        <v>0.82487408944401497</v>
      </c>
      <c r="AD343" s="15">
        <f t="shared" si="14"/>
        <v>5.4991605962919639E-2</v>
      </c>
      <c r="AE343" s="16">
        <f>+S343/K343</f>
        <v>7.5000000000005305E-3</v>
      </c>
      <c r="AF343" s="16">
        <f>+V343/K343</f>
        <v>4.9999999999990178E-4</v>
      </c>
      <c r="AG343" s="17">
        <f>+AB343/K343+AA343</f>
        <v>9.0922967468352791E-3</v>
      </c>
    </row>
    <row r="344" spans="1:33" ht="12.75" customHeight="1" x14ac:dyDescent="0.2">
      <c r="A344" s="6" t="s">
        <v>812</v>
      </c>
      <c r="B344" s="6" t="s">
        <v>820</v>
      </c>
      <c r="C344" s="7" t="s">
        <v>823</v>
      </c>
      <c r="D344" s="8" t="s">
        <v>824</v>
      </c>
      <c r="E344" s="8" t="s">
        <v>36</v>
      </c>
      <c r="F344" s="35" t="s">
        <v>37</v>
      </c>
      <c r="G344" s="34" t="s">
        <v>51</v>
      </c>
      <c r="H344" s="6" t="s">
        <v>157</v>
      </c>
      <c r="I344" s="6" t="s">
        <v>123</v>
      </c>
      <c r="J344" s="8" t="s">
        <v>41</v>
      </c>
      <c r="K344" s="9">
        <v>1125263397.4713101</v>
      </c>
      <c r="L344" s="33">
        <v>2.5000000000000001E-3</v>
      </c>
      <c r="M344" s="8" t="s">
        <v>42</v>
      </c>
      <c r="N344" s="8" t="s">
        <v>42</v>
      </c>
      <c r="O344" s="11">
        <v>5.0000000000000001E-4</v>
      </c>
      <c r="P344" s="11">
        <v>1.175E-2</v>
      </c>
      <c r="Q344" s="11">
        <v>1.4749999999999999E-2</v>
      </c>
      <c r="R344" s="9">
        <v>4647731.4249769989</v>
      </c>
      <c r="S344" s="9">
        <v>2813158.4936779998</v>
      </c>
      <c r="T344" s="12">
        <v>0</v>
      </c>
      <c r="U344" s="12">
        <v>571650.32466899999</v>
      </c>
      <c r="V344" s="12">
        <v>562631.69873599999</v>
      </c>
      <c r="W344" s="12">
        <v>672503.41272899997</v>
      </c>
      <c r="X344" s="9">
        <v>27787.495165</v>
      </c>
      <c r="Y344" s="9"/>
      <c r="Z344" s="9"/>
      <c r="AA344" s="13"/>
      <c r="AB344" s="14">
        <f t="shared" si="12"/>
        <v>4619943.9298119992</v>
      </c>
      <c r="AC344" s="15">
        <f t="shared" si="13"/>
        <v>0.60891615491802653</v>
      </c>
      <c r="AD344" s="15">
        <f t="shared" si="14"/>
        <v>0.1217832309836919</v>
      </c>
      <c r="AE344" s="16">
        <f>+S344/K344</f>
        <v>2.499999999999755E-3</v>
      </c>
      <c r="AF344" s="16">
        <f>+V344/K344</f>
        <v>5.0000000000030651E-4</v>
      </c>
      <c r="AG344" s="17">
        <f>+AB344/K344+AA344</f>
        <v>4.105655564905007E-3</v>
      </c>
    </row>
    <row r="345" spans="1:33" ht="12.75" customHeight="1" x14ac:dyDescent="0.2">
      <c r="A345" s="6" t="s">
        <v>812</v>
      </c>
      <c r="B345" s="6" t="s">
        <v>825</v>
      </c>
      <c r="C345" s="7" t="s">
        <v>826</v>
      </c>
      <c r="D345" s="8" t="s">
        <v>827</v>
      </c>
      <c r="E345" s="8" t="s">
        <v>36</v>
      </c>
      <c r="F345" s="35" t="s">
        <v>37</v>
      </c>
      <c r="G345" s="6" t="s">
        <v>62</v>
      </c>
      <c r="H345" s="6" t="s">
        <v>52</v>
      </c>
      <c r="I345" s="6" t="s">
        <v>40</v>
      </c>
      <c r="J345" s="8" t="s">
        <v>41</v>
      </c>
      <c r="K345" s="9">
        <v>851818967.06147504</v>
      </c>
      <c r="L345" s="33">
        <v>1.7500000000000002E-2</v>
      </c>
      <c r="M345" s="8" t="s">
        <v>42</v>
      </c>
      <c r="N345" s="8" t="s">
        <v>42</v>
      </c>
      <c r="O345" s="11">
        <v>1.1559999999999999E-3</v>
      </c>
      <c r="P345" s="11">
        <v>1.175E-2</v>
      </c>
      <c r="Q345" s="11">
        <v>3.0405999999999999E-2</v>
      </c>
      <c r="R345" s="9">
        <v>17164487.118310999</v>
      </c>
      <c r="S345" s="9">
        <v>14906831.923575999</v>
      </c>
      <c r="T345" s="12">
        <v>0</v>
      </c>
      <c r="U345" s="12">
        <v>448005.12971200002</v>
      </c>
      <c r="V345" s="12">
        <v>984702.72592300002</v>
      </c>
      <c r="W345" s="12">
        <v>487061.72435899999</v>
      </c>
      <c r="X345" s="9">
        <v>337885.614741</v>
      </c>
      <c r="Y345" s="9"/>
      <c r="Z345" s="9"/>
      <c r="AA345" s="16">
        <v>2.594E-3</v>
      </c>
      <c r="AB345" s="14">
        <f t="shared" si="12"/>
        <v>16826601.503569998</v>
      </c>
      <c r="AC345" s="15">
        <f t="shared" si="13"/>
        <v>0.88590865602975788</v>
      </c>
      <c r="AD345" s="15">
        <f t="shared" si="14"/>
        <v>5.8520594649732548E-2</v>
      </c>
      <c r="AE345" s="16">
        <f>+S345/K345</f>
        <v>1.7500000000000217E-2</v>
      </c>
      <c r="AF345" s="16">
        <f>+V345/K345</f>
        <v>1.1559999999999236E-3</v>
      </c>
      <c r="AG345" s="17">
        <f>+AB345/K345+AA345</f>
        <v>2.2347729553142993E-2</v>
      </c>
    </row>
    <row r="346" spans="1:33" ht="12.75" customHeight="1" x14ac:dyDescent="0.2">
      <c r="A346" s="6" t="s">
        <v>812</v>
      </c>
      <c r="B346" s="6" t="s">
        <v>825</v>
      </c>
      <c r="C346" s="7" t="s">
        <v>828</v>
      </c>
      <c r="D346" s="8" t="s">
        <v>829</v>
      </c>
      <c r="E346" s="8" t="s">
        <v>36</v>
      </c>
      <c r="F346" s="35" t="s">
        <v>37</v>
      </c>
      <c r="G346" s="34" t="s">
        <v>62</v>
      </c>
      <c r="H346" s="6" t="s">
        <v>52</v>
      </c>
      <c r="I346" s="6" t="s">
        <v>40</v>
      </c>
      <c r="J346" s="8" t="s">
        <v>68</v>
      </c>
      <c r="K346" s="9">
        <v>3284356.0589749999</v>
      </c>
      <c r="L346" s="33">
        <v>1.7500000000000002E-2</v>
      </c>
      <c r="M346" s="8" t="s">
        <v>42</v>
      </c>
      <c r="N346" s="8" t="s">
        <v>42</v>
      </c>
      <c r="O346" s="11">
        <v>1.1559999999999999E-3</v>
      </c>
      <c r="P346" s="11">
        <v>1.175E-2</v>
      </c>
      <c r="Q346" s="11">
        <v>3.0405999999999999E-2</v>
      </c>
      <c r="R346" s="9">
        <v>65936.806263999999</v>
      </c>
      <c r="S346" s="9">
        <v>57476.231032000003</v>
      </c>
      <c r="T346" s="12">
        <v>0</v>
      </c>
      <c r="U346" s="12">
        <v>1641.406956</v>
      </c>
      <c r="V346" s="12">
        <v>3796.715604</v>
      </c>
      <c r="W346" s="12">
        <v>1784.503011</v>
      </c>
      <c r="X346" s="9">
        <v>1237.9496610000001</v>
      </c>
      <c r="Y346" s="9"/>
      <c r="Z346" s="9"/>
      <c r="AA346" s="16">
        <v>2.594E-3</v>
      </c>
      <c r="AB346" s="14">
        <f t="shared" ref="AB346:AB409" si="15">+S346+U346+V346+W346</f>
        <v>64698.856603</v>
      </c>
      <c r="AC346" s="15">
        <f t="shared" ref="AC346:AC409" si="16">+S346/AB346</f>
        <v>0.88836548356149625</v>
      </c>
      <c r="AD346" s="15">
        <f t="shared" ref="AD346:AD409" si="17">+V346/AB346</f>
        <v>5.868288565433398E-2</v>
      </c>
      <c r="AE346" s="16">
        <f>+S346/K346</f>
        <v>1.7499999999980972E-2</v>
      </c>
      <c r="AF346" s="16">
        <f>+V346/K346</f>
        <v>1.1559999999466867E-3</v>
      </c>
      <c r="AG346" s="17">
        <f>+AB346/K346+AA346</f>
        <v>2.229309944026945E-2</v>
      </c>
    </row>
    <row r="347" spans="1:33" ht="12.75" customHeight="1" x14ac:dyDescent="0.2">
      <c r="A347" s="6" t="s">
        <v>812</v>
      </c>
      <c r="B347" s="6" t="s">
        <v>830</v>
      </c>
      <c r="C347" s="7"/>
      <c r="D347" s="8" t="s">
        <v>831</v>
      </c>
      <c r="E347" s="8" t="s">
        <v>36</v>
      </c>
      <c r="F347" s="35" t="s">
        <v>37</v>
      </c>
      <c r="G347" s="34" t="s">
        <v>62</v>
      </c>
      <c r="H347" s="6" t="s">
        <v>52</v>
      </c>
      <c r="I347" s="6" t="s">
        <v>40</v>
      </c>
      <c r="J347" s="8" t="s">
        <v>41</v>
      </c>
      <c r="K347" s="9">
        <v>1513509038.2336102</v>
      </c>
      <c r="L347" s="33">
        <v>1.7500000000000002E-2</v>
      </c>
      <c r="M347" s="8" t="s">
        <v>42</v>
      </c>
      <c r="N347" s="8" t="s">
        <v>42</v>
      </c>
      <c r="O347" s="11">
        <v>1.1559999999999999E-3</v>
      </c>
      <c r="P347" s="11">
        <v>1.175E-2</v>
      </c>
      <c r="Q347" s="11">
        <v>3.0405999999999999E-2</v>
      </c>
      <c r="R347" s="9">
        <v>30518619.537985995</v>
      </c>
      <c r="S347" s="9">
        <v>26486408.169087999</v>
      </c>
      <c r="T347" s="12">
        <v>0</v>
      </c>
      <c r="U347" s="12">
        <v>780320</v>
      </c>
      <c r="V347" s="12">
        <v>1749616.448198</v>
      </c>
      <c r="W347" s="12">
        <v>923400</v>
      </c>
      <c r="X347" s="9">
        <v>578874.92070000002</v>
      </c>
      <c r="Y347" s="9"/>
      <c r="Z347" s="9"/>
      <c r="AA347" s="16">
        <v>3.2550000000000001E-3</v>
      </c>
      <c r="AB347" s="14">
        <f t="shared" si="15"/>
        <v>29939744.617285997</v>
      </c>
      <c r="AC347" s="15">
        <f t="shared" si="16"/>
        <v>0.88465711740893804</v>
      </c>
      <c r="AD347" s="15">
        <f t="shared" si="17"/>
        <v>5.8437921584269033E-2</v>
      </c>
      <c r="AE347" s="16">
        <f>+S347/K347</f>
        <v>1.749999999999988E-2</v>
      </c>
      <c r="AF347" s="16">
        <f>+V347/K347</f>
        <v>1.1559999999999648E-3</v>
      </c>
      <c r="AG347" s="17">
        <f>+AB347/K347+AA347</f>
        <v>2.3036675471345813E-2</v>
      </c>
    </row>
    <row r="348" spans="1:33" ht="12.75" customHeight="1" x14ac:dyDescent="0.2">
      <c r="A348" s="6" t="s">
        <v>812</v>
      </c>
      <c r="B348" s="6" t="s">
        <v>832</v>
      </c>
      <c r="C348" s="7" t="s">
        <v>833</v>
      </c>
      <c r="D348" s="8" t="s">
        <v>834</v>
      </c>
      <c r="E348" s="8" t="s">
        <v>36</v>
      </c>
      <c r="F348" s="35" t="s">
        <v>37</v>
      </c>
      <c r="G348" s="34" t="s">
        <v>51</v>
      </c>
      <c r="H348" s="6" t="s">
        <v>52</v>
      </c>
      <c r="I348" s="6" t="s">
        <v>40</v>
      </c>
      <c r="J348" s="8" t="s">
        <v>41</v>
      </c>
      <c r="K348" s="9">
        <v>2297994239.2336102</v>
      </c>
      <c r="L348" s="33">
        <v>1.7500000000000002E-2</v>
      </c>
      <c r="M348" s="8" t="s">
        <v>42</v>
      </c>
      <c r="N348" s="8" t="s">
        <v>42</v>
      </c>
      <c r="O348" s="11">
        <v>1.1559999999999999E-3</v>
      </c>
      <c r="P348" s="11">
        <v>1.175E-2</v>
      </c>
      <c r="Q348" s="11">
        <v>3.0405999999999999E-2</v>
      </c>
      <c r="R348" s="9">
        <v>49712692.325734004</v>
      </c>
      <c r="S348" s="9">
        <v>40214899.186587997</v>
      </c>
      <c r="T348" s="12">
        <v>0</v>
      </c>
      <c r="U348" s="12">
        <v>1099235.8360369999</v>
      </c>
      <c r="V348" s="12">
        <v>2656481.3405539999</v>
      </c>
      <c r="W348" s="12">
        <v>755988.07695200003</v>
      </c>
      <c r="X348" s="9">
        <v>4986087.8856030004</v>
      </c>
      <c r="Y348" s="9"/>
      <c r="Z348" s="9"/>
      <c r="AA348" s="13"/>
      <c r="AB348" s="14">
        <f t="shared" si="15"/>
        <v>44726604.440131001</v>
      </c>
      <c r="AC348" s="15">
        <f t="shared" si="16"/>
        <v>0.89912703389808701</v>
      </c>
      <c r="AD348" s="15">
        <f t="shared" si="17"/>
        <v>5.9393762924924133E-2</v>
      </c>
      <c r="AE348" s="16">
        <f>+S348/K348</f>
        <v>1.7499999999999922E-2</v>
      </c>
      <c r="AF348" s="16">
        <f>+V348/K348</f>
        <v>1.1559999999999767E-3</v>
      </c>
      <c r="AG348" s="17">
        <f>+AB348/K348+AA348</f>
        <v>1.9463323134807985E-2</v>
      </c>
    </row>
    <row r="349" spans="1:33" ht="12.75" customHeight="1" x14ac:dyDescent="0.2">
      <c r="A349" s="6" t="s">
        <v>812</v>
      </c>
      <c r="B349" s="6" t="s">
        <v>832</v>
      </c>
      <c r="C349" s="7" t="s">
        <v>835</v>
      </c>
      <c r="D349" s="8" t="s">
        <v>836</v>
      </c>
      <c r="E349" s="8" t="s">
        <v>36</v>
      </c>
      <c r="F349" s="35" t="s">
        <v>37</v>
      </c>
      <c r="G349" s="34" t="s">
        <v>51</v>
      </c>
      <c r="H349" s="6" t="s">
        <v>52</v>
      </c>
      <c r="I349" s="6" t="s">
        <v>40</v>
      </c>
      <c r="J349" s="8" t="s">
        <v>65</v>
      </c>
      <c r="K349" s="9">
        <v>12185795.203566</v>
      </c>
      <c r="L349" s="33">
        <v>1.7500000000000002E-2</v>
      </c>
      <c r="M349" s="8" t="s">
        <v>42</v>
      </c>
      <c r="N349" s="8" t="s">
        <v>42</v>
      </c>
      <c r="O349" s="11">
        <v>1.1559999999999999E-3</v>
      </c>
      <c r="P349" s="11">
        <v>1.175E-2</v>
      </c>
      <c r="Q349" s="11">
        <v>3.0405999999999999E-2</v>
      </c>
      <c r="R349" s="9">
        <v>263242.43716799997</v>
      </c>
      <c r="S349" s="9">
        <v>213251.416062</v>
      </c>
      <c r="T349" s="12">
        <v>0</v>
      </c>
      <c r="U349" s="12">
        <v>5768.9563740000003</v>
      </c>
      <c r="V349" s="12">
        <v>14086.779254999999</v>
      </c>
      <c r="W349" s="12">
        <v>3967.540078</v>
      </c>
      <c r="X349" s="9">
        <v>26167.745399000003</v>
      </c>
      <c r="Y349" s="9"/>
      <c r="Z349" s="9"/>
      <c r="AA349" s="13"/>
      <c r="AB349" s="14">
        <f t="shared" si="15"/>
        <v>237074.691769</v>
      </c>
      <c r="AC349" s="15">
        <f t="shared" si="16"/>
        <v>0.89951151879926161</v>
      </c>
      <c r="AD349" s="15">
        <f t="shared" si="17"/>
        <v>5.9419160897721743E-2</v>
      </c>
      <c r="AE349" s="16">
        <f>+S349/K349</f>
        <v>1.7499999999966764E-2</v>
      </c>
      <c r="AF349" s="16">
        <f>+V349/K349</f>
        <v>1.1559999999735514E-3</v>
      </c>
      <c r="AG349" s="17">
        <f>+AB349/K349+AA349</f>
        <v>1.9455003781749382E-2</v>
      </c>
    </row>
    <row r="350" spans="1:33" ht="12.75" customHeight="1" x14ac:dyDescent="0.2">
      <c r="A350" s="6" t="s">
        <v>812</v>
      </c>
      <c r="B350" s="6" t="s">
        <v>837</v>
      </c>
      <c r="C350" s="7" t="s">
        <v>838</v>
      </c>
      <c r="D350" s="8" t="s">
        <v>839</v>
      </c>
      <c r="E350" s="8" t="s">
        <v>36</v>
      </c>
      <c r="F350" s="35" t="s">
        <v>37</v>
      </c>
      <c r="G350" s="34" t="s">
        <v>51</v>
      </c>
      <c r="H350" s="6" t="s">
        <v>122</v>
      </c>
      <c r="I350" s="6" t="s">
        <v>123</v>
      </c>
      <c r="J350" s="8" t="s">
        <v>41</v>
      </c>
      <c r="K350" s="9">
        <v>951674021.05327904</v>
      </c>
      <c r="L350" s="33">
        <v>0.01</v>
      </c>
      <c r="M350" s="8" t="s">
        <v>42</v>
      </c>
      <c r="N350" s="8" t="s">
        <v>42</v>
      </c>
      <c r="O350" s="11">
        <v>5.0000000000000001E-4</v>
      </c>
      <c r="P350" s="11">
        <v>1.175E-2</v>
      </c>
      <c r="Q350" s="11">
        <v>2.2249999999999999E-2</v>
      </c>
      <c r="R350" s="9">
        <v>10758059.372036999</v>
      </c>
      <c r="S350" s="9">
        <v>9516740.2105330005</v>
      </c>
      <c r="T350" s="12">
        <v>0</v>
      </c>
      <c r="U350" s="12">
        <v>479902.50593400002</v>
      </c>
      <c r="V350" s="12">
        <v>475837.01052700001</v>
      </c>
      <c r="W350" s="12">
        <v>283186.15893600002</v>
      </c>
      <c r="X350" s="9">
        <v>2393.4861070000002</v>
      </c>
      <c r="Y350" s="9"/>
      <c r="Z350" s="9"/>
      <c r="AA350" s="13"/>
      <c r="AB350" s="14">
        <f t="shared" si="15"/>
        <v>10755665.88593</v>
      </c>
      <c r="AC350" s="15">
        <f t="shared" si="16"/>
        <v>0.88481181095280237</v>
      </c>
      <c r="AD350" s="15">
        <f t="shared" si="17"/>
        <v>4.4240590547672654E-2</v>
      </c>
      <c r="AE350" s="16">
        <f>+S350/K350</f>
        <v>1.0000000000000221E-2</v>
      </c>
      <c r="AF350" s="16">
        <f>+V350/K350</f>
        <v>5.0000000000037883E-4</v>
      </c>
      <c r="AG350" s="17">
        <f>+AB350/K350+AA350</f>
        <v>1.1301838284947624E-2</v>
      </c>
    </row>
    <row r="351" spans="1:33" ht="12.75" customHeight="1" x14ac:dyDescent="0.2">
      <c r="A351" s="6" t="s">
        <v>812</v>
      </c>
      <c r="B351" s="6" t="s">
        <v>837</v>
      </c>
      <c r="C351" s="7" t="s">
        <v>840</v>
      </c>
      <c r="D351" s="8" t="s">
        <v>841</v>
      </c>
      <c r="E351" s="8" t="s">
        <v>36</v>
      </c>
      <c r="F351" s="35" t="s">
        <v>37</v>
      </c>
      <c r="G351" s="34" t="s">
        <v>51</v>
      </c>
      <c r="H351" s="6" t="s">
        <v>122</v>
      </c>
      <c r="I351" s="6" t="s">
        <v>123</v>
      </c>
      <c r="J351" s="8" t="s">
        <v>41</v>
      </c>
      <c r="K351" s="9">
        <v>10737228272.844301</v>
      </c>
      <c r="L351" s="33">
        <v>5.0000000000000001E-3</v>
      </c>
      <c r="M351" s="8" t="s">
        <v>42</v>
      </c>
      <c r="N351" s="8" t="s">
        <v>42</v>
      </c>
      <c r="O351" s="11">
        <v>5.0000000000000001E-4</v>
      </c>
      <c r="P351" s="11">
        <v>1.175E-2</v>
      </c>
      <c r="Q351" s="11">
        <v>1.7250000000000001E-2</v>
      </c>
      <c r="R351" s="9">
        <v>67729600.073666006</v>
      </c>
      <c r="S351" s="9">
        <v>53686141.364220999</v>
      </c>
      <c r="T351" s="12">
        <v>0</v>
      </c>
      <c r="U351" s="12">
        <v>5438506.494066</v>
      </c>
      <c r="V351" s="12">
        <v>5368614.1364219999</v>
      </c>
      <c r="W351" s="12">
        <v>3209213.8410639996</v>
      </c>
      <c r="X351" s="9">
        <v>27124.237893000001</v>
      </c>
      <c r="Y351" s="9"/>
      <c r="Z351" s="9"/>
      <c r="AA351" s="13"/>
      <c r="AB351" s="14">
        <f t="shared" si="15"/>
        <v>67702475.835773006</v>
      </c>
      <c r="AC351" s="15">
        <f t="shared" si="16"/>
        <v>0.7929716114732398</v>
      </c>
      <c r="AD351" s="15">
        <f t="shared" si="17"/>
        <v>7.9297161147322506E-2</v>
      </c>
      <c r="AE351" s="16">
        <f>+S351/K351</f>
        <v>4.9999999999999524E-3</v>
      </c>
      <c r="AF351" s="16">
        <f>+V351/K351</f>
        <v>4.9999999999998592E-4</v>
      </c>
      <c r="AG351" s="17">
        <f>+AB351/K351+AA351</f>
        <v>6.3053959658285778E-3</v>
      </c>
    </row>
    <row r="352" spans="1:33" ht="12.75" customHeight="1" x14ac:dyDescent="0.2">
      <c r="A352" s="6" t="s">
        <v>812</v>
      </c>
      <c r="B352" s="6" t="s">
        <v>842</v>
      </c>
      <c r="C352" s="7"/>
      <c r="D352" s="8" t="s">
        <v>843</v>
      </c>
      <c r="E352" s="8" t="s">
        <v>36</v>
      </c>
      <c r="F352" s="35" t="s">
        <v>37</v>
      </c>
      <c r="G352" s="34" t="s">
        <v>62</v>
      </c>
      <c r="H352" s="6" t="s">
        <v>52</v>
      </c>
      <c r="I352" s="6" t="s">
        <v>40</v>
      </c>
      <c r="J352" s="8" t="s">
        <v>41</v>
      </c>
      <c r="K352" s="9">
        <v>3329798470.02459</v>
      </c>
      <c r="L352" s="33">
        <v>1.7500000000000002E-2</v>
      </c>
      <c r="M352" s="8" t="s">
        <v>42</v>
      </c>
      <c r="N352" s="8" t="s">
        <v>42</v>
      </c>
      <c r="O352" s="11">
        <v>1.1559999999999999E-3</v>
      </c>
      <c r="P352" s="11">
        <v>1.175E-2</v>
      </c>
      <c r="Q352" s="11">
        <v>3.0405999999999999E-2</v>
      </c>
      <c r="R352" s="9">
        <v>65496059.067978002</v>
      </c>
      <c r="S352" s="9">
        <v>58271473.225430004</v>
      </c>
      <c r="T352" s="12">
        <v>0</v>
      </c>
      <c r="U352" s="12">
        <v>1690379</v>
      </c>
      <c r="V352" s="12">
        <v>3849247.0313479998</v>
      </c>
      <c r="W352" s="12">
        <v>1379400</v>
      </c>
      <c r="X352" s="9">
        <v>305559.8112</v>
      </c>
      <c r="Y352" s="9"/>
      <c r="Z352" s="9"/>
      <c r="AA352" s="16">
        <v>2.0709999999999999E-3</v>
      </c>
      <c r="AB352" s="14">
        <f t="shared" si="15"/>
        <v>65190499.256778002</v>
      </c>
      <c r="AC352" s="15">
        <f t="shared" si="16"/>
        <v>0.89386450310658405</v>
      </c>
      <c r="AD352" s="15">
        <f t="shared" si="17"/>
        <v>5.9046135176634422E-2</v>
      </c>
      <c r="AE352" s="16">
        <f>+S352/K352</f>
        <v>1.7499999999999905E-2</v>
      </c>
      <c r="AF352" s="16">
        <f>+V352/K352</f>
        <v>1.155999999999872E-3</v>
      </c>
      <c r="AG352" s="17">
        <f>+AB352/K352+AA352</f>
        <v>2.1648911349180414E-2</v>
      </c>
    </row>
    <row r="353" spans="1:33" ht="12.75" customHeight="1" x14ac:dyDescent="0.2">
      <c r="A353" s="6" t="s">
        <v>812</v>
      </c>
      <c r="B353" s="6" t="s">
        <v>844</v>
      </c>
      <c r="C353" s="7" t="s">
        <v>845</v>
      </c>
      <c r="D353" s="8" t="s">
        <v>846</v>
      </c>
      <c r="E353" s="8" t="s">
        <v>36</v>
      </c>
      <c r="F353" s="35" t="s">
        <v>37</v>
      </c>
      <c r="G353" s="34" t="s">
        <v>51</v>
      </c>
      <c r="H353" s="6" t="s">
        <v>39</v>
      </c>
      <c r="I353" s="6" t="s">
        <v>40</v>
      </c>
      <c r="J353" s="8" t="s">
        <v>41</v>
      </c>
      <c r="K353" s="9">
        <v>2619054892.2213101</v>
      </c>
      <c r="L353" s="33">
        <v>1.7500000000000002E-2</v>
      </c>
      <c r="M353" s="20">
        <v>2E-3</v>
      </c>
      <c r="N353" s="8" t="s">
        <v>44</v>
      </c>
      <c r="O353" s="11">
        <v>1.1559999999999999E-3</v>
      </c>
      <c r="P353" s="11">
        <v>1.175E-2</v>
      </c>
      <c r="Q353" s="11">
        <v>3.0405999999999999E-2</v>
      </c>
      <c r="R353" s="9">
        <v>71428350.887546003</v>
      </c>
      <c r="S353" s="9">
        <v>45833460.613872997</v>
      </c>
      <c r="T353" s="12">
        <v>0</v>
      </c>
      <c r="U353" s="12">
        <v>1324424.7616280001</v>
      </c>
      <c r="V353" s="12">
        <v>3027627.4554079999</v>
      </c>
      <c r="W353" s="12">
        <v>907500.72874399996</v>
      </c>
      <c r="X353" s="9">
        <v>20335337.327893</v>
      </c>
      <c r="Y353" s="9"/>
      <c r="Z353" s="9"/>
      <c r="AA353" s="13"/>
      <c r="AB353" s="14">
        <f t="shared" si="15"/>
        <v>51093013.559652999</v>
      </c>
      <c r="AC353" s="15">
        <f t="shared" si="16"/>
        <v>0.89705925371500594</v>
      </c>
      <c r="AD353" s="15">
        <f t="shared" si="17"/>
        <v>5.9257171273977255E-2</v>
      </c>
      <c r="AE353" s="16">
        <f>+S353/K353</f>
        <v>1.7500000000000026E-2</v>
      </c>
      <c r="AF353" s="16">
        <f>+V353/K353</f>
        <v>1.1560000000000632E-3</v>
      </c>
      <c r="AG353" s="17">
        <f>+AB353/K353+AA353</f>
        <v>1.9508187366137738E-2</v>
      </c>
    </row>
    <row r="354" spans="1:33" ht="12.75" customHeight="1" x14ac:dyDescent="0.2">
      <c r="A354" s="6" t="s">
        <v>812</v>
      </c>
      <c r="B354" s="6" t="s">
        <v>844</v>
      </c>
      <c r="C354" s="7" t="s">
        <v>847</v>
      </c>
      <c r="D354" s="8" t="s">
        <v>848</v>
      </c>
      <c r="E354" s="8" t="s">
        <v>36</v>
      </c>
      <c r="F354" s="35" t="s">
        <v>37</v>
      </c>
      <c r="G354" s="34" t="s">
        <v>51</v>
      </c>
      <c r="H354" s="6" t="s">
        <v>39</v>
      </c>
      <c r="I354" s="6" t="s">
        <v>40</v>
      </c>
      <c r="J354" s="8" t="s">
        <v>41</v>
      </c>
      <c r="K354" s="9">
        <v>5210366256.03689</v>
      </c>
      <c r="L354" s="33">
        <v>8.9999999999999993E-3</v>
      </c>
      <c r="M354" s="20">
        <v>2E-3</v>
      </c>
      <c r="N354" s="8" t="s">
        <v>44</v>
      </c>
      <c r="O354" s="11">
        <v>1.1559999999999999E-3</v>
      </c>
      <c r="P354" s="11">
        <v>1.175E-2</v>
      </c>
      <c r="Q354" s="11">
        <v>2.1905999999999998E-2</v>
      </c>
      <c r="R354" s="9">
        <v>97822520.586124003</v>
      </c>
      <c r="S354" s="9">
        <v>46893296.304332003</v>
      </c>
      <c r="T354" s="12">
        <v>0</v>
      </c>
      <c r="U354" s="12">
        <v>2635440.2383719999</v>
      </c>
      <c r="V354" s="12">
        <v>6023183.3919789996</v>
      </c>
      <c r="W354" s="12">
        <v>1805813.3660559999</v>
      </c>
      <c r="X354" s="9">
        <v>40464787.285384998</v>
      </c>
      <c r="Y354" s="9"/>
      <c r="Z354" s="9"/>
      <c r="AA354" s="13"/>
      <c r="AB354" s="14">
        <f t="shared" si="15"/>
        <v>57357733.300739005</v>
      </c>
      <c r="AC354" s="15">
        <f t="shared" si="16"/>
        <v>0.81755839371232308</v>
      </c>
      <c r="AD354" s="15">
        <f t="shared" si="17"/>
        <v>0.10501083368127792</v>
      </c>
      <c r="AE354" s="16">
        <f>+S354/K354</f>
        <v>8.9999999999999993E-3</v>
      </c>
      <c r="AF354" s="16">
        <f>+V354/K354</f>
        <v>1.156000000000068E-3</v>
      </c>
      <c r="AG354" s="17">
        <f>+AB354/K354+AA354</f>
        <v>1.1008387986983175E-2</v>
      </c>
    </row>
    <row r="355" spans="1:33" ht="12.75" customHeight="1" x14ac:dyDescent="0.2">
      <c r="A355" s="6" t="s">
        <v>812</v>
      </c>
      <c r="B355" s="6" t="s">
        <v>849</v>
      </c>
      <c r="C355" s="7" t="s">
        <v>850</v>
      </c>
      <c r="D355" s="8" t="s">
        <v>851</v>
      </c>
      <c r="E355" s="8" t="s">
        <v>36</v>
      </c>
      <c r="F355" s="35" t="s">
        <v>37</v>
      </c>
      <c r="G355" s="34" t="s">
        <v>51</v>
      </c>
      <c r="H355" s="6" t="s">
        <v>52</v>
      </c>
      <c r="I355" s="6" t="s">
        <v>40</v>
      </c>
      <c r="J355" s="8" t="s">
        <v>41</v>
      </c>
      <c r="K355" s="9">
        <v>4191257802.0942602</v>
      </c>
      <c r="L355" s="33">
        <v>1.7500000000000002E-2</v>
      </c>
      <c r="M355" s="8" t="s">
        <v>42</v>
      </c>
      <c r="N355" s="8" t="s">
        <v>42</v>
      </c>
      <c r="O355" s="11">
        <v>1.1559999999999999E-3</v>
      </c>
      <c r="P355" s="11">
        <v>1.175E-2</v>
      </c>
      <c r="Q355" s="11">
        <v>3.0405999999999999E-2</v>
      </c>
      <c r="R355" s="9">
        <v>84978811.959390014</v>
      </c>
      <c r="S355" s="9">
        <v>73347011.536650002</v>
      </c>
      <c r="T355" s="12">
        <v>0</v>
      </c>
      <c r="U355" s="12">
        <v>1950904.6295489999</v>
      </c>
      <c r="V355" s="12">
        <v>4845094.0192210004</v>
      </c>
      <c r="W355" s="12">
        <v>1429854.899884</v>
      </c>
      <c r="X355" s="9">
        <v>3405946.874086</v>
      </c>
      <c r="Y355" s="9"/>
      <c r="Z355" s="9"/>
      <c r="AA355" s="13"/>
      <c r="AB355" s="14">
        <f t="shared" si="15"/>
        <v>81572865.085304007</v>
      </c>
      <c r="AC355" s="15">
        <f t="shared" si="16"/>
        <v>0.89915943812869759</v>
      </c>
      <c r="AD355" s="15">
        <f t="shared" si="17"/>
        <v>5.9395903455815753E-2</v>
      </c>
      <c r="AE355" s="16">
        <f>+S355/K355</f>
        <v>1.7500000000000106E-2</v>
      </c>
      <c r="AF355" s="16">
        <f>+V355/K355</f>
        <v>1.1560000000000086E-3</v>
      </c>
      <c r="AG355" s="17">
        <f>+AB355/K355+AA355</f>
        <v>1.9462621708582137E-2</v>
      </c>
    </row>
    <row r="356" spans="1:33" ht="12.75" customHeight="1" x14ac:dyDescent="0.2">
      <c r="A356" s="6" t="s">
        <v>812</v>
      </c>
      <c r="B356" s="6" t="s">
        <v>849</v>
      </c>
      <c r="C356" s="7" t="s">
        <v>852</v>
      </c>
      <c r="D356" s="8" t="s">
        <v>853</v>
      </c>
      <c r="E356" s="8" t="s">
        <v>36</v>
      </c>
      <c r="F356" s="35" t="s">
        <v>37</v>
      </c>
      <c r="G356" s="34" t="s">
        <v>51</v>
      </c>
      <c r="H356" s="6" t="s">
        <v>52</v>
      </c>
      <c r="I356" s="6" t="s">
        <v>40</v>
      </c>
      <c r="J356" s="8" t="s">
        <v>68</v>
      </c>
      <c r="K356" s="9">
        <v>2693072.6065159999</v>
      </c>
      <c r="L356" s="33">
        <v>1.7500000000000002E-2</v>
      </c>
      <c r="M356" s="8" t="s">
        <v>42</v>
      </c>
      <c r="N356" s="8" t="s">
        <v>42</v>
      </c>
      <c r="O356" s="11">
        <v>1.1559999999999999E-3</v>
      </c>
      <c r="P356" s="11">
        <v>1.175E-2</v>
      </c>
      <c r="Q356" s="11">
        <v>3.0405999999999999E-2</v>
      </c>
      <c r="R356" s="9">
        <v>54424.191941000005</v>
      </c>
      <c r="S356" s="9">
        <v>47128.770614000001</v>
      </c>
      <c r="T356" s="12">
        <v>0</v>
      </c>
      <c r="U356" s="12">
        <v>1202.2224329999999</v>
      </c>
      <c r="V356" s="12">
        <v>3113.1919330000001</v>
      </c>
      <c r="W356" s="12">
        <v>881.13155900000004</v>
      </c>
      <c r="X356" s="9">
        <v>2098.8754020000001</v>
      </c>
      <c r="Y356" s="9"/>
      <c r="Z356" s="9"/>
      <c r="AA356" s="13"/>
      <c r="AB356" s="14">
        <f t="shared" si="15"/>
        <v>52325.316539000007</v>
      </c>
      <c r="AC356" s="15">
        <f t="shared" si="16"/>
        <v>0.90068773074450825</v>
      </c>
      <c r="AD356" s="15">
        <f t="shared" si="17"/>
        <v>5.9496858096971514E-2</v>
      </c>
      <c r="AE356" s="16">
        <f>+S356/K356</f>
        <v>1.7499999999988861E-2</v>
      </c>
      <c r="AF356" s="16">
        <f>+V356/K356</f>
        <v>1.1559999999508012E-3</v>
      </c>
      <c r="AG356" s="17">
        <f>+AB356/K356+AA356</f>
        <v>1.9429597409441078E-2</v>
      </c>
    </row>
    <row r="357" spans="1:33" ht="12.75" customHeight="1" x14ac:dyDescent="0.2">
      <c r="A357" s="6" t="s">
        <v>812</v>
      </c>
      <c r="B357" s="6" t="s">
        <v>854</v>
      </c>
      <c r="C357" s="7"/>
      <c r="D357" s="8" t="s">
        <v>855</v>
      </c>
      <c r="E357" s="8" t="s">
        <v>36</v>
      </c>
      <c r="F357" s="35" t="s">
        <v>37</v>
      </c>
      <c r="G357" s="34" t="s">
        <v>62</v>
      </c>
      <c r="H357" s="6" t="s">
        <v>39</v>
      </c>
      <c r="I357" s="6" t="s">
        <v>40</v>
      </c>
      <c r="J357" s="8" t="s">
        <v>41</v>
      </c>
      <c r="K357" s="9">
        <v>568911912.56557405</v>
      </c>
      <c r="L357" s="33">
        <v>1.7500000000000002E-2</v>
      </c>
      <c r="M357" s="8"/>
      <c r="N357" s="8" t="s">
        <v>44</v>
      </c>
      <c r="O357" s="11">
        <v>1.1559999999999999E-3</v>
      </c>
      <c r="P357" s="11">
        <v>1.175E-2</v>
      </c>
      <c r="Q357" s="11">
        <v>3.0405999999999999E-2</v>
      </c>
      <c r="R357" s="9">
        <v>12174146.262024002</v>
      </c>
      <c r="S357" s="9">
        <v>9955958.4698980004</v>
      </c>
      <c r="T357" s="12">
        <v>0</v>
      </c>
      <c r="U357" s="12">
        <v>368010</v>
      </c>
      <c r="V357" s="12">
        <v>657662.17092599999</v>
      </c>
      <c r="W357" s="12">
        <v>717400</v>
      </c>
      <c r="X357" s="9">
        <v>475115.62119999999</v>
      </c>
      <c r="Y357" s="9"/>
      <c r="Z357" s="9"/>
      <c r="AA357" s="13"/>
      <c r="AB357" s="14">
        <f t="shared" si="15"/>
        <v>11699030.640824001</v>
      </c>
      <c r="AC357" s="15">
        <f t="shared" si="16"/>
        <v>0.85100712833048608</v>
      </c>
      <c r="AD357" s="15">
        <f t="shared" si="17"/>
        <v>5.6215099448588046E-2</v>
      </c>
      <c r="AE357" s="16">
        <f>+S357/K357</f>
        <v>1.75000000000008E-2</v>
      </c>
      <c r="AF357" s="16">
        <f>+V357/K357</f>
        <v>1.1560000000003451E-3</v>
      </c>
      <c r="AG357" s="17">
        <f>+AB357/K357+AA357</f>
        <v>2.0563870051632193E-2</v>
      </c>
    </row>
    <row r="358" spans="1:33" ht="12.75" customHeight="1" x14ac:dyDescent="0.2">
      <c r="A358" s="6" t="s">
        <v>812</v>
      </c>
      <c r="B358" s="6" t="s">
        <v>856</v>
      </c>
      <c r="C358" s="7" t="s">
        <v>857</v>
      </c>
      <c r="D358" s="8" t="s">
        <v>858</v>
      </c>
      <c r="E358" s="8" t="s">
        <v>36</v>
      </c>
      <c r="F358" s="35" t="s">
        <v>37</v>
      </c>
      <c r="G358" s="34" t="s">
        <v>51</v>
      </c>
      <c r="H358" s="6" t="s">
        <v>580</v>
      </c>
      <c r="I358" s="6" t="s">
        <v>40</v>
      </c>
      <c r="J358" s="8" t="s">
        <v>41</v>
      </c>
      <c r="K358" s="9">
        <v>2656353594.0204902</v>
      </c>
      <c r="L358" s="33">
        <v>1.7500000000000002E-2</v>
      </c>
      <c r="M358" s="20">
        <v>2E-3</v>
      </c>
      <c r="N358" s="8" t="s">
        <v>44</v>
      </c>
      <c r="O358" s="11">
        <v>1.1559999999999999E-3</v>
      </c>
      <c r="P358" s="11">
        <v>1.175E-2</v>
      </c>
      <c r="Q358" s="11">
        <v>3.0405999999999999E-2</v>
      </c>
      <c r="R358" s="9">
        <v>73921681.975562006</v>
      </c>
      <c r="S358" s="9">
        <v>46486187.895359002</v>
      </c>
      <c r="T358" s="12">
        <v>0</v>
      </c>
      <c r="U358" s="12">
        <v>1257585.4619779999</v>
      </c>
      <c r="V358" s="12">
        <v>3070744.7546879998</v>
      </c>
      <c r="W358" s="12">
        <v>939633.76988299983</v>
      </c>
      <c r="X358" s="9">
        <v>22167530.093653999</v>
      </c>
      <c r="Y358" s="9"/>
      <c r="Z358" s="9"/>
      <c r="AA358" s="13"/>
      <c r="AB358" s="14">
        <f t="shared" si="15"/>
        <v>51754151.881908007</v>
      </c>
      <c r="AC358" s="15">
        <f t="shared" si="16"/>
        <v>0.89821176089274191</v>
      </c>
      <c r="AD358" s="15">
        <f t="shared" si="17"/>
        <v>5.9333302605263205E-2</v>
      </c>
      <c r="AE358" s="16">
        <f>+S358/K358</f>
        <v>1.7500000000000161E-2</v>
      </c>
      <c r="AF358" s="16">
        <f>+V358/K358</f>
        <v>1.1560000000001179E-3</v>
      </c>
      <c r="AG358" s="17">
        <f>+AB358/K358+AA358</f>
        <v>1.9483156157526518E-2</v>
      </c>
    </row>
    <row r="359" spans="1:33" ht="12.75" customHeight="1" x14ac:dyDescent="0.2">
      <c r="A359" s="6" t="s">
        <v>812</v>
      </c>
      <c r="B359" s="6" t="s">
        <v>856</v>
      </c>
      <c r="C359" s="7" t="s">
        <v>859</v>
      </c>
      <c r="D359" s="8" t="s">
        <v>860</v>
      </c>
      <c r="E359" s="8" t="s">
        <v>36</v>
      </c>
      <c r="F359" s="35" t="s">
        <v>37</v>
      </c>
      <c r="G359" s="35" t="s">
        <v>38</v>
      </c>
      <c r="H359" s="6" t="s">
        <v>580</v>
      </c>
      <c r="I359" s="6" t="s">
        <v>40</v>
      </c>
      <c r="J359" s="8" t="s">
        <v>41</v>
      </c>
      <c r="K359" s="9">
        <v>4437840658.3770494</v>
      </c>
      <c r="L359" s="33">
        <v>8.9999999999999993E-3</v>
      </c>
      <c r="M359" s="20">
        <v>2E-3</v>
      </c>
      <c r="N359" s="8" t="s">
        <v>44</v>
      </c>
      <c r="O359" s="11">
        <v>1.1559999999999999E-3</v>
      </c>
      <c r="P359" s="11">
        <v>1.175E-2</v>
      </c>
      <c r="Q359" s="11">
        <v>2.1905999999999998E-2</v>
      </c>
      <c r="R359" s="9">
        <v>86017011.067361996</v>
      </c>
      <c r="S359" s="9">
        <v>39940565.925393</v>
      </c>
      <c r="T359" s="12">
        <v>0</v>
      </c>
      <c r="U359" s="12">
        <v>2113441.5380219999</v>
      </c>
      <c r="V359" s="12">
        <v>5130143.8010839997</v>
      </c>
      <c r="W359" s="12">
        <v>1579106.231617</v>
      </c>
      <c r="X359" s="9">
        <v>37253753.571245998</v>
      </c>
      <c r="Y359" s="9"/>
      <c r="Z359" s="9"/>
      <c r="AA359" s="13"/>
      <c r="AB359" s="14">
        <f t="shared" si="15"/>
        <v>48763257.496115997</v>
      </c>
      <c r="AC359" s="15">
        <f t="shared" si="16"/>
        <v>0.81907091478813276</v>
      </c>
      <c r="AD359" s="15">
        <f t="shared" si="17"/>
        <v>0.10520510861056845</v>
      </c>
      <c r="AE359" s="16">
        <f>+S359/K359</f>
        <v>8.9999999999999004E-3</v>
      </c>
      <c r="AF359" s="16">
        <f>+V359/K359</f>
        <v>1.1560000000000294E-3</v>
      </c>
      <c r="AG359" s="17">
        <f>+AB359/K359+AA359</f>
        <v>1.0988059565425919E-2</v>
      </c>
    </row>
    <row r="360" spans="1:33" ht="12.75" customHeight="1" x14ac:dyDescent="0.2">
      <c r="A360" s="6" t="s">
        <v>812</v>
      </c>
      <c r="B360" s="6" t="s">
        <v>861</v>
      </c>
      <c r="C360" s="7"/>
      <c r="D360" s="8" t="s">
        <v>862</v>
      </c>
      <c r="E360" s="8" t="s">
        <v>36</v>
      </c>
      <c r="F360" s="35" t="s">
        <v>37</v>
      </c>
      <c r="G360" s="34" t="s">
        <v>62</v>
      </c>
      <c r="H360" s="6" t="s">
        <v>39</v>
      </c>
      <c r="I360" s="6" t="s">
        <v>40</v>
      </c>
      <c r="J360" s="8" t="s">
        <v>41</v>
      </c>
      <c r="K360" s="9">
        <v>1410931952.3155699</v>
      </c>
      <c r="L360" s="33">
        <v>1.7500000000000002E-2</v>
      </c>
      <c r="M360" s="8"/>
      <c r="N360" s="8" t="s">
        <v>44</v>
      </c>
      <c r="O360" s="11">
        <v>1.1559999999999999E-3</v>
      </c>
      <c r="P360" s="11">
        <v>1.175E-2</v>
      </c>
      <c r="Q360" s="11">
        <v>3.0405999999999999E-2</v>
      </c>
      <c r="R360" s="9">
        <v>30713121.851070002</v>
      </c>
      <c r="S360" s="9">
        <v>24691309.165523</v>
      </c>
      <c r="T360" s="12">
        <v>0</v>
      </c>
      <c r="U360" s="12">
        <v>746028</v>
      </c>
      <c r="V360" s="12">
        <v>1631037.3368770001</v>
      </c>
      <c r="W360" s="12">
        <v>906400</v>
      </c>
      <c r="X360" s="9">
        <v>2738347.3486700002</v>
      </c>
      <c r="Y360" s="9"/>
      <c r="Z360" s="9"/>
      <c r="AA360" s="13"/>
      <c r="AB360" s="14">
        <f t="shared" si="15"/>
        <v>27974774.5024</v>
      </c>
      <c r="AC360" s="15">
        <f t="shared" si="16"/>
        <v>0.88262763881813222</v>
      </c>
      <c r="AD360" s="15">
        <f t="shared" si="17"/>
        <v>5.8303860027077999E-2</v>
      </c>
      <c r="AE360" s="16">
        <f>+S360/K360</f>
        <v>1.7500000000000373E-2</v>
      </c>
      <c r="AF360" s="16">
        <f>+V360/K360</f>
        <v>1.1560000000001426E-3</v>
      </c>
      <c r="AG360" s="17">
        <f>+AB360/K360+AA360</f>
        <v>1.9827160662488949E-2</v>
      </c>
    </row>
    <row r="361" spans="1:33" ht="12.75" customHeight="1" x14ac:dyDescent="0.2">
      <c r="A361" s="6" t="s">
        <v>812</v>
      </c>
      <c r="B361" s="6" t="s">
        <v>863</v>
      </c>
      <c r="C361" s="7" t="s">
        <v>864</v>
      </c>
      <c r="D361" s="8" t="s">
        <v>865</v>
      </c>
      <c r="E361" s="8" t="s">
        <v>36</v>
      </c>
      <c r="F361" s="35" t="s">
        <v>37</v>
      </c>
      <c r="G361" s="35" t="s">
        <v>38</v>
      </c>
      <c r="H361" s="6" t="s">
        <v>580</v>
      </c>
      <c r="I361" s="6" t="s">
        <v>40</v>
      </c>
      <c r="J361" s="8" t="s">
        <v>41</v>
      </c>
      <c r="K361" s="9">
        <v>22214512.388571002</v>
      </c>
      <c r="L361" s="33">
        <v>1.7500000000000002E-2</v>
      </c>
      <c r="M361" s="20">
        <v>2E-3</v>
      </c>
      <c r="N361" s="8" t="s">
        <v>44</v>
      </c>
      <c r="O361" s="11">
        <v>1.1559999999999999E-3</v>
      </c>
      <c r="P361" s="11">
        <v>1.175E-2</v>
      </c>
      <c r="Q361" s="11">
        <v>3.0405999999999999E-2</v>
      </c>
      <c r="R361" s="9">
        <v>607558.28583800001</v>
      </c>
      <c r="S361" s="9">
        <v>388753.96679999999</v>
      </c>
      <c r="T361" s="12">
        <v>0</v>
      </c>
      <c r="U361" s="12">
        <v>11969.040386000001</v>
      </c>
      <c r="V361" s="12">
        <v>25679.976320999998</v>
      </c>
      <c r="W361" s="12">
        <v>9903.5246850000003</v>
      </c>
      <c r="X361" s="9">
        <v>171251.777646</v>
      </c>
      <c r="Y361" s="9"/>
      <c r="Z361" s="9"/>
      <c r="AA361" s="13"/>
      <c r="AB361" s="14">
        <f t="shared" si="15"/>
        <v>436306.50819200004</v>
      </c>
      <c r="AC361" s="15">
        <f t="shared" si="16"/>
        <v>0.89101115729615887</v>
      </c>
      <c r="AD361" s="15">
        <f t="shared" si="17"/>
        <v>5.8857651304388352E-2</v>
      </c>
      <c r="AE361" s="16">
        <f>+S361/K361</f>
        <v>1.7500000000000335E-2</v>
      </c>
      <c r="AF361" s="16">
        <f>+V361/K361</f>
        <v>1.1559999999915334E-3</v>
      </c>
      <c r="AG361" s="17">
        <f>+AB361/K361+AA361</f>
        <v>1.9640607030225542E-2</v>
      </c>
    </row>
    <row r="362" spans="1:33" ht="12.75" customHeight="1" x14ac:dyDescent="0.2">
      <c r="A362" s="6" t="s">
        <v>812</v>
      </c>
      <c r="B362" s="6" t="s">
        <v>863</v>
      </c>
      <c r="C362" s="7" t="s">
        <v>866</v>
      </c>
      <c r="D362" s="8" t="s">
        <v>867</v>
      </c>
      <c r="E362" s="8" t="s">
        <v>36</v>
      </c>
      <c r="F362" s="35" t="s">
        <v>37</v>
      </c>
      <c r="G362" s="34" t="s">
        <v>51</v>
      </c>
      <c r="H362" s="6" t="s">
        <v>580</v>
      </c>
      <c r="I362" s="6" t="s">
        <v>40</v>
      </c>
      <c r="J362" s="8" t="s">
        <v>65</v>
      </c>
      <c r="K362" s="9">
        <v>6992434.0876700003</v>
      </c>
      <c r="L362" s="33">
        <v>1.7500000000000002E-2</v>
      </c>
      <c r="M362" s="20">
        <v>2E-3</v>
      </c>
      <c r="N362" s="8" t="s">
        <v>44</v>
      </c>
      <c r="O362" s="11">
        <v>1.1559999999999999E-3</v>
      </c>
      <c r="P362" s="11">
        <v>1.175E-2</v>
      </c>
      <c r="Q362" s="11">
        <v>3.0405999999999999E-2</v>
      </c>
      <c r="R362" s="9">
        <v>183321.54849399999</v>
      </c>
      <c r="S362" s="9">
        <v>122367.596534</v>
      </c>
      <c r="T362" s="12">
        <v>0</v>
      </c>
      <c r="U362" s="12">
        <v>3276.7051139999999</v>
      </c>
      <c r="V362" s="12">
        <v>8083.2538050000003</v>
      </c>
      <c r="W362" s="12">
        <v>2711.239075</v>
      </c>
      <c r="X362" s="9">
        <v>46882.753965999997</v>
      </c>
      <c r="Y362" s="9"/>
      <c r="Z362" s="9"/>
      <c r="AA362" s="13"/>
      <c r="AB362" s="14">
        <f t="shared" si="15"/>
        <v>136438.794528</v>
      </c>
      <c r="AC362" s="15">
        <f t="shared" si="16"/>
        <v>0.89686805689922522</v>
      </c>
      <c r="AD362" s="15">
        <f t="shared" si="17"/>
        <v>5.9244541356169439E-2</v>
      </c>
      <c r="AE362" s="16">
        <f>+S362/K362</f>
        <v>1.7499999999967823E-2</v>
      </c>
      <c r="AF362" s="16">
        <f>+V362/K362</f>
        <v>1.1559999999504436E-3</v>
      </c>
      <c r="AG362" s="17">
        <f>+AB362/K362+AA362</f>
        <v>1.9512346175502352E-2</v>
      </c>
    </row>
    <row r="363" spans="1:33" ht="12.75" customHeight="1" x14ac:dyDescent="0.2">
      <c r="A363" s="6" t="s">
        <v>812</v>
      </c>
      <c r="B363" s="6" t="s">
        <v>863</v>
      </c>
      <c r="C363" s="7" t="s">
        <v>868</v>
      </c>
      <c r="D363" s="8" t="s">
        <v>869</v>
      </c>
      <c r="E363" s="8" t="s">
        <v>36</v>
      </c>
      <c r="F363" s="35" t="s">
        <v>37</v>
      </c>
      <c r="G363" s="35" t="s">
        <v>38</v>
      </c>
      <c r="H363" s="6" t="s">
        <v>580</v>
      </c>
      <c r="I363" s="6" t="s">
        <v>40</v>
      </c>
      <c r="J363" s="8" t="s">
        <v>68</v>
      </c>
      <c r="K363" s="9">
        <v>281950.14977100003</v>
      </c>
      <c r="L363" s="33">
        <v>1.7500000000000002E-2</v>
      </c>
      <c r="M363" s="20">
        <v>2E-3</v>
      </c>
      <c r="N363" s="8" t="s">
        <v>44</v>
      </c>
      <c r="O363" s="11">
        <v>1.1559999999999999E-3</v>
      </c>
      <c r="P363" s="11">
        <v>1.175E-2</v>
      </c>
      <c r="Q363" s="11">
        <v>3.0405999999999999E-2</v>
      </c>
      <c r="R363" s="9">
        <v>7655.0036550000004</v>
      </c>
      <c r="S363" s="9">
        <v>4934.1276209999996</v>
      </c>
      <c r="T363" s="12">
        <v>0</v>
      </c>
      <c r="U363" s="12">
        <v>148.428484</v>
      </c>
      <c r="V363" s="12">
        <v>325.93437299999999</v>
      </c>
      <c r="W363" s="12">
        <v>122.813953</v>
      </c>
      <c r="X363" s="9">
        <v>2123.6992240000004</v>
      </c>
      <c r="Y363" s="9"/>
      <c r="Z363" s="9"/>
      <c r="AA363" s="13"/>
      <c r="AB363" s="14">
        <f t="shared" si="15"/>
        <v>5531.3044309999996</v>
      </c>
      <c r="AC363" s="15">
        <f t="shared" si="16"/>
        <v>0.89203689338573666</v>
      </c>
      <c r="AD363" s="15">
        <f t="shared" si="17"/>
        <v>5.8925408475677517E-2</v>
      </c>
      <c r="AE363" s="16">
        <f>+S363/K363</f>
        <v>1.7500000000026598E-2</v>
      </c>
      <c r="AF363" s="16">
        <f>+V363/K363</f>
        <v>1.1559999995202129E-3</v>
      </c>
      <c r="AG363" s="17">
        <f>+AB363/K363+AA363</f>
        <v>1.9618022673485103E-2</v>
      </c>
    </row>
    <row r="364" spans="1:33" ht="12.75" customHeight="1" x14ac:dyDescent="0.2">
      <c r="A364" s="6" t="s">
        <v>870</v>
      </c>
      <c r="B364" s="6" t="s">
        <v>871</v>
      </c>
      <c r="C364" s="7" t="s">
        <v>42</v>
      </c>
      <c r="D364" s="8" t="s">
        <v>872</v>
      </c>
      <c r="E364" s="8" t="s">
        <v>36</v>
      </c>
      <c r="F364" s="8" t="s">
        <v>37</v>
      </c>
      <c r="G364" s="6" t="s">
        <v>38</v>
      </c>
      <c r="H364" s="6" t="s">
        <v>39</v>
      </c>
      <c r="I364" s="6" t="s">
        <v>40</v>
      </c>
      <c r="J364" s="8" t="s">
        <v>41</v>
      </c>
      <c r="K364" s="9">
        <v>2331596872.2349701</v>
      </c>
      <c r="L364" s="22" t="s">
        <v>873</v>
      </c>
      <c r="M364" s="8" t="s">
        <v>42</v>
      </c>
      <c r="N364" s="8" t="s">
        <v>42</v>
      </c>
      <c r="O364" s="8" t="s">
        <v>874</v>
      </c>
      <c r="P364" s="8" t="s">
        <v>875</v>
      </c>
      <c r="Q364" s="8" t="s">
        <v>42</v>
      </c>
      <c r="R364" s="9">
        <v>8677720</v>
      </c>
      <c r="S364" s="9">
        <v>2343719</v>
      </c>
      <c r="T364" s="12">
        <v>0</v>
      </c>
      <c r="U364" s="12">
        <v>0</v>
      </c>
      <c r="V364" s="12">
        <v>932519</v>
      </c>
      <c r="W364" s="12">
        <v>5165517</v>
      </c>
      <c r="X364" s="9">
        <v>235965</v>
      </c>
      <c r="Y364" s="9"/>
      <c r="Z364" s="9"/>
      <c r="AA364" s="13"/>
      <c r="AB364" s="14">
        <f t="shared" si="15"/>
        <v>8441755</v>
      </c>
      <c r="AC364" s="15">
        <f t="shared" si="16"/>
        <v>0.27763409385844529</v>
      </c>
      <c r="AD364" s="15">
        <f t="shared" si="17"/>
        <v>0.11046506324810422</v>
      </c>
      <c r="AE364" s="16">
        <f>+S364/K364</f>
        <v>1.0051990667466499E-3</v>
      </c>
      <c r="AF364" s="16">
        <f>+V364/K364</f>
        <v>3.9994864082405751E-4</v>
      </c>
      <c r="AG364" s="17">
        <f>+AB364/K364+AA364</f>
        <v>3.6205894340165636E-3</v>
      </c>
    </row>
    <row r="365" spans="1:33" ht="12.75" customHeight="1" x14ac:dyDescent="0.2">
      <c r="A365" s="6" t="s">
        <v>870</v>
      </c>
      <c r="B365" s="6" t="s">
        <v>876</v>
      </c>
      <c r="C365" s="7" t="s">
        <v>42</v>
      </c>
      <c r="D365" s="8" t="s">
        <v>877</v>
      </c>
      <c r="E365" s="8" t="s">
        <v>36</v>
      </c>
      <c r="F365" s="8" t="s">
        <v>37</v>
      </c>
      <c r="G365" s="6" t="s">
        <v>38</v>
      </c>
      <c r="H365" s="6" t="s">
        <v>39</v>
      </c>
      <c r="I365" s="6" t="s">
        <v>40</v>
      </c>
      <c r="J365" s="8" t="s">
        <v>41</v>
      </c>
      <c r="K365" s="9">
        <v>58194028193.136604</v>
      </c>
      <c r="L365" s="22" t="s">
        <v>873</v>
      </c>
      <c r="M365" s="29" t="s">
        <v>42</v>
      </c>
      <c r="N365" s="8" t="s">
        <v>44</v>
      </c>
      <c r="O365" s="8" t="s">
        <v>878</v>
      </c>
      <c r="P365" s="8" t="s">
        <v>875</v>
      </c>
      <c r="Q365" s="8" t="s">
        <v>42</v>
      </c>
      <c r="R365" s="9">
        <v>1593685506</v>
      </c>
      <c r="S365" s="9">
        <v>673252021</v>
      </c>
      <c r="T365" s="12">
        <v>483957472</v>
      </c>
      <c r="U365" s="12">
        <v>327599476</v>
      </c>
      <c r="V365" s="12">
        <v>31429162</v>
      </c>
      <c r="W365" s="12">
        <v>55475885</v>
      </c>
      <c r="X365" s="9">
        <v>21971490</v>
      </c>
      <c r="Y365" s="9"/>
      <c r="Z365" s="13"/>
      <c r="AA365" s="13"/>
      <c r="AB365" s="14">
        <f t="shared" si="15"/>
        <v>1087756544</v>
      </c>
      <c r="AC365" s="15">
        <f t="shared" si="16"/>
        <v>0.61893630952037737</v>
      </c>
      <c r="AD365" s="15">
        <f t="shared" si="17"/>
        <v>2.8893562786049303E-2</v>
      </c>
      <c r="AE365" s="16">
        <f>+S365/K365</f>
        <v>1.1569091226432805E-2</v>
      </c>
      <c r="AF365" s="16">
        <f>+V365/K365</f>
        <v>5.4007538188784036E-4</v>
      </c>
      <c r="AG365" s="17">
        <f>+AB365/K365+AA365</f>
        <v>1.8691892927396456E-2</v>
      </c>
    </row>
    <row r="366" spans="1:33" ht="12.75" customHeight="1" x14ac:dyDescent="0.2">
      <c r="A366" s="6" t="s">
        <v>870</v>
      </c>
      <c r="B366" s="6" t="s">
        <v>879</v>
      </c>
      <c r="C366" s="7" t="s">
        <v>99</v>
      </c>
      <c r="D366" s="8" t="s">
        <v>877</v>
      </c>
      <c r="E366" s="8" t="s">
        <v>36</v>
      </c>
      <c r="F366" s="8" t="s">
        <v>37</v>
      </c>
      <c r="G366" s="6" t="s">
        <v>38</v>
      </c>
      <c r="H366" s="6" t="s">
        <v>39</v>
      </c>
      <c r="I366" s="6" t="s">
        <v>40</v>
      </c>
      <c r="J366" s="8" t="s">
        <v>41</v>
      </c>
      <c r="K366" s="9">
        <v>51076178132.926201</v>
      </c>
      <c r="L366" s="22" t="s">
        <v>873</v>
      </c>
      <c r="M366" s="7" t="s">
        <v>43</v>
      </c>
      <c r="N366" s="8" t="s">
        <v>44</v>
      </c>
      <c r="O366" s="8" t="s">
        <v>42</v>
      </c>
      <c r="P366" s="8" t="s">
        <v>42</v>
      </c>
      <c r="Q366" s="8" t="s">
        <v>42</v>
      </c>
      <c r="R366" s="9">
        <v>1331612438.9678659</v>
      </c>
      <c r="S366" s="9">
        <v>550860529.96786594</v>
      </c>
      <c r="T366" s="12">
        <v>453152433</v>
      </c>
      <c r="U366" s="12">
        <v>327599476</v>
      </c>
      <c r="V366" s="12">
        <v>0</v>
      </c>
      <c r="W366" s="12">
        <v>0</v>
      </c>
      <c r="X366" s="9">
        <v>0</v>
      </c>
      <c r="Y366" s="9"/>
      <c r="Z366" s="9"/>
      <c r="AA366" s="13"/>
      <c r="AB366" s="14">
        <f t="shared" si="15"/>
        <v>878460005.96786594</v>
      </c>
      <c r="AC366" s="15">
        <f t="shared" si="16"/>
        <v>0.62707525240257367</v>
      </c>
      <c r="AD366" s="15">
        <f t="shared" si="17"/>
        <v>0</v>
      </c>
      <c r="AE366" s="16">
        <f>+S366/K366</f>
        <v>1.0785077312054293E-2</v>
      </c>
      <c r="AF366" s="16">
        <f>+V366/K366</f>
        <v>0</v>
      </c>
      <c r="AG366" s="17">
        <f>+AB366/K366+AA366</f>
        <v>1.719901602037776E-2</v>
      </c>
    </row>
    <row r="367" spans="1:33" ht="12.75" customHeight="1" x14ac:dyDescent="0.2">
      <c r="A367" s="6" t="s">
        <v>870</v>
      </c>
      <c r="B367" s="6" t="s">
        <v>880</v>
      </c>
      <c r="C367" s="7" t="s">
        <v>102</v>
      </c>
      <c r="D367" s="8" t="s">
        <v>881</v>
      </c>
      <c r="E367" s="35" t="s">
        <v>36</v>
      </c>
      <c r="F367" s="8" t="s">
        <v>37</v>
      </c>
      <c r="G367" s="6" t="s">
        <v>38</v>
      </c>
      <c r="H367" s="6" t="s">
        <v>39</v>
      </c>
      <c r="I367" s="6" t="s">
        <v>40</v>
      </c>
      <c r="J367" s="8" t="s">
        <v>41</v>
      </c>
      <c r="K367" s="9">
        <v>7117850060.2103796</v>
      </c>
      <c r="L367" s="22" t="s">
        <v>873</v>
      </c>
      <c r="M367" s="7" t="s">
        <v>882</v>
      </c>
      <c r="N367" s="8" t="s">
        <v>44</v>
      </c>
      <c r="O367" s="8" t="s">
        <v>42</v>
      </c>
      <c r="P367" s="8" t="s">
        <v>42</v>
      </c>
      <c r="Q367" s="8" t="s">
        <v>42</v>
      </c>
      <c r="R367" s="9">
        <v>153196530</v>
      </c>
      <c r="S367" s="9">
        <v>122391491</v>
      </c>
      <c r="T367" s="12">
        <v>30805039</v>
      </c>
      <c r="U367" s="12">
        <v>0</v>
      </c>
      <c r="V367" s="12">
        <v>0</v>
      </c>
      <c r="W367" s="12">
        <v>0</v>
      </c>
      <c r="X367" s="9">
        <v>0</v>
      </c>
      <c r="Y367" s="9"/>
      <c r="Z367" s="9"/>
      <c r="AA367" s="13"/>
      <c r="AB367" s="14">
        <f t="shared" si="15"/>
        <v>122391491</v>
      </c>
      <c r="AC367" s="15">
        <f t="shared" si="16"/>
        <v>1</v>
      </c>
      <c r="AD367" s="15">
        <f t="shared" si="17"/>
        <v>0</v>
      </c>
      <c r="AE367" s="16">
        <f>+S367/K367</f>
        <v>1.7195008319180936E-2</v>
      </c>
      <c r="AF367" s="16">
        <f>+V367/K367</f>
        <v>0</v>
      </c>
      <c r="AG367" s="17">
        <f>+AB367/K367+AA367</f>
        <v>1.7195008319180936E-2</v>
      </c>
    </row>
    <row r="368" spans="1:33" ht="12.75" customHeight="1" x14ac:dyDescent="0.2">
      <c r="A368" s="6" t="s">
        <v>870</v>
      </c>
      <c r="B368" s="6" t="s">
        <v>883</v>
      </c>
      <c r="C368" s="7" t="s">
        <v>42</v>
      </c>
      <c r="D368" s="8" t="s">
        <v>884</v>
      </c>
      <c r="E368" s="8" t="s">
        <v>36</v>
      </c>
      <c r="F368" s="8" t="s">
        <v>37</v>
      </c>
      <c r="G368" s="6" t="s">
        <v>51</v>
      </c>
      <c r="H368" s="6" t="s">
        <v>224</v>
      </c>
      <c r="I368" s="6" t="s">
        <v>123</v>
      </c>
      <c r="J368" s="8" t="s">
        <v>41</v>
      </c>
      <c r="K368" s="9">
        <v>41409098940.207603</v>
      </c>
      <c r="L368" s="22" t="s">
        <v>873</v>
      </c>
      <c r="M368" s="8" t="s">
        <v>42</v>
      </c>
      <c r="N368" s="8" t="s">
        <v>42</v>
      </c>
      <c r="O368" s="8" t="s">
        <v>885</v>
      </c>
      <c r="P368" s="8" t="s">
        <v>875</v>
      </c>
      <c r="Q368" s="8" t="s">
        <v>42</v>
      </c>
      <c r="R368" s="9">
        <v>718280987</v>
      </c>
      <c r="S368" s="9">
        <v>406488797</v>
      </c>
      <c r="T368" s="12">
        <v>0</v>
      </c>
      <c r="U368" s="12">
        <v>218089630</v>
      </c>
      <c r="V368" s="12">
        <v>26921332</v>
      </c>
      <c r="W368" s="12">
        <v>32419757</v>
      </c>
      <c r="X368" s="9">
        <v>34361471</v>
      </c>
      <c r="Y368" s="9"/>
      <c r="Z368" s="9"/>
      <c r="AA368" s="13"/>
      <c r="AB368" s="14">
        <f t="shared" si="15"/>
        <v>683919516</v>
      </c>
      <c r="AC368" s="15">
        <f t="shared" si="16"/>
        <v>0.59435180235447471</v>
      </c>
      <c r="AD368" s="15">
        <f t="shared" si="17"/>
        <v>3.9363304263421543E-2</v>
      </c>
      <c r="AE368" s="16">
        <f>+S368/K368</f>
        <v>9.8164125132726709E-3</v>
      </c>
      <c r="AF368" s="16">
        <f>+V368/K368</f>
        <v>6.5013083329518661E-4</v>
      </c>
      <c r="AG368" s="17">
        <f>+AB368/K368+AA368</f>
        <v>1.6516165130459396E-2</v>
      </c>
    </row>
    <row r="369" spans="1:33" ht="12.75" customHeight="1" x14ac:dyDescent="0.2">
      <c r="A369" s="6" t="s">
        <v>870</v>
      </c>
      <c r="B369" s="6" t="s">
        <v>886</v>
      </c>
      <c r="C369" s="7" t="s">
        <v>42</v>
      </c>
      <c r="D369" s="8" t="s">
        <v>887</v>
      </c>
      <c r="E369" s="8" t="s">
        <v>36</v>
      </c>
      <c r="F369" s="8" t="s">
        <v>37</v>
      </c>
      <c r="G369" s="6" t="s">
        <v>51</v>
      </c>
      <c r="H369" s="6" t="s">
        <v>224</v>
      </c>
      <c r="I369" s="6" t="s">
        <v>123</v>
      </c>
      <c r="J369" s="8" t="s">
        <v>41</v>
      </c>
      <c r="K369" s="9">
        <v>2827653292.75137</v>
      </c>
      <c r="L369" s="22" t="s">
        <v>873</v>
      </c>
      <c r="M369" s="8" t="s">
        <v>42</v>
      </c>
      <c r="N369" s="8" t="s">
        <v>42</v>
      </c>
      <c r="O369" s="8" t="s">
        <v>885</v>
      </c>
      <c r="P369" s="8" t="s">
        <v>875</v>
      </c>
      <c r="Q369" s="8" t="s">
        <v>42</v>
      </c>
      <c r="R369" s="9">
        <v>57195761</v>
      </c>
      <c r="S369" s="9">
        <v>24785406</v>
      </c>
      <c r="T369" s="12">
        <v>0</v>
      </c>
      <c r="U369" s="12">
        <v>20713320</v>
      </c>
      <c r="V369" s="12">
        <v>1838493</v>
      </c>
      <c r="W369" s="12">
        <v>3421756</v>
      </c>
      <c r="X369" s="9">
        <v>6436786</v>
      </c>
      <c r="Y369" s="9"/>
      <c r="Z369" s="9"/>
      <c r="AA369" s="13"/>
      <c r="AB369" s="14">
        <f t="shared" si="15"/>
        <v>50758975</v>
      </c>
      <c r="AC369" s="15">
        <f t="shared" si="16"/>
        <v>0.48829603040644537</v>
      </c>
      <c r="AD369" s="15">
        <f t="shared" si="17"/>
        <v>3.6220057635127582E-2</v>
      </c>
      <c r="AE369" s="16">
        <f>+S369/K369</f>
        <v>8.7653624521566598E-3</v>
      </c>
      <c r="AF369" s="16">
        <f>+V369/K369</f>
        <v>6.501833179877244E-4</v>
      </c>
      <c r="AG369" s="17">
        <f>+AB369/K369+AA369</f>
        <v>1.7950918922811213E-2</v>
      </c>
    </row>
    <row r="370" spans="1:33" ht="12.75" customHeight="1" x14ac:dyDescent="0.2">
      <c r="A370" s="6" t="s">
        <v>870</v>
      </c>
      <c r="B370" s="6" t="s">
        <v>888</v>
      </c>
      <c r="C370" s="7" t="s">
        <v>42</v>
      </c>
      <c r="D370" s="8" t="s">
        <v>889</v>
      </c>
      <c r="E370" s="8" t="s">
        <v>36</v>
      </c>
      <c r="F370" s="8" t="s">
        <v>37</v>
      </c>
      <c r="G370" s="6" t="s">
        <v>38</v>
      </c>
      <c r="H370" s="6" t="s">
        <v>39</v>
      </c>
      <c r="I370" s="6" t="s">
        <v>40</v>
      </c>
      <c r="J370" s="8" t="s">
        <v>41</v>
      </c>
      <c r="K370" s="9">
        <v>58203936999.114799</v>
      </c>
      <c r="L370" s="22" t="s">
        <v>873</v>
      </c>
      <c r="M370" s="8" t="s">
        <v>42</v>
      </c>
      <c r="N370" s="8" t="s">
        <v>42</v>
      </c>
      <c r="O370" s="8" t="s">
        <v>885</v>
      </c>
      <c r="P370" s="8" t="s">
        <v>875</v>
      </c>
      <c r="Q370" s="8" t="s">
        <v>42</v>
      </c>
      <c r="R370" s="9">
        <v>1308200363</v>
      </c>
      <c r="S370" s="9">
        <v>834467317</v>
      </c>
      <c r="T370" s="12">
        <v>0</v>
      </c>
      <c r="U370" s="12">
        <v>308144506</v>
      </c>
      <c r="V370" s="12">
        <v>36680741</v>
      </c>
      <c r="W370" s="12">
        <v>66738140</v>
      </c>
      <c r="X370" s="9">
        <v>62169659</v>
      </c>
      <c r="Y370" s="9"/>
      <c r="Z370" s="9"/>
      <c r="AA370" s="13"/>
      <c r="AB370" s="14">
        <f t="shared" si="15"/>
        <v>1246030704</v>
      </c>
      <c r="AC370" s="15">
        <f t="shared" si="16"/>
        <v>0.66970044503815052</v>
      </c>
      <c r="AD370" s="15">
        <f t="shared" si="17"/>
        <v>2.9438071535675417E-2</v>
      </c>
      <c r="AE370" s="16">
        <f>+S370/K370</f>
        <v>1.4336956570698835E-2</v>
      </c>
      <c r="AF370" s="16">
        <f>+V370/K370</f>
        <v>6.3021065053654127E-4</v>
      </c>
      <c r="AG370" s="17">
        <f>+AB370/K370+AA370</f>
        <v>2.1408014100815043E-2</v>
      </c>
    </row>
    <row r="371" spans="1:33" ht="12.75" customHeight="1" x14ac:dyDescent="0.2">
      <c r="A371" s="6" t="s">
        <v>870</v>
      </c>
      <c r="B371" s="6" t="s">
        <v>890</v>
      </c>
      <c r="C371" s="7" t="s">
        <v>42</v>
      </c>
      <c r="D371" s="8" t="s">
        <v>891</v>
      </c>
      <c r="E371" s="8" t="s">
        <v>36</v>
      </c>
      <c r="F371" s="8" t="s">
        <v>37</v>
      </c>
      <c r="G371" s="6" t="s">
        <v>62</v>
      </c>
      <c r="H371" s="6" t="s">
        <v>224</v>
      </c>
      <c r="I371" s="6" t="s">
        <v>40</v>
      </c>
      <c r="J371" s="8" t="s">
        <v>65</v>
      </c>
      <c r="K371" s="9">
        <v>11696566.186939999</v>
      </c>
      <c r="L371" s="22" t="s">
        <v>873</v>
      </c>
      <c r="M371" s="7" t="s">
        <v>43</v>
      </c>
      <c r="N371" s="8" t="s">
        <v>44</v>
      </c>
      <c r="O371" s="8" t="s">
        <v>885</v>
      </c>
      <c r="P371" s="8" t="s">
        <v>875</v>
      </c>
      <c r="Q371" s="8" t="s">
        <v>42</v>
      </c>
      <c r="R371" s="9">
        <v>31479.045752999999</v>
      </c>
      <c r="S371" s="9">
        <v>0</v>
      </c>
      <c r="T371" s="12">
        <v>17903.710616</v>
      </c>
      <c r="U371" s="12">
        <v>0</v>
      </c>
      <c r="V371" s="12">
        <v>4672.4114339999996</v>
      </c>
      <c r="W371" s="12">
        <v>7572.8810920000005</v>
      </c>
      <c r="X371" s="9">
        <v>1330.0426110000001</v>
      </c>
      <c r="Y371" s="9"/>
      <c r="Z371" s="9"/>
      <c r="AA371" s="16">
        <v>1.0902999999999999E-2</v>
      </c>
      <c r="AB371" s="14">
        <f t="shared" si="15"/>
        <v>12245.292526000001</v>
      </c>
      <c r="AC371" s="15">
        <f t="shared" si="16"/>
        <v>0</v>
      </c>
      <c r="AD371" s="15">
        <f t="shared" si="17"/>
        <v>0.38156797186177727</v>
      </c>
      <c r="AE371" s="16">
        <f>+S371/K371</f>
        <v>0</v>
      </c>
      <c r="AF371" s="16">
        <f>+V371/K371</f>
        <v>3.9946864398690448E-4</v>
      </c>
      <c r="AG371" s="17">
        <f>+AB371/K371+AA371</f>
        <v>1.194991345564929E-2</v>
      </c>
    </row>
    <row r="372" spans="1:33" ht="12.75" customHeight="1" x14ac:dyDescent="0.2">
      <c r="A372" s="6" t="s">
        <v>870</v>
      </c>
      <c r="B372" s="6" t="s">
        <v>892</v>
      </c>
      <c r="C372" s="7" t="s">
        <v>42</v>
      </c>
      <c r="D372" s="8" t="s">
        <v>893</v>
      </c>
      <c r="E372" s="8" t="s">
        <v>36</v>
      </c>
      <c r="F372" s="8" t="s">
        <v>37</v>
      </c>
      <c r="G372" s="6" t="s">
        <v>62</v>
      </c>
      <c r="H372" s="6" t="s">
        <v>224</v>
      </c>
      <c r="I372" s="6" t="s">
        <v>40</v>
      </c>
      <c r="J372" s="8" t="s">
        <v>65</v>
      </c>
      <c r="K372" s="9">
        <v>46237176.058524996</v>
      </c>
      <c r="L372" s="22" t="s">
        <v>873</v>
      </c>
      <c r="M372" s="7" t="s">
        <v>43</v>
      </c>
      <c r="N372" s="8" t="s">
        <v>44</v>
      </c>
      <c r="O372" s="8" t="s">
        <v>885</v>
      </c>
      <c r="P372" s="8" t="s">
        <v>875</v>
      </c>
      <c r="Q372" s="8" t="s">
        <v>42</v>
      </c>
      <c r="R372" s="9">
        <v>99979.366116000005</v>
      </c>
      <c r="S372" s="9">
        <v>0</v>
      </c>
      <c r="T372" s="12">
        <v>58603.595534</v>
      </c>
      <c r="U372" s="12">
        <v>798.97981400000003</v>
      </c>
      <c r="V372" s="12">
        <v>18463.876706999999</v>
      </c>
      <c r="W372" s="12">
        <v>21085.829366999998</v>
      </c>
      <c r="X372" s="9">
        <v>1027.0846939999999</v>
      </c>
      <c r="Y372" s="9"/>
      <c r="Z372" s="9"/>
      <c r="AA372" s="16">
        <v>7.0699999999999999E-3</v>
      </c>
      <c r="AB372" s="14">
        <f t="shared" si="15"/>
        <v>40348.685887999993</v>
      </c>
      <c r="AC372" s="15">
        <f t="shared" si="16"/>
        <v>0</v>
      </c>
      <c r="AD372" s="15">
        <f t="shared" si="17"/>
        <v>0.45760788240420236</v>
      </c>
      <c r="AE372" s="16">
        <f>+S372/K372</f>
        <v>0</v>
      </c>
      <c r="AF372" s="16">
        <f>+V372/K372</f>
        <v>3.993296797284772E-4</v>
      </c>
      <c r="AG372" s="17">
        <f>+AB372/K372+AA372</f>
        <v>7.9426459815999228E-3</v>
      </c>
    </row>
    <row r="373" spans="1:33" ht="12.75" customHeight="1" x14ac:dyDescent="0.2">
      <c r="A373" s="6" t="s">
        <v>870</v>
      </c>
      <c r="B373" s="6" t="s">
        <v>894</v>
      </c>
      <c r="C373" s="7" t="s">
        <v>42</v>
      </c>
      <c r="D373" s="8" t="s">
        <v>895</v>
      </c>
      <c r="E373" s="8" t="s">
        <v>36</v>
      </c>
      <c r="F373" s="8" t="s">
        <v>37</v>
      </c>
      <c r="G373" s="6" t="s">
        <v>51</v>
      </c>
      <c r="H373" s="6" t="s">
        <v>157</v>
      </c>
      <c r="I373" s="6" t="s">
        <v>40</v>
      </c>
      <c r="J373" s="8" t="s">
        <v>65</v>
      </c>
      <c r="K373" s="9">
        <v>1691932.832432</v>
      </c>
      <c r="L373" s="22" t="s">
        <v>873</v>
      </c>
      <c r="M373" s="8" t="s">
        <v>42</v>
      </c>
      <c r="N373" s="8" t="s">
        <v>42</v>
      </c>
      <c r="O373" s="8" t="s">
        <v>875</v>
      </c>
      <c r="P373" s="8" t="s">
        <v>875</v>
      </c>
      <c r="Q373" s="8" t="s">
        <v>42</v>
      </c>
      <c r="R373" s="9">
        <v>11493.0702</v>
      </c>
      <c r="S373" s="9">
        <v>4226.1080529999999</v>
      </c>
      <c r="T373" s="12">
        <v>0</v>
      </c>
      <c r="U373" s="12">
        <v>165.59982600000001</v>
      </c>
      <c r="V373" s="12">
        <v>778.411247</v>
      </c>
      <c r="W373" s="12">
        <v>5835.2586229999997</v>
      </c>
      <c r="X373" s="9">
        <v>487.69245100000001</v>
      </c>
      <c r="Y373" s="9"/>
      <c r="Z373" s="9"/>
      <c r="AA373" s="13"/>
      <c r="AB373" s="14">
        <f t="shared" si="15"/>
        <v>11005.377748999999</v>
      </c>
      <c r="AC373" s="15">
        <f t="shared" si="16"/>
        <v>0.3840039069430401</v>
      </c>
      <c r="AD373" s="15">
        <f t="shared" si="17"/>
        <v>7.0730079853072753E-2</v>
      </c>
      <c r="AE373" s="16">
        <f>+S373/K373</f>
        <v>2.4977989504023947E-3</v>
      </c>
      <c r="AF373" s="16">
        <f>+V373/K373</f>
        <v>4.6007219203915114E-4</v>
      </c>
      <c r="AG373" s="17">
        <f>+AB373/K373+AA373</f>
        <v>6.5046185865314564E-3</v>
      </c>
    </row>
    <row r="374" spans="1:33" ht="12.75" customHeight="1" x14ac:dyDescent="0.2">
      <c r="A374" s="6" t="s">
        <v>870</v>
      </c>
      <c r="B374" s="6" t="s">
        <v>896</v>
      </c>
      <c r="C374" s="7" t="s">
        <v>897</v>
      </c>
      <c r="D374" s="8" t="s">
        <v>898</v>
      </c>
      <c r="E374" s="8" t="s">
        <v>36</v>
      </c>
      <c r="F374" s="8" t="s">
        <v>37</v>
      </c>
      <c r="G374" s="6" t="s">
        <v>62</v>
      </c>
      <c r="H374" s="6" t="s">
        <v>202</v>
      </c>
      <c r="I374" s="6" t="s">
        <v>40</v>
      </c>
      <c r="J374" s="8" t="s">
        <v>65</v>
      </c>
      <c r="K374" s="9">
        <v>531021.50038300001</v>
      </c>
      <c r="L374" s="22" t="s">
        <v>434</v>
      </c>
      <c r="M374" s="7" t="s">
        <v>43</v>
      </c>
      <c r="N374" s="8" t="s">
        <v>44</v>
      </c>
      <c r="O374" s="8" t="s">
        <v>899</v>
      </c>
      <c r="P374" s="8" t="s">
        <v>875</v>
      </c>
      <c r="Q374" s="8" t="s">
        <v>42</v>
      </c>
      <c r="R374" s="9">
        <v>6291.6736650000003</v>
      </c>
      <c r="S374" s="9">
        <v>0</v>
      </c>
      <c r="T374" s="12">
        <v>0</v>
      </c>
      <c r="U374" s="12">
        <v>0</v>
      </c>
      <c r="V374" s="12">
        <v>264.43656499999997</v>
      </c>
      <c r="W374" s="12">
        <v>4950.9502039999998</v>
      </c>
      <c r="X374" s="9">
        <v>1076.2868960000001</v>
      </c>
      <c r="Y374" s="9"/>
      <c r="Z374" s="9"/>
      <c r="AA374" s="16">
        <v>1.0423999999999999E-2</v>
      </c>
      <c r="AB374" s="14">
        <f t="shared" si="15"/>
        <v>5215.3867689999997</v>
      </c>
      <c r="AC374" s="15">
        <f t="shared" si="16"/>
        <v>0</v>
      </c>
      <c r="AD374" s="15">
        <f t="shared" si="17"/>
        <v>5.0703155242828354E-2</v>
      </c>
      <c r="AE374" s="16">
        <f>+S374/K374</f>
        <v>0</v>
      </c>
      <c r="AF374" s="16">
        <f>+V374/K374</f>
        <v>4.9797713427662479E-4</v>
      </c>
      <c r="AG374" s="17">
        <f>+AB374/K374+AA374</f>
        <v>2.0245422984264093E-2</v>
      </c>
    </row>
    <row r="375" spans="1:33" ht="12.75" customHeight="1" x14ac:dyDescent="0.2">
      <c r="A375" s="6" t="s">
        <v>870</v>
      </c>
      <c r="B375" s="6" t="s">
        <v>900</v>
      </c>
      <c r="C375" s="7" t="s">
        <v>897</v>
      </c>
      <c r="D375" s="8" t="s">
        <v>901</v>
      </c>
      <c r="E375" s="8" t="s">
        <v>36</v>
      </c>
      <c r="F375" s="8" t="s">
        <v>37</v>
      </c>
      <c r="G375" s="6" t="s">
        <v>62</v>
      </c>
      <c r="H375" s="6" t="s">
        <v>202</v>
      </c>
      <c r="I375" s="6" t="s">
        <v>40</v>
      </c>
      <c r="J375" s="8" t="s">
        <v>41</v>
      </c>
      <c r="K375" s="9">
        <v>510570831.40163898</v>
      </c>
      <c r="L375" s="22" t="s">
        <v>902</v>
      </c>
      <c r="M375" s="7" t="s">
        <v>43</v>
      </c>
      <c r="N375" s="8" t="s">
        <v>44</v>
      </c>
      <c r="O375" s="8" t="s">
        <v>899</v>
      </c>
      <c r="P375" s="8" t="s">
        <v>875</v>
      </c>
      <c r="Q375" s="8" t="s">
        <v>42</v>
      </c>
      <c r="R375" s="9">
        <v>2498843</v>
      </c>
      <c r="S375" s="9">
        <v>0</v>
      </c>
      <c r="T375" s="12">
        <v>72114</v>
      </c>
      <c r="U375" s="12">
        <v>0</v>
      </c>
      <c r="V375" s="12">
        <v>255151</v>
      </c>
      <c r="W375" s="12">
        <v>1683780</v>
      </c>
      <c r="X375" s="9">
        <v>487798</v>
      </c>
      <c r="Y375" s="9"/>
      <c r="Z375" s="9"/>
      <c r="AA375" s="16">
        <v>1.0671999999999999E-2</v>
      </c>
      <c r="AB375" s="14">
        <f t="shared" si="15"/>
        <v>1938931</v>
      </c>
      <c r="AC375" s="15">
        <f t="shared" si="16"/>
        <v>0</v>
      </c>
      <c r="AD375" s="15">
        <f t="shared" si="17"/>
        <v>0.13159364618957559</v>
      </c>
      <c r="AE375" s="16">
        <f>+S375/K375</f>
        <v>0</v>
      </c>
      <c r="AF375" s="16">
        <f>+V375/K375</f>
        <v>4.9973673446943587E-4</v>
      </c>
      <c r="AG375" s="17">
        <f>+AB375/K375+AA375</f>
        <v>1.4469574950917526E-2</v>
      </c>
    </row>
    <row r="376" spans="1:33" ht="12.75" customHeight="1" x14ac:dyDescent="0.2">
      <c r="A376" s="6" t="s">
        <v>870</v>
      </c>
      <c r="B376" s="6" t="s">
        <v>903</v>
      </c>
      <c r="C376" s="7" t="s">
        <v>42</v>
      </c>
      <c r="D376" s="8" t="s">
        <v>904</v>
      </c>
      <c r="E376" s="8" t="s">
        <v>36</v>
      </c>
      <c r="F376" s="8" t="s">
        <v>37</v>
      </c>
      <c r="G376" s="6" t="s">
        <v>62</v>
      </c>
      <c r="H376" s="6" t="s">
        <v>39</v>
      </c>
      <c r="I376" s="6" t="s">
        <v>40</v>
      </c>
      <c r="J376" s="8" t="s">
        <v>41</v>
      </c>
      <c r="K376" s="9">
        <v>21377528749.8634</v>
      </c>
      <c r="L376" s="22" t="s">
        <v>902</v>
      </c>
      <c r="M376" s="8" t="s">
        <v>42</v>
      </c>
      <c r="N376" s="8" t="s">
        <v>42</v>
      </c>
      <c r="O376" s="8" t="s">
        <v>899</v>
      </c>
      <c r="P376" s="8" t="s">
        <v>875</v>
      </c>
      <c r="Q376" s="8" t="s">
        <v>42</v>
      </c>
      <c r="R376" s="9">
        <v>18374837</v>
      </c>
      <c r="S376" s="9">
        <v>0</v>
      </c>
      <c r="T376" s="12">
        <v>0</v>
      </c>
      <c r="U376" s="12">
        <v>0</v>
      </c>
      <c r="V376" s="12">
        <v>11409814</v>
      </c>
      <c r="W376" s="12">
        <v>6949094</v>
      </c>
      <c r="X376" s="9">
        <v>15929</v>
      </c>
      <c r="Y376" s="9"/>
      <c r="Z376" s="9"/>
      <c r="AA376" s="16">
        <v>1.763E-2</v>
      </c>
      <c r="AB376" s="14">
        <f t="shared" si="15"/>
        <v>18358908</v>
      </c>
      <c r="AC376" s="15">
        <f t="shared" si="16"/>
        <v>0</v>
      </c>
      <c r="AD376" s="15">
        <f t="shared" si="17"/>
        <v>0.62148652850158626</v>
      </c>
      <c r="AE376" s="16">
        <f>+S376/K376</f>
        <v>0</v>
      </c>
      <c r="AF376" s="16">
        <f>+V376/K376</f>
        <v>5.3372932547560755E-4</v>
      </c>
      <c r="AG376" s="17">
        <f>+AB376/K376+AA376</f>
        <v>1.8488794681780853E-2</v>
      </c>
    </row>
    <row r="377" spans="1:33" ht="12.75" customHeight="1" x14ac:dyDescent="0.2">
      <c r="A377" s="6" t="s">
        <v>870</v>
      </c>
      <c r="B377" s="6" t="s">
        <v>905</v>
      </c>
      <c r="C377" s="7" t="s">
        <v>42</v>
      </c>
      <c r="D377" s="8" t="s">
        <v>906</v>
      </c>
      <c r="E377" s="8" t="s">
        <v>36</v>
      </c>
      <c r="F377" s="8" t="s">
        <v>37</v>
      </c>
      <c r="G377" s="6" t="s">
        <v>62</v>
      </c>
      <c r="H377" s="6" t="s">
        <v>39</v>
      </c>
      <c r="I377" s="6" t="s">
        <v>40</v>
      </c>
      <c r="J377" s="8" t="s">
        <v>65</v>
      </c>
      <c r="K377" s="9">
        <v>17449746.339536</v>
      </c>
      <c r="L377" s="22" t="s">
        <v>902</v>
      </c>
      <c r="M377" s="8" t="s">
        <v>42</v>
      </c>
      <c r="N377" s="8" t="s">
        <v>42</v>
      </c>
      <c r="O377" s="8" t="s">
        <v>899</v>
      </c>
      <c r="P377" s="8" t="s">
        <v>875</v>
      </c>
      <c r="Q377" s="8" t="s">
        <v>42</v>
      </c>
      <c r="R377" s="9">
        <v>17750.076203000001</v>
      </c>
      <c r="S377" s="9">
        <v>0</v>
      </c>
      <c r="T377" s="12">
        <v>0</v>
      </c>
      <c r="U377" s="12">
        <v>0</v>
      </c>
      <c r="V377" s="12">
        <v>6961.6403840000003</v>
      </c>
      <c r="W377" s="12">
        <v>8173.6742250000007</v>
      </c>
      <c r="X377" s="9">
        <v>2614.7615940000001</v>
      </c>
      <c r="Y377" s="9"/>
      <c r="Z377" s="9"/>
      <c r="AA377" s="16">
        <v>1.7495E-2</v>
      </c>
      <c r="AB377" s="14">
        <f t="shared" si="15"/>
        <v>15135.314609000001</v>
      </c>
      <c r="AC377" s="15">
        <f t="shared" si="16"/>
        <v>0</v>
      </c>
      <c r="AD377" s="15">
        <f t="shared" si="17"/>
        <v>0.45996007112137327</v>
      </c>
      <c r="AE377" s="16">
        <f>+S377/K377</f>
        <v>0</v>
      </c>
      <c r="AF377" s="16">
        <f>+V377/K377</f>
        <v>3.9895367236525198E-4</v>
      </c>
      <c r="AG377" s="17">
        <f>+AB377/K377+AA377</f>
        <v>1.8362365881113573E-2</v>
      </c>
    </row>
    <row r="378" spans="1:33" ht="12.75" customHeight="1" x14ac:dyDescent="0.2">
      <c r="A378" s="6" t="s">
        <v>870</v>
      </c>
      <c r="B378" s="6" t="s">
        <v>907</v>
      </c>
      <c r="C378" s="7" t="s">
        <v>42</v>
      </c>
      <c r="D378" s="8" t="s">
        <v>908</v>
      </c>
      <c r="E378" s="8" t="s">
        <v>36</v>
      </c>
      <c r="F378" s="8" t="s">
        <v>37</v>
      </c>
      <c r="G378" s="6" t="s">
        <v>38</v>
      </c>
      <c r="H378" s="6" t="s">
        <v>52</v>
      </c>
      <c r="I378" s="6" t="s">
        <v>40</v>
      </c>
      <c r="J378" s="8" t="s">
        <v>65</v>
      </c>
      <c r="K378" s="9">
        <v>14418943.000856999</v>
      </c>
      <c r="L378" s="22" t="s">
        <v>873</v>
      </c>
      <c r="M378" s="8" t="s">
        <v>42</v>
      </c>
      <c r="N378" s="8" t="s">
        <v>42</v>
      </c>
      <c r="O378" s="8" t="s">
        <v>878</v>
      </c>
      <c r="P378" s="8" t="s">
        <v>875</v>
      </c>
      <c r="Q378" s="8" t="s">
        <v>42</v>
      </c>
      <c r="R378" s="9">
        <v>289311.85032999999</v>
      </c>
      <c r="S378" s="9">
        <v>234493.287923</v>
      </c>
      <c r="T378" s="12">
        <v>0</v>
      </c>
      <c r="U378" s="12">
        <v>2900.38879</v>
      </c>
      <c r="V378" s="12">
        <v>11202.254983999999</v>
      </c>
      <c r="W378" s="12">
        <v>20950.272152999998</v>
      </c>
      <c r="X378" s="9">
        <v>19765.646479999999</v>
      </c>
      <c r="Y378" s="9"/>
      <c r="Z378" s="9"/>
      <c r="AA378" s="13"/>
      <c r="AB378" s="14">
        <f t="shared" si="15"/>
        <v>269546.20384999999</v>
      </c>
      <c r="AC378" s="15">
        <f t="shared" si="16"/>
        <v>0.8699558167530097</v>
      </c>
      <c r="AD378" s="15">
        <f t="shared" si="17"/>
        <v>4.1559683735089635E-2</v>
      </c>
      <c r="AE378" s="16">
        <f>+S378/K378</f>
        <v>1.6262862535004315E-2</v>
      </c>
      <c r="AF378" s="16">
        <f>+V378/K378</f>
        <v>7.7691235642821988E-4</v>
      </c>
      <c r="AG378" s="17">
        <f>+AB378/K378+AA378</f>
        <v>1.8693894818363546E-2</v>
      </c>
    </row>
    <row r="379" spans="1:33" ht="12.75" customHeight="1" x14ac:dyDescent="0.2">
      <c r="A379" s="6" t="s">
        <v>870</v>
      </c>
      <c r="B379" s="6" t="s">
        <v>909</v>
      </c>
      <c r="C379" s="7" t="s">
        <v>42</v>
      </c>
      <c r="D379" s="8" t="s">
        <v>910</v>
      </c>
      <c r="E379" s="8" t="s">
        <v>36</v>
      </c>
      <c r="F379" s="8" t="s">
        <v>37</v>
      </c>
      <c r="G379" s="6" t="s">
        <v>62</v>
      </c>
      <c r="H379" s="6" t="s">
        <v>39</v>
      </c>
      <c r="I379" s="6" t="s">
        <v>40</v>
      </c>
      <c r="J379" s="8" t="s">
        <v>41</v>
      </c>
      <c r="K379" s="9">
        <v>932017224.18852496</v>
      </c>
      <c r="L379" s="22" t="s">
        <v>902</v>
      </c>
      <c r="M379" s="7" t="s">
        <v>43</v>
      </c>
      <c r="N379" s="8" t="s">
        <v>44</v>
      </c>
      <c r="O379" s="8" t="s">
        <v>878</v>
      </c>
      <c r="P379" s="8" t="s">
        <v>875</v>
      </c>
      <c r="Q379" s="8" t="s">
        <v>42</v>
      </c>
      <c r="R379" s="9">
        <v>5714684</v>
      </c>
      <c r="S379" s="9">
        <v>0</v>
      </c>
      <c r="T379" s="12">
        <v>3231158</v>
      </c>
      <c r="U379" s="12">
        <v>0</v>
      </c>
      <c r="V379" s="12">
        <v>698986</v>
      </c>
      <c r="W379" s="12">
        <v>1706093</v>
      </c>
      <c r="X379" s="9">
        <v>78447</v>
      </c>
      <c r="Y379" s="9"/>
      <c r="Z379" s="9"/>
      <c r="AA379" s="16">
        <v>1.4766E-2</v>
      </c>
      <c r="AB379" s="14">
        <f t="shared" si="15"/>
        <v>2405079</v>
      </c>
      <c r="AC379" s="15">
        <f t="shared" si="16"/>
        <v>0</v>
      </c>
      <c r="AD379" s="15">
        <f t="shared" si="17"/>
        <v>0.29062912278557168</v>
      </c>
      <c r="AE379" s="16">
        <f>+S379/K379</f>
        <v>0</v>
      </c>
      <c r="AF379" s="16">
        <f>+V379/K379</f>
        <v>7.4997111840779853E-4</v>
      </c>
      <c r="AG379" s="17">
        <f>+AB379/K379+AA379</f>
        <v>1.7346509176849191E-2</v>
      </c>
    </row>
    <row r="380" spans="1:33" ht="12.75" customHeight="1" x14ac:dyDescent="0.2">
      <c r="A380" s="6" t="s">
        <v>870</v>
      </c>
      <c r="B380" s="6" t="s">
        <v>911</v>
      </c>
      <c r="C380" s="7" t="s">
        <v>42</v>
      </c>
      <c r="D380" s="8" t="s">
        <v>912</v>
      </c>
      <c r="E380" s="8" t="s">
        <v>36</v>
      </c>
      <c r="F380" s="8" t="s">
        <v>37</v>
      </c>
      <c r="G380" s="6" t="s">
        <v>62</v>
      </c>
      <c r="H380" s="6" t="s">
        <v>39</v>
      </c>
      <c r="I380" s="6" t="s">
        <v>40</v>
      </c>
      <c r="J380" s="8" t="s">
        <v>65</v>
      </c>
      <c r="K380" s="9">
        <v>3061172.0932510002</v>
      </c>
      <c r="L380" s="22" t="s">
        <v>902</v>
      </c>
      <c r="M380" s="7" t="s">
        <v>43</v>
      </c>
      <c r="N380" s="8" t="s">
        <v>44</v>
      </c>
      <c r="O380" s="8" t="s">
        <v>878</v>
      </c>
      <c r="P380" s="8" t="s">
        <v>875</v>
      </c>
      <c r="Q380" s="8" t="s">
        <v>42</v>
      </c>
      <c r="R380" s="9">
        <v>20371.220179999997</v>
      </c>
      <c r="S380" s="9">
        <v>0</v>
      </c>
      <c r="T380" s="12">
        <v>12985.608534999999</v>
      </c>
      <c r="U380" s="12">
        <v>0</v>
      </c>
      <c r="V380" s="12">
        <v>2291.7109890000002</v>
      </c>
      <c r="W380" s="12">
        <v>4817.13166</v>
      </c>
      <c r="X380" s="9">
        <v>276.76899600000002</v>
      </c>
      <c r="Y380" s="9"/>
      <c r="Z380" s="9"/>
      <c r="AA380" s="16">
        <v>1.4671999999999999E-2</v>
      </c>
      <c r="AB380" s="14">
        <f t="shared" si="15"/>
        <v>7108.8426490000002</v>
      </c>
      <c r="AC380" s="15">
        <f t="shared" si="16"/>
        <v>0</v>
      </c>
      <c r="AD380" s="15">
        <f t="shared" si="17"/>
        <v>0.32237469615709874</v>
      </c>
      <c r="AE380" s="16">
        <f>+S380/K380</f>
        <v>0</v>
      </c>
      <c r="AF380" s="16">
        <f>+V380/K380</f>
        <v>7.4863840358814211E-4</v>
      </c>
      <c r="AG380" s="17">
        <f>+AB380/K380+AA380</f>
        <v>1.6994261680312893E-2</v>
      </c>
    </row>
    <row r="381" spans="1:33" ht="12.75" customHeight="1" x14ac:dyDescent="0.2">
      <c r="A381" s="6" t="s">
        <v>870</v>
      </c>
      <c r="B381" s="6" t="s">
        <v>913</v>
      </c>
      <c r="C381" s="7" t="s">
        <v>42</v>
      </c>
      <c r="D381" s="8" t="s">
        <v>914</v>
      </c>
      <c r="E381" s="8" t="s">
        <v>36</v>
      </c>
      <c r="F381" s="8" t="s">
        <v>37</v>
      </c>
      <c r="G381" s="6" t="s">
        <v>51</v>
      </c>
      <c r="H381" s="6" t="s">
        <v>122</v>
      </c>
      <c r="I381" s="6" t="s">
        <v>123</v>
      </c>
      <c r="J381" s="8" t="s">
        <v>41</v>
      </c>
      <c r="K381" s="9">
        <v>8921247460.2677593</v>
      </c>
      <c r="L381" s="22" t="s">
        <v>873</v>
      </c>
      <c r="M381" s="8" t="s">
        <v>42</v>
      </c>
      <c r="N381" s="8" t="s">
        <v>42</v>
      </c>
      <c r="O381" s="8" t="s">
        <v>878</v>
      </c>
      <c r="P381" s="8" t="s">
        <v>875</v>
      </c>
      <c r="Q381" s="8" t="s">
        <v>42</v>
      </c>
      <c r="R381" s="9">
        <v>103910607</v>
      </c>
      <c r="S381" s="9">
        <v>79878203</v>
      </c>
      <c r="T381" s="12">
        <v>0</v>
      </c>
      <c r="U381" s="12">
        <v>0</v>
      </c>
      <c r="V381" s="12">
        <v>5797324</v>
      </c>
      <c r="W381" s="12">
        <v>8064773</v>
      </c>
      <c r="X381" s="9">
        <v>10170307</v>
      </c>
      <c r="Y381" s="9"/>
      <c r="Z381" s="9"/>
      <c r="AA381" s="13"/>
      <c r="AB381" s="14">
        <f t="shared" si="15"/>
        <v>93740300</v>
      </c>
      <c r="AC381" s="15">
        <f t="shared" si="16"/>
        <v>0.85212233159057527</v>
      </c>
      <c r="AD381" s="15">
        <f t="shared" si="17"/>
        <v>6.184452151315923E-2</v>
      </c>
      <c r="AE381" s="16">
        <f>+S381/K381</f>
        <v>8.9537033196030822E-3</v>
      </c>
      <c r="AF381" s="16">
        <f>+V381/K381</f>
        <v>6.4983333618076785E-4</v>
      </c>
      <c r="AG381" s="17">
        <f>+AB381/K381+AA381</f>
        <v>1.0507532765735714E-2</v>
      </c>
    </row>
    <row r="382" spans="1:33" ht="12.75" customHeight="1" x14ac:dyDescent="0.2">
      <c r="A382" s="6" t="s">
        <v>870</v>
      </c>
      <c r="B382" s="6" t="s">
        <v>915</v>
      </c>
      <c r="C382" s="7" t="s">
        <v>42</v>
      </c>
      <c r="D382" s="8" t="s">
        <v>916</v>
      </c>
      <c r="E382" s="8" t="s">
        <v>36</v>
      </c>
      <c r="F382" s="8" t="s">
        <v>37</v>
      </c>
      <c r="G382" s="6" t="s">
        <v>51</v>
      </c>
      <c r="H382" s="6" t="s">
        <v>52</v>
      </c>
      <c r="I382" s="6" t="s">
        <v>40</v>
      </c>
      <c r="J382" s="8" t="s">
        <v>41</v>
      </c>
      <c r="K382" s="9">
        <v>10181680048.341499</v>
      </c>
      <c r="L382" s="22" t="s">
        <v>873</v>
      </c>
      <c r="M382" s="8" t="s">
        <v>42</v>
      </c>
      <c r="N382" s="8" t="s">
        <v>42</v>
      </c>
      <c r="O382" s="8" t="s">
        <v>878</v>
      </c>
      <c r="P382" s="8" t="s">
        <v>875</v>
      </c>
      <c r="Q382" s="8" t="s">
        <v>42</v>
      </c>
      <c r="R382" s="9">
        <v>131662354</v>
      </c>
      <c r="S382" s="9">
        <v>94740752</v>
      </c>
      <c r="T382" s="12">
        <v>0</v>
      </c>
      <c r="U382" s="12">
        <v>2520789</v>
      </c>
      <c r="V382" s="12">
        <v>8859363</v>
      </c>
      <c r="W382" s="12">
        <v>8947756</v>
      </c>
      <c r="X382" s="9">
        <v>16593694</v>
      </c>
      <c r="Y382" s="9"/>
      <c r="Z382" s="9"/>
      <c r="AA382" s="13"/>
      <c r="AB382" s="14">
        <f t="shared" si="15"/>
        <v>115068660</v>
      </c>
      <c r="AC382" s="15">
        <f t="shared" si="16"/>
        <v>0.82334105567927884</v>
      </c>
      <c r="AD382" s="15">
        <f t="shared" si="17"/>
        <v>7.6991971575926924E-2</v>
      </c>
      <c r="AE382" s="16">
        <f>+S382/K382</f>
        <v>9.3050215239706326E-3</v>
      </c>
      <c r="AF382" s="16">
        <f>+V382/K382</f>
        <v>8.7012781367482744E-4</v>
      </c>
      <c r="AG382" s="17">
        <f>+AB382/K382+AA382</f>
        <v>1.1301539574379339E-2</v>
      </c>
    </row>
    <row r="383" spans="1:33" ht="12.75" customHeight="1" x14ac:dyDescent="0.2">
      <c r="A383" s="6" t="s">
        <v>870</v>
      </c>
      <c r="B383" s="6" t="s">
        <v>917</v>
      </c>
      <c r="C383" s="7" t="s">
        <v>42</v>
      </c>
      <c r="D383" s="8" t="s">
        <v>918</v>
      </c>
      <c r="E383" s="8" t="s">
        <v>36</v>
      </c>
      <c r="F383" s="8" t="s">
        <v>37</v>
      </c>
      <c r="G383" s="6" t="s">
        <v>38</v>
      </c>
      <c r="H383" s="6" t="s">
        <v>580</v>
      </c>
      <c r="I383" s="6" t="s">
        <v>40</v>
      </c>
      <c r="J383" s="8" t="s">
        <v>65</v>
      </c>
      <c r="K383" s="9">
        <v>2080937.9283060001</v>
      </c>
      <c r="L383" s="22" t="s">
        <v>919</v>
      </c>
      <c r="M383" s="8" t="s">
        <v>42</v>
      </c>
      <c r="N383" s="8" t="s">
        <v>42</v>
      </c>
      <c r="O383" s="8" t="s">
        <v>874</v>
      </c>
      <c r="P383" s="8" t="s">
        <v>875</v>
      </c>
      <c r="Q383" s="8" t="s">
        <v>42</v>
      </c>
      <c r="R383" s="9">
        <v>7418.0305440000002</v>
      </c>
      <c r="S383" s="9">
        <v>0</v>
      </c>
      <c r="T383" s="12">
        <v>0</v>
      </c>
      <c r="U383" s="12">
        <v>0</v>
      </c>
      <c r="V383" s="12">
        <v>831.98034299999995</v>
      </c>
      <c r="W383" s="12">
        <v>5588.4918040000002</v>
      </c>
      <c r="X383" s="9">
        <v>997.55839700000001</v>
      </c>
      <c r="Y383" s="9"/>
      <c r="Z383" s="9"/>
      <c r="AA383" s="13"/>
      <c r="AB383" s="14">
        <f t="shared" si="15"/>
        <v>6420.4721470000004</v>
      </c>
      <c r="AC383" s="15">
        <f t="shared" si="16"/>
        <v>0</v>
      </c>
      <c r="AD383" s="15">
        <f t="shared" si="17"/>
        <v>0.1295824238391482</v>
      </c>
      <c r="AE383" s="16">
        <f>+S383/K383</f>
        <v>0</v>
      </c>
      <c r="AF383" s="16">
        <f>+V383/K383</f>
        <v>3.9981026424814052E-4</v>
      </c>
      <c r="AG383" s="17">
        <f>+AB383/K383+AA383</f>
        <v>3.0853741765505828E-3</v>
      </c>
    </row>
    <row r="384" spans="1:33" ht="12.75" customHeight="1" x14ac:dyDescent="0.2">
      <c r="A384" s="6" t="s">
        <v>870</v>
      </c>
      <c r="B384" s="6" t="s">
        <v>920</v>
      </c>
      <c r="C384" s="7" t="s">
        <v>42</v>
      </c>
      <c r="D384" s="8" t="s">
        <v>921</v>
      </c>
      <c r="E384" s="8" t="s">
        <v>36</v>
      </c>
      <c r="F384" s="8" t="s">
        <v>37</v>
      </c>
      <c r="G384" s="6" t="s">
        <v>38</v>
      </c>
      <c r="H384" s="6" t="s">
        <v>580</v>
      </c>
      <c r="I384" s="6" t="s">
        <v>40</v>
      </c>
      <c r="J384" s="8" t="s">
        <v>68</v>
      </c>
      <c r="K384" s="9">
        <v>1136323.7768029999</v>
      </c>
      <c r="L384" s="22" t="s">
        <v>919</v>
      </c>
      <c r="M384" s="8" t="s">
        <v>42</v>
      </c>
      <c r="N384" s="8" t="s">
        <v>42</v>
      </c>
      <c r="O384" s="8" t="s">
        <v>874</v>
      </c>
      <c r="P384" s="8" t="s">
        <v>875</v>
      </c>
      <c r="Q384" s="8" t="s">
        <v>42</v>
      </c>
      <c r="R384" s="9">
        <v>6414.6935300000005</v>
      </c>
      <c r="S384" s="9">
        <v>0</v>
      </c>
      <c r="T384" s="12">
        <v>0</v>
      </c>
      <c r="U384" s="12">
        <v>0</v>
      </c>
      <c r="V384" s="12">
        <v>443.40428600000001</v>
      </c>
      <c r="W384" s="12">
        <v>5441.5747140000003</v>
      </c>
      <c r="X384" s="9">
        <v>529.71452999999997</v>
      </c>
      <c r="Y384" s="9"/>
      <c r="Z384" s="9"/>
      <c r="AA384" s="13"/>
      <c r="AB384" s="14">
        <f t="shared" si="15"/>
        <v>5884.9790000000003</v>
      </c>
      <c r="AC384" s="15">
        <f t="shared" si="16"/>
        <v>0</v>
      </c>
      <c r="AD384" s="15">
        <f t="shared" si="17"/>
        <v>7.5345092310439843E-2</v>
      </c>
      <c r="AE384" s="16">
        <f>+S384/K384</f>
        <v>0</v>
      </c>
      <c r="AF384" s="16">
        <f>+V384/K384</f>
        <v>3.9020945882827488E-4</v>
      </c>
      <c r="AG384" s="17">
        <f>+AB384/K384+AA384</f>
        <v>5.1789631794532595E-3</v>
      </c>
    </row>
    <row r="385" spans="1:33" ht="12.75" customHeight="1" x14ac:dyDescent="0.2">
      <c r="A385" s="6" t="s">
        <v>870</v>
      </c>
      <c r="B385" s="6" t="s">
        <v>922</v>
      </c>
      <c r="C385" s="7" t="s">
        <v>923</v>
      </c>
      <c r="D385" s="8" t="s">
        <v>924</v>
      </c>
      <c r="E385" s="8" t="s">
        <v>36</v>
      </c>
      <c r="F385" s="8" t="s">
        <v>37</v>
      </c>
      <c r="G385" s="6" t="s">
        <v>62</v>
      </c>
      <c r="H385" s="6" t="s">
        <v>202</v>
      </c>
      <c r="I385" s="6" t="s">
        <v>40</v>
      </c>
      <c r="J385" s="8" t="s">
        <v>65</v>
      </c>
      <c r="K385" s="9">
        <v>8733137.6509290002</v>
      </c>
      <c r="L385" s="22" t="s">
        <v>434</v>
      </c>
      <c r="M385" s="7" t="s">
        <v>43</v>
      </c>
      <c r="N385" s="8" t="s">
        <v>44</v>
      </c>
      <c r="O385" s="8" t="s">
        <v>899</v>
      </c>
      <c r="P385" s="8" t="s">
        <v>875</v>
      </c>
      <c r="Q385" s="8" t="s">
        <v>42</v>
      </c>
      <c r="R385" s="9">
        <v>71541.815183999992</v>
      </c>
      <c r="S385" s="9">
        <v>0</v>
      </c>
      <c r="T385" s="12">
        <v>56166.859507000001</v>
      </c>
      <c r="U385" s="12">
        <v>0</v>
      </c>
      <c r="V385" s="12">
        <v>4358.5082890000003</v>
      </c>
      <c r="W385" s="12">
        <v>8698.8896139999997</v>
      </c>
      <c r="X385" s="9">
        <v>2317.5577739999999</v>
      </c>
      <c r="Y385" s="9"/>
      <c r="Z385" s="9"/>
      <c r="AA385" s="16">
        <v>1.7349E-2</v>
      </c>
      <c r="AB385" s="14">
        <f t="shared" si="15"/>
        <v>13057.397903000001</v>
      </c>
      <c r="AC385" s="15">
        <f t="shared" si="16"/>
        <v>0</v>
      </c>
      <c r="AD385" s="15">
        <f t="shared" si="17"/>
        <v>0.33379608413393086</v>
      </c>
      <c r="AE385" s="16">
        <f>+S385/K385</f>
        <v>0</v>
      </c>
      <c r="AF385" s="16">
        <f>+V385/K385</f>
        <v>4.9907701712870146E-4</v>
      </c>
      <c r="AG385" s="17">
        <f>+AB385/K385+AA385</f>
        <v>1.8844155398313342E-2</v>
      </c>
    </row>
    <row r="386" spans="1:33" ht="12.75" customHeight="1" x14ac:dyDescent="0.2">
      <c r="A386" s="6" t="s">
        <v>870</v>
      </c>
      <c r="B386" s="6" t="s">
        <v>925</v>
      </c>
      <c r="C386" s="7" t="s">
        <v>923</v>
      </c>
      <c r="D386" s="8" t="s">
        <v>926</v>
      </c>
      <c r="E386" s="8" t="s">
        <v>36</v>
      </c>
      <c r="F386" s="8" t="s">
        <v>37</v>
      </c>
      <c r="G386" s="6" t="s">
        <v>62</v>
      </c>
      <c r="H386" s="6" t="s">
        <v>202</v>
      </c>
      <c r="I386" s="6" t="s">
        <v>40</v>
      </c>
      <c r="J386" s="8" t="s">
        <v>41</v>
      </c>
      <c r="K386" s="9">
        <v>7327134102.4453602</v>
      </c>
      <c r="L386" s="22" t="s">
        <v>902</v>
      </c>
      <c r="M386" s="7" t="s">
        <v>43</v>
      </c>
      <c r="N386" s="8" t="s">
        <v>44</v>
      </c>
      <c r="O386" s="8" t="s">
        <v>899</v>
      </c>
      <c r="P386" s="8" t="s">
        <v>875</v>
      </c>
      <c r="Q386" s="8" t="s">
        <v>42</v>
      </c>
      <c r="R386" s="9">
        <v>58677611</v>
      </c>
      <c r="S386" s="9">
        <v>0</v>
      </c>
      <c r="T386" s="12">
        <v>49647538</v>
      </c>
      <c r="U386" s="12">
        <v>0</v>
      </c>
      <c r="V386" s="12">
        <v>3662690</v>
      </c>
      <c r="W386" s="12">
        <v>4824780</v>
      </c>
      <c r="X386" s="9">
        <v>542603</v>
      </c>
      <c r="Y386" s="9"/>
      <c r="Z386" s="9"/>
      <c r="AA386" s="16">
        <v>1.7401E-2</v>
      </c>
      <c r="AB386" s="14">
        <f t="shared" si="15"/>
        <v>8487470</v>
      </c>
      <c r="AC386" s="15">
        <f t="shared" si="16"/>
        <v>0</v>
      </c>
      <c r="AD386" s="15">
        <f t="shared" si="17"/>
        <v>0.43154084786161245</v>
      </c>
      <c r="AE386" s="16">
        <f>+S386/K386</f>
        <v>0</v>
      </c>
      <c r="AF386" s="16">
        <f>+V386/K386</f>
        <v>4.9988030091841949E-4</v>
      </c>
      <c r="AG386" s="17">
        <f>+AB386/K386+AA386</f>
        <v>1.8559361493229308E-2</v>
      </c>
    </row>
    <row r="387" spans="1:33" ht="12.75" customHeight="1" x14ac:dyDescent="0.2">
      <c r="A387" s="6" t="s">
        <v>870</v>
      </c>
      <c r="B387" s="6" t="s">
        <v>927</v>
      </c>
      <c r="C387" s="7" t="s">
        <v>42</v>
      </c>
      <c r="D387" s="8" t="s">
        <v>928</v>
      </c>
      <c r="E387" s="8" t="s">
        <v>36</v>
      </c>
      <c r="F387" s="8" t="s">
        <v>37</v>
      </c>
      <c r="G387" s="6" t="s">
        <v>62</v>
      </c>
      <c r="H387" s="6" t="s">
        <v>52</v>
      </c>
      <c r="I387" s="6" t="s">
        <v>40</v>
      </c>
      <c r="J387" s="8" t="s">
        <v>41</v>
      </c>
      <c r="K387" s="9">
        <v>12472647889.439899</v>
      </c>
      <c r="L387" s="22" t="s">
        <v>873</v>
      </c>
      <c r="M387" s="8" t="s">
        <v>42</v>
      </c>
      <c r="N387" s="8" t="s">
        <v>42</v>
      </c>
      <c r="O387" s="8" t="s">
        <v>878</v>
      </c>
      <c r="P387" s="8" t="s">
        <v>875</v>
      </c>
      <c r="Q387" s="8" t="s">
        <v>42</v>
      </c>
      <c r="R387" s="9">
        <v>148027800</v>
      </c>
      <c r="S387" s="9">
        <v>109998330</v>
      </c>
      <c r="T387" s="12">
        <v>0</v>
      </c>
      <c r="U387" s="12">
        <v>9156679</v>
      </c>
      <c r="V387" s="12">
        <v>9729141</v>
      </c>
      <c r="W387" s="12">
        <v>10159757</v>
      </c>
      <c r="X387" s="9">
        <v>8983893</v>
      </c>
      <c r="Y387" s="9">
        <v>2370027</v>
      </c>
      <c r="Z387" s="9"/>
      <c r="AA387" s="16">
        <v>3.9300000000000001E-4</v>
      </c>
      <c r="AB387" s="14">
        <f t="shared" si="15"/>
        <v>139043907</v>
      </c>
      <c r="AC387" s="15">
        <f t="shared" si="16"/>
        <v>0.79110499966028713</v>
      </c>
      <c r="AD387" s="15">
        <f t="shared" si="17"/>
        <v>6.997171763880311E-2</v>
      </c>
      <c r="AE387" s="16">
        <f>+S387/K387</f>
        <v>8.8191642203842915E-3</v>
      </c>
      <c r="AF387" s="16">
        <f>+V387/K387</f>
        <v>7.8003813514508668E-4</v>
      </c>
      <c r="AG387" s="17">
        <f>+AB387/K387+AA387</f>
        <v>1.1540906060726929E-2</v>
      </c>
    </row>
    <row r="388" spans="1:33" ht="12.75" customHeight="1" x14ac:dyDescent="0.2">
      <c r="A388" s="6" t="s">
        <v>870</v>
      </c>
      <c r="B388" s="6" t="s">
        <v>929</v>
      </c>
      <c r="C388" s="7" t="s">
        <v>42</v>
      </c>
      <c r="D388" s="8" t="s">
        <v>930</v>
      </c>
      <c r="E388" s="8" t="s">
        <v>36</v>
      </c>
      <c r="F388" s="8" t="s">
        <v>37</v>
      </c>
      <c r="G388" s="6" t="s">
        <v>62</v>
      </c>
      <c r="H388" s="6" t="s">
        <v>216</v>
      </c>
      <c r="I388" s="6" t="s">
        <v>40</v>
      </c>
      <c r="J388" s="8" t="s">
        <v>41</v>
      </c>
      <c r="K388" s="9">
        <v>9855041853.0764999</v>
      </c>
      <c r="L388" s="22" t="s">
        <v>873</v>
      </c>
      <c r="M388" s="7" t="s">
        <v>43</v>
      </c>
      <c r="N388" s="8" t="s">
        <v>44</v>
      </c>
      <c r="O388" s="8" t="s">
        <v>878</v>
      </c>
      <c r="P388" s="8" t="s">
        <v>875</v>
      </c>
      <c r="Q388" s="8" t="s">
        <v>42</v>
      </c>
      <c r="R388" s="9">
        <v>15787956</v>
      </c>
      <c r="S388" s="9">
        <v>0</v>
      </c>
      <c r="T388" s="12">
        <v>6235613</v>
      </c>
      <c r="U388" s="12">
        <v>0</v>
      </c>
      <c r="V388" s="12">
        <v>3942068</v>
      </c>
      <c r="W388" s="12">
        <v>5291130</v>
      </c>
      <c r="X388" s="9">
        <v>319145</v>
      </c>
      <c r="Y388" s="9"/>
      <c r="Z388" s="9"/>
      <c r="AA388" s="16">
        <v>9.5750000000000002E-3</v>
      </c>
      <c r="AB388" s="14">
        <f t="shared" si="15"/>
        <v>9233198</v>
      </c>
      <c r="AC388" s="15">
        <f t="shared" si="16"/>
        <v>0</v>
      </c>
      <c r="AD388" s="15">
        <f t="shared" si="17"/>
        <v>0.42694503031344072</v>
      </c>
      <c r="AE388" s="16">
        <f>+S388/K388</f>
        <v>0</v>
      </c>
      <c r="AF388" s="16">
        <f>+V388/K388</f>
        <v>4.0000520127363886E-4</v>
      </c>
      <c r="AG388" s="17">
        <f>+AB388/K388+AA388</f>
        <v>1.0511900942446797E-2</v>
      </c>
    </row>
    <row r="389" spans="1:33" ht="12.75" customHeight="1" x14ac:dyDescent="0.2">
      <c r="A389" s="6" t="s">
        <v>870</v>
      </c>
      <c r="B389" s="6" t="s">
        <v>931</v>
      </c>
      <c r="C389" s="7" t="s">
        <v>42</v>
      </c>
      <c r="D389" s="8" t="s">
        <v>932</v>
      </c>
      <c r="E389" s="8" t="s">
        <v>36</v>
      </c>
      <c r="F389" s="8" t="s">
        <v>37</v>
      </c>
      <c r="G389" s="6" t="s">
        <v>62</v>
      </c>
      <c r="H389" s="6" t="s">
        <v>224</v>
      </c>
      <c r="I389" s="6" t="s">
        <v>40</v>
      </c>
      <c r="J389" s="8" t="s">
        <v>41</v>
      </c>
      <c r="K389" s="9">
        <v>9868077067.03825</v>
      </c>
      <c r="L389" s="22" t="s">
        <v>873</v>
      </c>
      <c r="M389" s="7" t="s">
        <v>43</v>
      </c>
      <c r="N389" s="8" t="s">
        <v>44</v>
      </c>
      <c r="O389" s="8" t="s">
        <v>878</v>
      </c>
      <c r="P389" s="8" t="s">
        <v>875</v>
      </c>
      <c r="Q389" s="8" t="s">
        <v>42</v>
      </c>
      <c r="R389" s="9">
        <v>31350957</v>
      </c>
      <c r="S389" s="9">
        <v>0</v>
      </c>
      <c r="T389" s="12">
        <v>22123792</v>
      </c>
      <c r="U389" s="12">
        <v>0</v>
      </c>
      <c r="V389" s="12">
        <v>3947695</v>
      </c>
      <c r="W389" s="12">
        <v>4878817</v>
      </c>
      <c r="X389" s="9">
        <v>400653</v>
      </c>
      <c r="Y389" s="9"/>
      <c r="Z389" s="9"/>
      <c r="AA389" s="16">
        <v>1.0187999999999999E-2</v>
      </c>
      <c r="AB389" s="14">
        <f t="shared" si="15"/>
        <v>8826512</v>
      </c>
      <c r="AC389" s="15">
        <f t="shared" si="16"/>
        <v>0</v>
      </c>
      <c r="AD389" s="15">
        <f t="shared" si="17"/>
        <v>0.4472542494702324</v>
      </c>
      <c r="AE389" s="16">
        <f>+S389/K389</f>
        <v>0</v>
      </c>
      <c r="AF389" s="16">
        <f>+V389/K389</f>
        <v>4.0004703785565784E-4</v>
      </c>
      <c r="AG389" s="17">
        <f>+AB389/K389+AA389</f>
        <v>1.1082451060732254E-2</v>
      </c>
    </row>
    <row r="390" spans="1:33" ht="12.75" customHeight="1" x14ac:dyDescent="0.2">
      <c r="A390" s="6" t="s">
        <v>870</v>
      </c>
      <c r="B390" s="6" t="s">
        <v>933</v>
      </c>
      <c r="C390" s="7" t="s">
        <v>42</v>
      </c>
      <c r="D390" s="8" t="s">
        <v>934</v>
      </c>
      <c r="E390" s="8" t="s">
        <v>36</v>
      </c>
      <c r="F390" s="8" t="s">
        <v>37</v>
      </c>
      <c r="G390" s="6" t="s">
        <v>62</v>
      </c>
      <c r="H390" s="6" t="s">
        <v>224</v>
      </c>
      <c r="I390" s="6" t="s">
        <v>40</v>
      </c>
      <c r="J390" s="8" t="s">
        <v>41</v>
      </c>
      <c r="K390" s="9">
        <v>34029497399.043701</v>
      </c>
      <c r="L390" s="22" t="s">
        <v>873</v>
      </c>
      <c r="M390" s="7" t="s">
        <v>43</v>
      </c>
      <c r="N390" s="8" t="s">
        <v>44</v>
      </c>
      <c r="O390" s="8" t="s">
        <v>878</v>
      </c>
      <c r="P390" s="8" t="s">
        <v>875</v>
      </c>
      <c r="Q390" s="8" t="s">
        <v>42</v>
      </c>
      <c r="R390" s="9">
        <v>57099090</v>
      </c>
      <c r="S390" s="9">
        <v>0</v>
      </c>
      <c r="T390" s="12">
        <v>30421318</v>
      </c>
      <c r="U390" s="12">
        <v>0</v>
      </c>
      <c r="V390" s="12">
        <v>13614104</v>
      </c>
      <c r="W390" s="12">
        <v>12538130</v>
      </c>
      <c r="X390" s="9">
        <v>525538</v>
      </c>
      <c r="Y390" s="9"/>
      <c r="Z390" s="9"/>
      <c r="AA390" s="16">
        <v>8.9650000000000007E-3</v>
      </c>
      <c r="AB390" s="14">
        <f t="shared" si="15"/>
        <v>26152234</v>
      </c>
      <c r="AC390" s="15">
        <f t="shared" si="16"/>
        <v>0</v>
      </c>
      <c r="AD390" s="15">
        <f t="shared" si="17"/>
        <v>0.52057135921925446</v>
      </c>
      <c r="AE390" s="16">
        <f>+S390/K390</f>
        <v>0</v>
      </c>
      <c r="AF390" s="16">
        <f>+V390/K390</f>
        <v>4.0006773653914103E-4</v>
      </c>
      <c r="AG390" s="17">
        <f>+AB390/K390+AA390</f>
        <v>9.7335166105549046E-3</v>
      </c>
    </row>
    <row r="391" spans="1:33" ht="12.75" customHeight="1" x14ac:dyDescent="0.2">
      <c r="A391" s="6" t="s">
        <v>870</v>
      </c>
      <c r="B391" s="6" t="s">
        <v>935</v>
      </c>
      <c r="C391" s="7" t="s">
        <v>42</v>
      </c>
      <c r="D391" s="8" t="s">
        <v>936</v>
      </c>
      <c r="E391" s="8" t="s">
        <v>36</v>
      </c>
      <c r="F391" s="8" t="s">
        <v>37</v>
      </c>
      <c r="G391" s="6" t="s">
        <v>51</v>
      </c>
      <c r="H391" s="6" t="s">
        <v>157</v>
      </c>
      <c r="I391" s="6" t="s">
        <v>123</v>
      </c>
      <c r="J391" s="8" t="s">
        <v>41</v>
      </c>
      <c r="K391" s="9">
        <v>232520285.95628402</v>
      </c>
      <c r="L391" s="22" t="s">
        <v>873</v>
      </c>
      <c r="M391" s="8" t="s">
        <v>42</v>
      </c>
      <c r="N391" s="8" t="s">
        <v>42</v>
      </c>
      <c r="O391" s="8" t="s">
        <v>878</v>
      </c>
      <c r="P391" s="8" t="s">
        <v>875</v>
      </c>
      <c r="Q391" s="8" t="s">
        <v>42</v>
      </c>
      <c r="R391" s="9">
        <v>2730248</v>
      </c>
      <c r="S391" s="9">
        <v>483587</v>
      </c>
      <c r="T391" s="12">
        <v>0</v>
      </c>
      <c r="U391" s="12">
        <v>576234</v>
      </c>
      <c r="V391" s="12">
        <v>151226</v>
      </c>
      <c r="W391" s="12">
        <v>1470757</v>
      </c>
      <c r="X391" s="9">
        <v>48444</v>
      </c>
      <c r="Y391" s="9"/>
      <c r="Z391" s="9"/>
      <c r="AA391" s="13"/>
      <c r="AB391" s="14">
        <f t="shared" si="15"/>
        <v>2681804</v>
      </c>
      <c r="AC391" s="15">
        <f t="shared" si="16"/>
        <v>0.18032152983588659</v>
      </c>
      <c r="AD391" s="15">
        <f t="shared" si="17"/>
        <v>5.6389654128340475E-2</v>
      </c>
      <c r="AE391" s="16">
        <f>+S391/K391</f>
        <v>2.0797626237691745E-3</v>
      </c>
      <c r="AF391" s="16">
        <f>+V391/K391</f>
        <v>6.5037766222441294E-4</v>
      </c>
      <c r="AG391" s="17">
        <f>+AB391/K391+AA391</f>
        <v>1.1533634534167931E-2</v>
      </c>
    </row>
    <row r="392" spans="1:33" ht="12.75" customHeight="1" x14ac:dyDescent="0.2">
      <c r="A392" s="6" t="s">
        <v>870</v>
      </c>
      <c r="B392" s="6" t="s">
        <v>937</v>
      </c>
      <c r="C392" s="7" t="s">
        <v>42</v>
      </c>
      <c r="D392" s="8" t="s">
        <v>938</v>
      </c>
      <c r="E392" s="8" t="s">
        <v>36</v>
      </c>
      <c r="F392" s="8" t="s">
        <v>37</v>
      </c>
      <c r="G392" s="6" t="s">
        <v>51</v>
      </c>
      <c r="H392" s="6" t="s">
        <v>52</v>
      </c>
      <c r="I392" s="6" t="s">
        <v>40</v>
      </c>
      <c r="J392" s="8" t="s">
        <v>41</v>
      </c>
      <c r="K392" s="9">
        <v>24125947848.784199</v>
      </c>
      <c r="L392" s="22" t="s">
        <v>873</v>
      </c>
      <c r="M392" s="8" t="s">
        <v>42</v>
      </c>
      <c r="N392" s="8" t="s">
        <v>42</v>
      </c>
      <c r="O392" s="8" t="s">
        <v>878</v>
      </c>
      <c r="P392" s="8" t="s">
        <v>875</v>
      </c>
      <c r="Q392" s="8" t="s">
        <v>42</v>
      </c>
      <c r="R392" s="9">
        <v>614139736</v>
      </c>
      <c r="S392" s="9">
        <v>436235517</v>
      </c>
      <c r="T392" s="12">
        <v>0</v>
      </c>
      <c r="U392" s="12">
        <v>61045906</v>
      </c>
      <c r="V392" s="12">
        <v>17134176</v>
      </c>
      <c r="W392" s="12">
        <v>19630835</v>
      </c>
      <c r="X392" s="9">
        <v>80093302</v>
      </c>
      <c r="Y392" s="9"/>
      <c r="Z392" s="9"/>
      <c r="AA392" s="13"/>
      <c r="AB392" s="14">
        <f t="shared" si="15"/>
        <v>534046434</v>
      </c>
      <c r="AC392" s="15">
        <f t="shared" si="16"/>
        <v>0.81684941463348482</v>
      </c>
      <c r="AD392" s="15">
        <f t="shared" si="17"/>
        <v>3.2083682071735356E-2</v>
      </c>
      <c r="AE392" s="16">
        <f>+S392/K392</f>
        <v>1.8081590813932878E-2</v>
      </c>
      <c r="AF392" s="16">
        <f>+V392/K392</f>
        <v>7.1019700893797046E-4</v>
      </c>
      <c r="AG392" s="17">
        <f>+AB392/K392+AA392</f>
        <v>2.2135770057503158E-2</v>
      </c>
    </row>
    <row r="393" spans="1:33" ht="12.75" customHeight="1" x14ac:dyDescent="0.2">
      <c r="A393" s="6" t="s">
        <v>870</v>
      </c>
      <c r="B393" s="6" t="s">
        <v>939</v>
      </c>
      <c r="C393" s="7" t="s">
        <v>42</v>
      </c>
      <c r="D393" s="8" t="s">
        <v>940</v>
      </c>
      <c r="E393" s="8" t="s">
        <v>36</v>
      </c>
      <c r="F393" s="8" t="s">
        <v>37</v>
      </c>
      <c r="G393" s="6" t="s">
        <v>51</v>
      </c>
      <c r="H393" s="6" t="s">
        <v>240</v>
      </c>
      <c r="I393" s="6" t="s">
        <v>123</v>
      </c>
      <c r="J393" s="8" t="s">
        <v>41</v>
      </c>
      <c r="K393" s="9">
        <v>14728235267.8825</v>
      </c>
      <c r="L393" s="22" t="s">
        <v>873</v>
      </c>
      <c r="M393" s="8" t="s">
        <v>42</v>
      </c>
      <c r="N393" s="8" t="s">
        <v>42</v>
      </c>
      <c r="O393" s="8" t="s">
        <v>878</v>
      </c>
      <c r="P393" s="8" t="s">
        <v>875</v>
      </c>
      <c r="Q393" s="8" t="s">
        <v>42</v>
      </c>
      <c r="R393" s="9">
        <v>138495719</v>
      </c>
      <c r="S393" s="9">
        <v>112851099</v>
      </c>
      <c r="T393" s="12">
        <v>0</v>
      </c>
      <c r="U393" s="12">
        <v>6003944</v>
      </c>
      <c r="V393" s="12">
        <v>6775306</v>
      </c>
      <c r="W393" s="12">
        <v>12363756</v>
      </c>
      <c r="X393" s="9">
        <v>501614</v>
      </c>
      <c r="Y393" s="9"/>
      <c r="Z393" s="9"/>
      <c r="AA393" s="13"/>
      <c r="AB393" s="14">
        <f t="shared" si="15"/>
        <v>137994105</v>
      </c>
      <c r="AC393" s="15">
        <f t="shared" si="16"/>
        <v>0.81779652109052048</v>
      </c>
      <c r="AD393" s="15">
        <f t="shared" si="17"/>
        <v>4.9098517650446011E-2</v>
      </c>
      <c r="AE393" s="16">
        <f>+S393/K393</f>
        <v>7.6622281588678591E-3</v>
      </c>
      <c r="AF393" s="16">
        <f>+V393/K393</f>
        <v>4.600215760251157E-4</v>
      </c>
      <c r="AG393" s="17">
        <f>+AB393/K393+AA393</f>
        <v>9.3693577329607407E-3</v>
      </c>
    </row>
    <row r="394" spans="1:33" ht="12.75" customHeight="1" x14ac:dyDescent="0.2">
      <c r="A394" s="6" t="s">
        <v>870</v>
      </c>
      <c r="B394" s="6" t="s">
        <v>941</v>
      </c>
      <c r="C394" s="7" t="s">
        <v>42</v>
      </c>
      <c r="D394" s="8" t="s">
        <v>942</v>
      </c>
      <c r="E394" s="8" t="s">
        <v>36</v>
      </c>
      <c r="F394" s="8" t="s">
        <v>37</v>
      </c>
      <c r="G394" s="6" t="s">
        <v>38</v>
      </c>
      <c r="H394" s="6" t="s">
        <v>39</v>
      </c>
      <c r="I394" s="6" t="s">
        <v>40</v>
      </c>
      <c r="J394" s="8" t="s">
        <v>41</v>
      </c>
      <c r="K394" s="9">
        <v>8083595730.04918</v>
      </c>
      <c r="L394" s="22" t="s">
        <v>445</v>
      </c>
      <c r="M394" s="7" t="s">
        <v>43</v>
      </c>
      <c r="N394" s="8" t="s">
        <v>44</v>
      </c>
      <c r="O394" s="8" t="s">
        <v>878</v>
      </c>
      <c r="P394" s="8" t="s">
        <v>875</v>
      </c>
      <c r="Q394" s="8" t="s">
        <v>42</v>
      </c>
      <c r="R394" s="9">
        <v>195578579</v>
      </c>
      <c r="S394" s="9">
        <v>166461794</v>
      </c>
      <c r="T394" s="12">
        <v>0</v>
      </c>
      <c r="U394" s="12">
        <v>0</v>
      </c>
      <c r="V394" s="12">
        <v>5091104</v>
      </c>
      <c r="W394" s="12">
        <v>11478663</v>
      </c>
      <c r="X394" s="9">
        <v>12547018</v>
      </c>
      <c r="Y394" s="9"/>
      <c r="Z394" s="9"/>
      <c r="AA394" s="13"/>
      <c r="AB394" s="14">
        <f t="shared" si="15"/>
        <v>183031561</v>
      </c>
      <c r="AC394" s="15">
        <f t="shared" si="16"/>
        <v>0.90947043827047946</v>
      </c>
      <c r="AD394" s="15">
        <f t="shared" si="17"/>
        <v>2.7815443261176142E-2</v>
      </c>
      <c r="AE394" s="16">
        <f>+S394/K394</f>
        <v>2.0592543165068356E-2</v>
      </c>
      <c r="AF394" s="16">
        <f>+V394/K394</f>
        <v>6.2980685452574282E-4</v>
      </c>
      <c r="AG394" s="17">
        <f>+AB394/K394+AA394</f>
        <v>2.2642344708013552E-2</v>
      </c>
    </row>
    <row r="395" spans="1:33" ht="12.75" customHeight="1" x14ac:dyDescent="0.2">
      <c r="A395" s="6" t="s">
        <v>870</v>
      </c>
      <c r="B395" s="6" t="s">
        <v>943</v>
      </c>
      <c r="C395" s="7" t="s">
        <v>42</v>
      </c>
      <c r="D395" s="8" t="s">
        <v>944</v>
      </c>
      <c r="E395" s="8" t="s">
        <v>36</v>
      </c>
      <c r="F395" s="8" t="s">
        <v>37</v>
      </c>
      <c r="G395" s="6" t="s">
        <v>62</v>
      </c>
      <c r="H395" s="6" t="s">
        <v>224</v>
      </c>
      <c r="I395" s="6" t="s">
        <v>40</v>
      </c>
      <c r="J395" s="8" t="s">
        <v>68</v>
      </c>
      <c r="K395" s="9">
        <v>5974806.1785519999</v>
      </c>
      <c r="L395" s="22" t="s">
        <v>873</v>
      </c>
      <c r="M395" s="7" t="s">
        <v>43</v>
      </c>
      <c r="N395" s="8" t="s">
        <v>44</v>
      </c>
      <c r="O395" s="8" t="s">
        <v>878</v>
      </c>
      <c r="P395" s="8" t="s">
        <v>875</v>
      </c>
      <c r="Q395" s="8" t="s">
        <v>42</v>
      </c>
      <c r="R395" s="9">
        <v>23958.692248000003</v>
      </c>
      <c r="S395" s="9">
        <v>0</v>
      </c>
      <c r="T395" s="12">
        <v>14158.589023</v>
      </c>
      <c r="U395" s="12">
        <v>0</v>
      </c>
      <c r="V395" s="12">
        <v>2328.3868440000001</v>
      </c>
      <c r="W395" s="12">
        <v>6370.6022640000001</v>
      </c>
      <c r="X395" s="9">
        <v>1101.1141170000001</v>
      </c>
      <c r="Y395" s="9"/>
      <c r="Z395" s="9"/>
      <c r="AA395" s="16">
        <v>1.0866000000000001E-2</v>
      </c>
      <c r="AB395" s="14">
        <f t="shared" si="15"/>
        <v>8698.9891079999998</v>
      </c>
      <c r="AC395" s="15">
        <f t="shared" si="16"/>
        <v>0</v>
      </c>
      <c r="AD395" s="15">
        <f t="shared" si="17"/>
        <v>0.26766177254535312</v>
      </c>
      <c r="AE395" s="16">
        <f>+S395/K395</f>
        <v>0</v>
      </c>
      <c r="AF395" s="16">
        <f>+V395/K395</f>
        <v>3.8970081612995299E-4</v>
      </c>
      <c r="AG395" s="17">
        <f>+AB395/K395+AA395</f>
        <v>1.2321944987676272E-2</v>
      </c>
    </row>
    <row r="396" spans="1:33" ht="12.75" customHeight="1" x14ac:dyDescent="0.2">
      <c r="A396" s="6" t="s">
        <v>870</v>
      </c>
      <c r="B396" s="6" t="s">
        <v>945</v>
      </c>
      <c r="C396" s="7" t="s">
        <v>42</v>
      </c>
      <c r="D396" s="8" t="s">
        <v>946</v>
      </c>
      <c r="E396" s="8" t="s">
        <v>36</v>
      </c>
      <c r="F396" s="8" t="s">
        <v>37</v>
      </c>
      <c r="G396" s="6" t="s">
        <v>62</v>
      </c>
      <c r="H396" s="6" t="s">
        <v>224</v>
      </c>
      <c r="I396" s="6" t="s">
        <v>40</v>
      </c>
      <c r="J396" s="8" t="s">
        <v>68</v>
      </c>
      <c r="K396" s="9">
        <v>22689202.694589999</v>
      </c>
      <c r="L396" s="22" t="s">
        <v>873</v>
      </c>
      <c r="M396" s="7" t="s">
        <v>43</v>
      </c>
      <c r="N396" s="8" t="s">
        <v>44</v>
      </c>
      <c r="O396" s="8" t="s">
        <v>878</v>
      </c>
      <c r="P396" s="8" t="s">
        <v>875</v>
      </c>
      <c r="Q396" s="8" t="s">
        <v>42</v>
      </c>
      <c r="R396" s="9">
        <v>35689.417669999995</v>
      </c>
      <c r="S396" s="9">
        <v>0</v>
      </c>
      <c r="T396" s="12">
        <v>13038.549155999999</v>
      </c>
      <c r="U396" s="12">
        <v>0</v>
      </c>
      <c r="V396" s="12">
        <v>8839.2147789999999</v>
      </c>
      <c r="W396" s="12">
        <v>12258.845306000001</v>
      </c>
      <c r="X396" s="9">
        <v>1552.8084290000002</v>
      </c>
      <c r="Y396" s="9"/>
      <c r="Z396" s="9"/>
      <c r="AA396" s="16">
        <v>8.234E-3</v>
      </c>
      <c r="AB396" s="14">
        <f t="shared" si="15"/>
        <v>21098.060085000001</v>
      </c>
      <c r="AC396" s="15">
        <f t="shared" si="16"/>
        <v>0</v>
      </c>
      <c r="AD396" s="15">
        <f t="shared" si="17"/>
        <v>0.41895865038721636</v>
      </c>
      <c r="AE396" s="16">
        <f>+S396/K396</f>
        <v>0</v>
      </c>
      <c r="AF396" s="16">
        <f>+V396/K396</f>
        <v>3.8957802519467189E-4</v>
      </c>
      <c r="AG396" s="17">
        <f>+AB396/K396+AA396</f>
        <v>9.1638722554949273E-3</v>
      </c>
    </row>
    <row r="397" spans="1:33" ht="12.75" customHeight="1" x14ac:dyDescent="0.2">
      <c r="A397" s="6" t="s">
        <v>870</v>
      </c>
      <c r="B397" s="6" t="s">
        <v>947</v>
      </c>
      <c r="C397" s="7" t="s">
        <v>42</v>
      </c>
      <c r="D397" s="8" t="s">
        <v>948</v>
      </c>
      <c r="E397" s="8" t="s">
        <v>36</v>
      </c>
      <c r="F397" s="8" t="s">
        <v>37</v>
      </c>
      <c r="G397" s="6" t="s">
        <v>51</v>
      </c>
      <c r="H397" s="6" t="s">
        <v>157</v>
      </c>
      <c r="I397" s="6" t="s">
        <v>40</v>
      </c>
      <c r="J397" s="8" t="s">
        <v>68</v>
      </c>
      <c r="K397" s="9">
        <v>6271667.2035250003</v>
      </c>
      <c r="L397" s="22" t="s">
        <v>873</v>
      </c>
      <c r="M397" s="8" t="s">
        <v>42</v>
      </c>
      <c r="N397" s="8" t="s">
        <v>42</v>
      </c>
      <c r="O397" s="8" t="s">
        <v>878</v>
      </c>
      <c r="P397" s="8" t="s">
        <v>875</v>
      </c>
      <c r="Q397" s="8" t="s">
        <v>42</v>
      </c>
      <c r="R397" s="9">
        <v>48626.543033000002</v>
      </c>
      <c r="S397" s="9">
        <v>35938.374742</v>
      </c>
      <c r="T397" s="12">
        <v>0</v>
      </c>
      <c r="U397" s="12">
        <v>167.32754299999999</v>
      </c>
      <c r="V397" s="12">
        <v>2443.3188580000001</v>
      </c>
      <c r="W397" s="12">
        <v>8763.4370319999998</v>
      </c>
      <c r="X397" s="9">
        <v>1314.0848580000002</v>
      </c>
      <c r="Y397" s="9"/>
      <c r="Z397" s="9"/>
      <c r="AA397" s="13"/>
      <c r="AB397" s="14">
        <f t="shared" si="15"/>
        <v>47312.458175</v>
      </c>
      <c r="AC397" s="15">
        <f t="shared" si="16"/>
        <v>0.75959643882950711</v>
      </c>
      <c r="AD397" s="15">
        <f t="shared" si="17"/>
        <v>5.1642187961627721E-2</v>
      </c>
      <c r="AE397" s="16">
        <f>+S397/K397</f>
        <v>5.7302745148532083E-3</v>
      </c>
      <c r="AF397" s="16">
        <f>+V397/K397</f>
        <v>3.8958043829665087E-4</v>
      </c>
      <c r="AG397" s="17">
        <f>+AB397/K397+AA397</f>
        <v>7.5438406789837256E-3</v>
      </c>
    </row>
    <row r="398" spans="1:33" ht="12.75" customHeight="1" x14ac:dyDescent="0.2">
      <c r="A398" s="6" t="s">
        <v>870</v>
      </c>
      <c r="B398" s="6" t="s">
        <v>949</v>
      </c>
      <c r="C398" s="7" t="s">
        <v>42</v>
      </c>
      <c r="D398" s="8" t="s">
        <v>950</v>
      </c>
      <c r="E398" s="8" t="s">
        <v>36</v>
      </c>
      <c r="F398" s="8" t="s">
        <v>37</v>
      </c>
      <c r="G398" s="6" t="s">
        <v>38</v>
      </c>
      <c r="H398" s="6" t="s">
        <v>39</v>
      </c>
      <c r="I398" s="6" t="s">
        <v>40</v>
      </c>
      <c r="J398" s="8" t="s">
        <v>41</v>
      </c>
      <c r="K398" s="9">
        <v>18708184300.0984</v>
      </c>
      <c r="L398" s="33"/>
      <c r="M398" s="7" t="s">
        <v>43</v>
      </c>
      <c r="N398" s="8" t="s">
        <v>44</v>
      </c>
      <c r="O398" s="8" t="s">
        <v>951</v>
      </c>
      <c r="P398" s="8" t="s">
        <v>875</v>
      </c>
      <c r="Q398" s="8" t="s">
        <v>42</v>
      </c>
      <c r="R398" s="9">
        <v>364017430</v>
      </c>
      <c r="S398" s="9">
        <v>257392702</v>
      </c>
      <c r="T398" s="12">
        <v>0</v>
      </c>
      <c r="U398" s="12">
        <v>61033493</v>
      </c>
      <c r="V398" s="12">
        <v>10107147</v>
      </c>
      <c r="W398" s="12">
        <v>15571812</v>
      </c>
      <c r="X398" s="9">
        <v>19912276</v>
      </c>
      <c r="Y398" s="9"/>
      <c r="Z398" s="9"/>
      <c r="AA398" s="9"/>
      <c r="AB398" s="14">
        <f t="shared" si="15"/>
        <v>344105154</v>
      </c>
      <c r="AC398" s="15">
        <f t="shared" si="16"/>
        <v>0.7480059482050071</v>
      </c>
      <c r="AD398" s="15">
        <f t="shared" si="17"/>
        <v>2.937226275895885E-2</v>
      </c>
      <c r="AE398" s="16">
        <f>+S398/K398</f>
        <v>1.3758294117224738E-2</v>
      </c>
      <c r="AF398" s="16">
        <f>+V398/K398</f>
        <v>5.4025269571172864E-4</v>
      </c>
      <c r="AG398" s="17">
        <f>+AB398/K398+AA398</f>
        <v>1.8393295067025296E-2</v>
      </c>
    </row>
    <row r="399" spans="1:33" ht="12.75" customHeight="1" x14ac:dyDescent="0.2">
      <c r="A399" s="6" t="s">
        <v>870</v>
      </c>
      <c r="B399" s="6" t="s">
        <v>952</v>
      </c>
      <c r="C399" s="7" t="s">
        <v>99</v>
      </c>
      <c r="D399" s="8" t="s">
        <v>950</v>
      </c>
      <c r="E399" s="8" t="s">
        <v>36</v>
      </c>
      <c r="F399" s="8" t="s">
        <v>37</v>
      </c>
      <c r="G399" s="6" t="s">
        <v>38</v>
      </c>
      <c r="H399" s="6" t="s">
        <v>39</v>
      </c>
      <c r="I399" s="6" t="s">
        <v>40</v>
      </c>
      <c r="J399" s="8" t="s">
        <v>41</v>
      </c>
      <c r="K399" s="9">
        <v>11707546367.614801</v>
      </c>
      <c r="L399" s="22" t="s">
        <v>873</v>
      </c>
      <c r="M399" s="7" t="s">
        <v>43</v>
      </c>
      <c r="N399" s="8" t="s">
        <v>44</v>
      </c>
      <c r="O399" s="8" t="s">
        <v>42</v>
      </c>
      <c r="P399" s="8" t="s">
        <v>42</v>
      </c>
      <c r="Q399" s="8" t="s">
        <v>42</v>
      </c>
      <c r="R399" s="9">
        <v>199527435.63423198</v>
      </c>
      <c r="S399" s="9">
        <v>138493943</v>
      </c>
      <c r="T399" s="12">
        <v>0</v>
      </c>
      <c r="U399" s="12">
        <v>61033492.634232</v>
      </c>
      <c r="V399" s="12">
        <v>0</v>
      </c>
      <c r="W399" s="12">
        <v>0</v>
      </c>
      <c r="X399" s="9">
        <v>0</v>
      </c>
      <c r="Y399" s="9"/>
      <c r="Z399" s="9"/>
      <c r="AA399" s="13"/>
      <c r="AB399" s="14">
        <f t="shared" si="15"/>
        <v>199527435.63423198</v>
      </c>
      <c r="AC399" s="15">
        <f t="shared" si="16"/>
        <v>0.69410977272260022</v>
      </c>
      <c r="AD399" s="15">
        <f t="shared" si="17"/>
        <v>0</v>
      </c>
      <c r="AE399" s="16">
        <f>+S399/K399</f>
        <v>1.1829459277914917E-2</v>
      </c>
      <c r="AF399" s="16">
        <f>+V399/K399</f>
        <v>0</v>
      </c>
      <c r="AG399" s="17">
        <f>+AB399/K399+AA399</f>
        <v>1.7042634670759119E-2</v>
      </c>
    </row>
    <row r="400" spans="1:33" ht="12.75" customHeight="1" x14ac:dyDescent="0.2">
      <c r="A400" s="6" t="s">
        <v>870</v>
      </c>
      <c r="B400" s="6" t="s">
        <v>953</v>
      </c>
      <c r="C400" s="7" t="s">
        <v>102</v>
      </c>
      <c r="D400" s="8" t="s">
        <v>954</v>
      </c>
      <c r="E400" s="35" t="s">
        <v>36</v>
      </c>
      <c r="F400" s="8" t="s">
        <v>37</v>
      </c>
      <c r="G400" s="6" t="s">
        <v>38</v>
      </c>
      <c r="H400" s="6" t="s">
        <v>39</v>
      </c>
      <c r="I400" s="6" t="s">
        <v>40</v>
      </c>
      <c r="J400" s="8" t="s">
        <v>41</v>
      </c>
      <c r="K400" s="9">
        <v>6942096518.4153004</v>
      </c>
      <c r="L400" s="22" t="s">
        <v>873</v>
      </c>
      <c r="M400" s="7" t="s">
        <v>43</v>
      </c>
      <c r="N400" s="8" t="s">
        <v>44</v>
      </c>
      <c r="O400" s="8" t="s">
        <v>42</v>
      </c>
      <c r="P400" s="8" t="s">
        <v>42</v>
      </c>
      <c r="Q400" s="8" t="s">
        <v>42</v>
      </c>
      <c r="R400" s="9">
        <v>118192839</v>
      </c>
      <c r="S400" s="9">
        <v>118192839</v>
      </c>
      <c r="T400" s="12">
        <v>0</v>
      </c>
      <c r="U400" s="12">
        <v>0</v>
      </c>
      <c r="V400" s="12">
        <v>0</v>
      </c>
      <c r="W400" s="12">
        <v>0</v>
      </c>
      <c r="X400" s="9">
        <v>0</v>
      </c>
      <c r="Y400" s="9"/>
      <c r="Z400" s="9"/>
      <c r="AA400" s="13"/>
      <c r="AB400" s="14">
        <f t="shared" si="15"/>
        <v>118192839</v>
      </c>
      <c r="AC400" s="15">
        <f t="shared" si="16"/>
        <v>1</v>
      </c>
      <c r="AD400" s="15">
        <f t="shared" si="17"/>
        <v>0</v>
      </c>
      <c r="AE400" s="16">
        <f>+S400/K400</f>
        <v>1.70255251690134E-2</v>
      </c>
      <c r="AF400" s="16">
        <f>+V400/K400</f>
        <v>0</v>
      </c>
      <c r="AG400" s="17">
        <f>+AB400/K400+AA400</f>
        <v>1.70255251690134E-2</v>
      </c>
    </row>
    <row r="401" spans="1:33" ht="12.75" customHeight="1" x14ac:dyDescent="0.2">
      <c r="A401" s="6" t="s">
        <v>870</v>
      </c>
      <c r="B401" s="6" t="s">
        <v>955</v>
      </c>
      <c r="C401" s="7" t="s">
        <v>105</v>
      </c>
      <c r="D401" s="8" t="s">
        <v>956</v>
      </c>
      <c r="E401" s="35" t="s">
        <v>36</v>
      </c>
      <c r="F401" s="8" t="s">
        <v>37</v>
      </c>
      <c r="G401" s="6" t="s">
        <v>38</v>
      </c>
      <c r="H401" s="6" t="s">
        <v>39</v>
      </c>
      <c r="I401" s="6" t="s">
        <v>40</v>
      </c>
      <c r="J401" s="8" t="s">
        <v>41</v>
      </c>
      <c r="K401" s="9">
        <v>58541414.068305999</v>
      </c>
      <c r="L401" s="22" t="s">
        <v>957</v>
      </c>
      <c r="M401" s="7" t="s">
        <v>43</v>
      </c>
      <c r="N401" s="8" t="s">
        <v>44</v>
      </c>
      <c r="O401" s="8" t="s">
        <v>42</v>
      </c>
      <c r="P401" s="8" t="s">
        <v>42</v>
      </c>
      <c r="Q401" s="8" t="s">
        <v>42</v>
      </c>
      <c r="R401" s="9">
        <v>705739</v>
      </c>
      <c r="S401" s="9">
        <v>705739</v>
      </c>
      <c r="T401" s="12">
        <v>0</v>
      </c>
      <c r="U401" s="12">
        <v>0</v>
      </c>
      <c r="V401" s="12">
        <v>0</v>
      </c>
      <c r="W401" s="12">
        <v>0</v>
      </c>
      <c r="X401" s="9">
        <v>0</v>
      </c>
      <c r="Y401" s="9"/>
      <c r="Z401" s="9"/>
      <c r="AA401" s="13"/>
      <c r="AB401" s="14">
        <f t="shared" si="15"/>
        <v>705739</v>
      </c>
      <c r="AC401" s="15">
        <f t="shared" si="16"/>
        <v>1</v>
      </c>
      <c r="AD401" s="15">
        <f t="shared" si="17"/>
        <v>0</v>
      </c>
      <c r="AE401" s="16">
        <f>+S401/K401</f>
        <v>1.2055380131005124E-2</v>
      </c>
      <c r="AF401" s="16">
        <f>+V401/K401</f>
        <v>0</v>
      </c>
      <c r="AG401" s="17">
        <f>+AB401/K401+AA401</f>
        <v>1.2055380131005124E-2</v>
      </c>
    </row>
    <row r="402" spans="1:33" ht="12.75" customHeight="1" x14ac:dyDescent="0.2">
      <c r="A402" s="6" t="s">
        <v>870</v>
      </c>
      <c r="B402" s="6" t="s">
        <v>958</v>
      </c>
      <c r="C402" s="7" t="s">
        <v>42</v>
      </c>
      <c r="D402" s="8" t="s">
        <v>959</v>
      </c>
      <c r="E402" s="8" t="s">
        <v>36</v>
      </c>
      <c r="F402" s="8" t="s">
        <v>37</v>
      </c>
      <c r="G402" s="6" t="s">
        <v>62</v>
      </c>
      <c r="H402" s="6" t="s">
        <v>39</v>
      </c>
      <c r="I402" s="6" t="s">
        <v>40</v>
      </c>
      <c r="J402" s="8" t="s">
        <v>65</v>
      </c>
      <c r="K402" s="9">
        <v>1519949.3938800001</v>
      </c>
      <c r="L402" s="22"/>
      <c r="M402" s="8" t="s">
        <v>42</v>
      </c>
      <c r="N402" s="8" t="s">
        <v>42</v>
      </c>
      <c r="O402" s="8" t="s">
        <v>878</v>
      </c>
      <c r="P402" s="8" t="s">
        <v>875</v>
      </c>
      <c r="Q402" s="8" t="s">
        <v>42</v>
      </c>
      <c r="R402" s="9">
        <v>5505.1849100000009</v>
      </c>
      <c r="S402" s="9">
        <v>0</v>
      </c>
      <c r="T402" s="12">
        <v>0</v>
      </c>
      <c r="U402" s="12">
        <v>0</v>
      </c>
      <c r="V402" s="12">
        <v>606.45392100000004</v>
      </c>
      <c r="W402" s="12">
        <v>4447.0032040000006</v>
      </c>
      <c r="X402" s="9">
        <v>451.72778499999998</v>
      </c>
      <c r="Y402" s="9"/>
      <c r="Z402" s="9"/>
      <c r="AA402" s="16">
        <v>1.7084999999999999E-2</v>
      </c>
      <c r="AB402" s="14">
        <f t="shared" si="15"/>
        <v>5053.4571250000008</v>
      </c>
      <c r="AC402" s="15">
        <f t="shared" si="16"/>
        <v>0</v>
      </c>
      <c r="AD402" s="15">
        <f t="shared" si="17"/>
        <v>0.12000773054941076</v>
      </c>
      <c r="AE402" s="16">
        <f>+S402/K402</f>
        <v>0</v>
      </c>
      <c r="AF402" s="16">
        <f>+V402/K402</f>
        <v>3.9899612674070353E-4</v>
      </c>
      <c r="AG402" s="17">
        <f>+AB402/K402+AA402</f>
        <v>2.0409753538076655E-2</v>
      </c>
    </row>
    <row r="403" spans="1:33" ht="12.75" customHeight="1" x14ac:dyDescent="0.2">
      <c r="A403" s="6" t="s">
        <v>870</v>
      </c>
      <c r="B403" s="6" t="s">
        <v>960</v>
      </c>
      <c r="C403" s="7" t="s">
        <v>42</v>
      </c>
      <c r="D403" s="8" t="s">
        <v>961</v>
      </c>
      <c r="E403" s="8" t="s">
        <v>36</v>
      </c>
      <c r="F403" s="8" t="s">
        <v>37</v>
      </c>
      <c r="G403" s="6" t="s">
        <v>38</v>
      </c>
      <c r="H403" s="6" t="s">
        <v>39</v>
      </c>
      <c r="I403" s="6" t="s">
        <v>40</v>
      </c>
      <c r="J403" s="8" t="s">
        <v>41</v>
      </c>
      <c r="K403" s="9">
        <v>1582876270.3825102</v>
      </c>
      <c r="L403" s="22" t="s">
        <v>962</v>
      </c>
      <c r="M403" s="7" t="s">
        <v>43</v>
      </c>
      <c r="N403" s="8" t="s">
        <v>44</v>
      </c>
      <c r="O403" s="8" t="s">
        <v>899</v>
      </c>
      <c r="P403" s="8" t="s">
        <v>875</v>
      </c>
      <c r="Q403" s="8" t="s">
        <v>42</v>
      </c>
      <c r="R403" s="9">
        <v>32718480</v>
      </c>
      <c r="S403" s="9">
        <v>14322840</v>
      </c>
      <c r="T403" s="12">
        <v>12487492</v>
      </c>
      <c r="U403" s="12">
        <v>0</v>
      </c>
      <c r="V403" s="12">
        <v>1123709</v>
      </c>
      <c r="W403" s="12">
        <v>3178000</v>
      </c>
      <c r="X403" s="9">
        <v>1606439</v>
      </c>
      <c r="Y403" s="9"/>
      <c r="Z403" s="9"/>
      <c r="AA403" s="16">
        <v>8.3799999999999999E-4</v>
      </c>
      <c r="AB403" s="14">
        <f t="shared" si="15"/>
        <v>18624549</v>
      </c>
      <c r="AC403" s="15">
        <f t="shared" si="16"/>
        <v>0.76903016550897418</v>
      </c>
      <c r="AD403" s="15">
        <f t="shared" si="17"/>
        <v>6.0334830121255553E-2</v>
      </c>
      <c r="AE403" s="16">
        <f>+S403/K403</f>
        <v>9.0486162866910708E-3</v>
      </c>
      <c r="AF403" s="16">
        <f>+V403/K403</f>
        <v>7.0991587973483867E-4</v>
      </c>
      <c r="AG403" s="17">
        <f>+AB403/K403+AA403</f>
        <v>1.2604269637423575E-2</v>
      </c>
    </row>
    <row r="404" spans="1:33" ht="12.75" customHeight="1" x14ac:dyDescent="0.2">
      <c r="A404" s="6" t="s">
        <v>870</v>
      </c>
      <c r="B404" s="6" t="s">
        <v>963</v>
      </c>
      <c r="C404" s="7" t="s">
        <v>42</v>
      </c>
      <c r="D404" s="8" t="s">
        <v>964</v>
      </c>
      <c r="E404" s="8" t="s">
        <v>36</v>
      </c>
      <c r="F404" s="8" t="s">
        <v>37</v>
      </c>
      <c r="G404" s="6" t="s">
        <v>38</v>
      </c>
      <c r="H404" s="6" t="s">
        <v>39</v>
      </c>
      <c r="I404" s="6" t="s">
        <v>40</v>
      </c>
      <c r="J404" s="8" t="s">
        <v>41</v>
      </c>
      <c r="K404" s="9">
        <v>1863845797.7158501</v>
      </c>
      <c r="L404" s="22" t="s">
        <v>962</v>
      </c>
      <c r="M404" s="7" t="s">
        <v>43</v>
      </c>
      <c r="N404" s="8" t="s">
        <v>44</v>
      </c>
      <c r="O404" s="8" t="s">
        <v>899</v>
      </c>
      <c r="P404" s="8" t="s">
        <v>875</v>
      </c>
      <c r="Q404" s="8" t="s">
        <v>42</v>
      </c>
      <c r="R404" s="9">
        <v>8375605</v>
      </c>
      <c r="S404" s="9">
        <v>3662486</v>
      </c>
      <c r="T404" s="12">
        <v>0</v>
      </c>
      <c r="U404" s="12">
        <v>0</v>
      </c>
      <c r="V404" s="12">
        <v>1323297</v>
      </c>
      <c r="W404" s="12">
        <v>2990459</v>
      </c>
      <c r="X404" s="9">
        <v>399363</v>
      </c>
      <c r="Y404" s="9"/>
      <c r="Z404" s="9"/>
      <c r="AA404" s="13"/>
      <c r="AB404" s="14">
        <f t="shared" si="15"/>
        <v>7976242</v>
      </c>
      <c r="AC404" s="15">
        <f t="shared" si="16"/>
        <v>0.45917438312428333</v>
      </c>
      <c r="AD404" s="15">
        <f t="shared" si="17"/>
        <v>0.16590482084169461</v>
      </c>
      <c r="AE404" s="16">
        <f>+S404/K404</f>
        <v>1.9650155632447651E-3</v>
      </c>
      <c r="AF404" s="16">
        <f>+V404/K404</f>
        <v>7.09982017622759E-4</v>
      </c>
      <c r="AG404" s="17">
        <f>+AB404/K404+AA404</f>
        <v>4.2794538098457043E-3</v>
      </c>
    </row>
    <row r="405" spans="1:33" ht="12.75" customHeight="1" x14ac:dyDescent="0.2">
      <c r="A405" s="6" t="s">
        <v>870</v>
      </c>
      <c r="B405" s="6" t="s">
        <v>965</v>
      </c>
      <c r="C405" s="7" t="s">
        <v>99</v>
      </c>
      <c r="D405" s="8" t="s">
        <v>966</v>
      </c>
      <c r="E405" s="8" t="s">
        <v>36</v>
      </c>
      <c r="F405" s="8" t="s">
        <v>37</v>
      </c>
      <c r="G405" s="6" t="s">
        <v>38</v>
      </c>
      <c r="H405" s="6" t="s">
        <v>39</v>
      </c>
      <c r="I405" s="6" t="s">
        <v>40</v>
      </c>
      <c r="J405" s="8" t="s">
        <v>41</v>
      </c>
      <c r="K405" s="9">
        <v>1069018204.58197</v>
      </c>
      <c r="L405" s="22" t="s">
        <v>962</v>
      </c>
      <c r="M405" s="7" t="s">
        <v>43</v>
      </c>
      <c r="N405" s="8" t="s">
        <v>44</v>
      </c>
      <c r="O405" s="8" t="s">
        <v>899</v>
      </c>
      <c r="P405" s="8" t="s">
        <v>875</v>
      </c>
      <c r="Q405" s="8" t="s">
        <v>42</v>
      </c>
      <c r="R405" s="9">
        <v>7131509</v>
      </c>
      <c r="S405" s="9">
        <v>1074791</v>
      </c>
      <c r="T405" s="12">
        <v>0</v>
      </c>
      <c r="U405" s="12">
        <v>2487743</v>
      </c>
      <c r="V405" s="12">
        <v>758921</v>
      </c>
      <c r="W405" s="12">
        <v>2571467</v>
      </c>
      <c r="X405" s="9">
        <v>238587</v>
      </c>
      <c r="Y405" s="9"/>
      <c r="Z405" s="9"/>
      <c r="AA405" s="16">
        <v>5.1219999999999998E-3</v>
      </c>
      <c r="AB405" s="14">
        <f t="shared" si="15"/>
        <v>6892922</v>
      </c>
      <c r="AC405" s="15">
        <f t="shared" si="16"/>
        <v>0.15592676081348375</v>
      </c>
      <c r="AD405" s="15">
        <f t="shared" si="17"/>
        <v>0.11010149251652637</v>
      </c>
      <c r="AE405" s="16">
        <f>+S405/K405</f>
        <v>1.0054000908434365E-3</v>
      </c>
      <c r="AF405" s="16">
        <f>+V405/K405</f>
        <v>7.0992336402425367E-4</v>
      </c>
      <c r="AG405" s="17">
        <f>+AB405/K405+AA405</f>
        <v>1.1569899549751274E-2</v>
      </c>
    </row>
    <row r="406" spans="1:33" ht="12.75" customHeight="1" x14ac:dyDescent="0.2">
      <c r="A406" s="6" t="s">
        <v>870</v>
      </c>
      <c r="B406" s="6" t="s">
        <v>967</v>
      </c>
      <c r="C406" s="7" t="s">
        <v>42</v>
      </c>
      <c r="D406" s="8" t="s">
        <v>968</v>
      </c>
      <c r="E406" s="8" t="s">
        <v>36</v>
      </c>
      <c r="F406" s="8" t="s">
        <v>37</v>
      </c>
      <c r="G406" s="6" t="s">
        <v>38</v>
      </c>
      <c r="H406" s="6" t="s">
        <v>39</v>
      </c>
      <c r="I406" s="6" t="s">
        <v>40</v>
      </c>
      <c r="J406" s="8" t="s">
        <v>41</v>
      </c>
      <c r="K406" s="9">
        <v>3790457804.2213097</v>
      </c>
      <c r="L406" s="22" t="s">
        <v>962</v>
      </c>
      <c r="M406" s="7" t="s">
        <v>43</v>
      </c>
      <c r="N406" s="8" t="s">
        <v>44</v>
      </c>
      <c r="O406" s="8" t="s">
        <v>899</v>
      </c>
      <c r="P406" s="8" t="s">
        <v>875</v>
      </c>
      <c r="Q406" s="8" t="s">
        <v>42</v>
      </c>
      <c r="R406" s="9">
        <v>15353370</v>
      </c>
      <c r="S406" s="9">
        <v>6242374</v>
      </c>
      <c r="T406" s="12">
        <v>0</v>
      </c>
      <c r="U406" s="12">
        <v>0</v>
      </c>
      <c r="V406" s="12">
        <v>2691160</v>
      </c>
      <c r="W406" s="12">
        <v>4029039</v>
      </c>
      <c r="X406" s="9">
        <v>2390797</v>
      </c>
      <c r="Y406" s="9"/>
      <c r="Z406" s="9"/>
      <c r="AA406" s="13"/>
      <c r="AB406" s="14">
        <f t="shared" si="15"/>
        <v>12962573</v>
      </c>
      <c r="AC406" s="15">
        <f t="shared" si="16"/>
        <v>0.4815690526873021</v>
      </c>
      <c r="AD406" s="15">
        <f t="shared" si="17"/>
        <v>0.20761001693105219</v>
      </c>
      <c r="AE406" s="16">
        <f>+S406/K406</f>
        <v>1.6468654506714389E-3</v>
      </c>
      <c r="AF406" s="16">
        <f>+V406/K406</f>
        <v>7.0998284085973531E-4</v>
      </c>
      <c r="AG406" s="17">
        <f>+AB406/K406+AA406</f>
        <v>3.4197908721115438E-3</v>
      </c>
    </row>
    <row r="407" spans="1:33" ht="12.75" customHeight="1" x14ac:dyDescent="0.2">
      <c r="A407" s="6" t="s">
        <v>870</v>
      </c>
      <c r="B407" s="6" t="s">
        <v>969</v>
      </c>
      <c r="C407" s="7" t="s">
        <v>42</v>
      </c>
      <c r="D407" s="8" t="s">
        <v>970</v>
      </c>
      <c r="E407" s="8" t="s">
        <v>36</v>
      </c>
      <c r="F407" s="8" t="s">
        <v>37</v>
      </c>
      <c r="G407" s="6" t="s">
        <v>38</v>
      </c>
      <c r="H407" s="6" t="s">
        <v>39</v>
      </c>
      <c r="I407" s="6" t="s">
        <v>40</v>
      </c>
      <c r="J407" s="8" t="s">
        <v>41</v>
      </c>
      <c r="K407" s="9">
        <v>39199652746.491806</v>
      </c>
      <c r="L407" s="33"/>
      <c r="M407" s="7" t="s">
        <v>43</v>
      </c>
      <c r="N407" s="8" t="s">
        <v>44</v>
      </c>
      <c r="O407" s="8" t="s">
        <v>899</v>
      </c>
      <c r="P407" s="8" t="s">
        <v>875</v>
      </c>
      <c r="Q407" s="8" t="s">
        <v>42</v>
      </c>
      <c r="R407" s="9">
        <v>618926920</v>
      </c>
      <c r="S407" s="9">
        <v>366887290</v>
      </c>
      <c r="T407" s="12">
        <v>0</v>
      </c>
      <c r="U407" s="12">
        <v>145491894</v>
      </c>
      <c r="V407" s="12">
        <v>27838688</v>
      </c>
      <c r="W407" s="12">
        <v>31507219</v>
      </c>
      <c r="X407" s="9">
        <v>47201829</v>
      </c>
      <c r="Y407" s="9"/>
      <c r="Z407" s="9"/>
      <c r="AA407" s="9"/>
      <c r="AB407" s="14">
        <f t="shared" si="15"/>
        <v>571725091</v>
      </c>
      <c r="AC407" s="15">
        <f t="shared" si="16"/>
        <v>0.64171976317897861</v>
      </c>
      <c r="AD407" s="15">
        <f t="shared" si="17"/>
        <v>4.8692437044012819E-2</v>
      </c>
      <c r="AE407" s="16">
        <f>+S407/K407</f>
        <v>9.3594525536411736E-3</v>
      </c>
      <c r="AF407" s="16">
        <f>+V407/K407</f>
        <v>7.1017690335257978E-4</v>
      </c>
      <c r="AG407" s="17">
        <f>+AB407/K407+AA407</f>
        <v>1.4584952950920384E-2</v>
      </c>
    </row>
    <row r="408" spans="1:33" ht="12.75" customHeight="1" x14ac:dyDescent="0.2">
      <c r="A408" s="6" t="s">
        <v>870</v>
      </c>
      <c r="B408" s="6" t="s">
        <v>971</v>
      </c>
      <c r="C408" s="7" t="s">
        <v>99</v>
      </c>
      <c r="D408" s="8" t="s">
        <v>970</v>
      </c>
      <c r="E408" s="8" t="s">
        <v>36</v>
      </c>
      <c r="F408" s="8" t="s">
        <v>37</v>
      </c>
      <c r="G408" s="6" t="s">
        <v>38</v>
      </c>
      <c r="H408" s="6" t="s">
        <v>39</v>
      </c>
      <c r="I408" s="6" t="s">
        <v>40</v>
      </c>
      <c r="J408" s="8" t="s">
        <v>41</v>
      </c>
      <c r="K408" s="9">
        <v>16612199790.5082</v>
      </c>
      <c r="L408" s="22" t="s">
        <v>962</v>
      </c>
      <c r="M408" s="7" t="s">
        <v>43</v>
      </c>
      <c r="N408" s="8" t="s">
        <v>44</v>
      </c>
      <c r="O408" s="8" t="s">
        <v>42</v>
      </c>
      <c r="P408" s="8" t="s">
        <v>42</v>
      </c>
      <c r="Q408" s="8" t="s">
        <v>42</v>
      </c>
      <c r="R408" s="9">
        <v>125358988</v>
      </c>
      <c r="S408" s="9">
        <v>125358988</v>
      </c>
      <c r="T408" s="12">
        <v>0</v>
      </c>
      <c r="U408" s="12">
        <v>0</v>
      </c>
      <c r="V408" s="12">
        <v>0</v>
      </c>
      <c r="W408" s="12">
        <v>0</v>
      </c>
      <c r="X408" s="9">
        <v>0</v>
      </c>
      <c r="Y408" s="9"/>
      <c r="Z408" s="9"/>
      <c r="AA408" s="13"/>
      <c r="AB408" s="14">
        <f t="shared" si="15"/>
        <v>125358988</v>
      </c>
      <c r="AC408" s="15">
        <f t="shared" si="16"/>
        <v>1</v>
      </c>
      <c r="AD408" s="15">
        <f t="shared" si="17"/>
        <v>0</v>
      </c>
      <c r="AE408" s="16">
        <f>+S408/K408</f>
        <v>7.5462003576207302E-3</v>
      </c>
      <c r="AF408" s="16">
        <f>+V408/K408</f>
        <v>0</v>
      </c>
      <c r="AG408" s="17">
        <f>+AB408/K408+AA408</f>
        <v>7.5462003576207302E-3</v>
      </c>
    </row>
    <row r="409" spans="1:33" ht="12.75" customHeight="1" x14ac:dyDescent="0.2">
      <c r="A409" s="6" t="s">
        <v>870</v>
      </c>
      <c r="B409" s="6" t="s">
        <v>972</v>
      </c>
      <c r="C409" s="7" t="s">
        <v>102</v>
      </c>
      <c r="D409" s="8" t="s">
        <v>973</v>
      </c>
      <c r="E409" s="8" t="s">
        <v>36</v>
      </c>
      <c r="F409" s="8" t="s">
        <v>37</v>
      </c>
      <c r="G409" s="6" t="s">
        <v>38</v>
      </c>
      <c r="H409" s="6" t="s">
        <v>39</v>
      </c>
      <c r="I409" s="6" t="s">
        <v>40</v>
      </c>
      <c r="J409" s="8" t="s">
        <v>41</v>
      </c>
      <c r="K409" s="9">
        <v>22587452955.983601</v>
      </c>
      <c r="L409" s="22" t="s">
        <v>962</v>
      </c>
      <c r="M409" s="7" t="s">
        <v>43</v>
      </c>
      <c r="N409" s="8" t="s">
        <v>44</v>
      </c>
      <c r="O409" s="8" t="s">
        <v>42</v>
      </c>
      <c r="P409" s="8" t="s">
        <v>42</v>
      </c>
      <c r="Q409" s="8" t="s">
        <v>42</v>
      </c>
      <c r="R409" s="9">
        <v>387020196.13148296</v>
      </c>
      <c r="S409" s="9">
        <v>241528303</v>
      </c>
      <c r="T409" s="12">
        <v>0</v>
      </c>
      <c r="U409" s="12">
        <v>145491893.13148299</v>
      </c>
      <c r="V409" s="12">
        <v>0</v>
      </c>
      <c r="W409" s="12">
        <v>0</v>
      </c>
      <c r="X409" s="9">
        <v>0</v>
      </c>
      <c r="Y409" s="9"/>
      <c r="Z409" s="9"/>
      <c r="AA409" s="13"/>
      <c r="AB409" s="14">
        <f t="shared" si="15"/>
        <v>387020196.13148296</v>
      </c>
      <c r="AC409" s="15">
        <f t="shared" si="16"/>
        <v>0.62407157407864378</v>
      </c>
      <c r="AD409" s="15">
        <f t="shared" si="17"/>
        <v>0</v>
      </c>
      <c r="AE409" s="16">
        <f>+S409/K409</f>
        <v>1.0693029597921849E-2</v>
      </c>
      <c r="AF409" s="16">
        <f>+V409/K409</f>
        <v>0</v>
      </c>
      <c r="AG409" s="17">
        <f>+AB409/K409+AA409</f>
        <v>1.7134300041960159E-2</v>
      </c>
    </row>
    <row r="410" spans="1:33" ht="12.75" customHeight="1" x14ac:dyDescent="0.2">
      <c r="A410" s="6" t="s">
        <v>870</v>
      </c>
      <c r="B410" s="6" t="s">
        <v>974</v>
      </c>
      <c r="C410" s="7" t="s">
        <v>42</v>
      </c>
      <c r="D410" s="8" t="s">
        <v>975</v>
      </c>
      <c r="E410" s="8" t="s">
        <v>36</v>
      </c>
      <c r="F410" s="8" t="s">
        <v>37</v>
      </c>
      <c r="G410" s="6" t="s">
        <v>38</v>
      </c>
      <c r="H410" s="6" t="s">
        <v>39</v>
      </c>
      <c r="I410" s="6" t="s">
        <v>40</v>
      </c>
      <c r="J410" s="8" t="s">
        <v>65</v>
      </c>
      <c r="K410" s="9">
        <v>15012701.971967002</v>
      </c>
      <c r="L410" s="22" t="s">
        <v>976</v>
      </c>
      <c r="M410" s="7" t="s">
        <v>43</v>
      </c>
      <c r="N410" s="8" t="s">
        <v>44</v>
      </c>
      <c r="O410" s="8" t="s">
        <v>951</v>
      </c>
      <c r="P410" s="8" t="s">
        <v>875</v>
      </c>
      <c r="Q410" s="8" t="s">
        <v>42</v>
      </c>
      <c r="R410" s="9">
        <v>32339.905445999997</v>
      </c>
      <c r="S410" s="9">
        <v>13535.445243</v>
      </c>
      <c r="T410" s="12">
        <v>0</v>
      </c>
      <c r="U410" s="12">
        <v>0</v>
      </c>
      <c r="V410" s="12">
        <v>5989.4497840000004</v>
      </c>
      <c r="W410" s="12">
        <v>11666.137911</v>
      </c>
      <c r="X410" s="9">
        <v>1148.8725079999999</v>
      </c>
      <c r="Y410" s="9"/>
      <c r="Z410" s="9"/>
      <c r="AA410" s="16">
        <v>4.7600000000000003E-3</v>
      </c>
      <c r="AB410" s="14">
        <f t="shared" ref="AB410:AB473" si="18">+S410+U410+V410+W410</f>
        <v>31191.032937999997</v>
      </c>
      <c r="AC410" s="15">
        <f t="shared" ref="AC410:AC473" si="19">+S410/AB410</f>
        <v>0.43395309382363495</v>
      </c>
      <c r="AD410" s="15">
        <f t="shared" ref="AD410:AD473" si="20">+V410/AB410</f>
        <v>0.19202473338749423</v>
      </c>
      <c r="AE410" s="16">
        <f>+S410/K410</f>
        <v>9.0159954339162521E-4</v>
      </c>
      <c r="AF410" s="16">
        <f>+V410/K410</f>
        <v>3.9895881468798969E-4</v>
      </c>
      <c r="AG410" s="17">
        <f>+AB410/K410+AA410</f>
        <v>6.8376428517826146E-3</v>
      </c>
    </row>
    <row r="411" spans="1:33" ht="12.75" customHeight="1" x14ac:dyDescent="0.2">
      <c r="A411" s="6" t="s">
        <v>870</v>
      </c>
      <c r="B411" s="6" t="s">
        <v>977</v>
      </c>
      <c r="C411" s="7" t="s">
        <v>42</v>
      </c>
      <c r="D411" s="8" t="s">
        <v>978</v>
      </c>
      <c r="E411" s="8" t="s">
        <v>36</v>
      </c>
      <c r="F411" s="8" t="s">
        <v>37</v>
      </c>
      <c r="G411" s="6" t="s">
        <v>38</v>
      </c>
      <c r="H411" s="6" t="s">
        <v>580</v>
      </c>
      <c r="I411" s="6" t="s">
        <v>40</v>
      </c>
      <c r="J411" s="8" t="s">
        <v>41</v>
      </c>
      <c r="K411" s="9">
        <v>1049769959.2158501</v>
      </c>
      <c r="L411" s="22" t="s">
        <v>962</v>
      </c>
      <c r="M411" s="7" t="s">
        <v>43</v>
      </c>
      <c r="N411" s="8" t="s">
        <v>44</v>
      </c>
      <c r="O411" s="8" t="s">
        <v>951</v>
      </c>
      <c r="P411" s="8" t="s">
        <v>979</v>
      </c>
      <c r="Q411" s="8" t="s">
        <v>42</v>
      </c>
      <c r="R411" s="9">
        <v>7239249</v>
      </c>
      <c r="S411" s="9">
        <v>0</v>
      </c>
      <c r="T411" s="12">
        <v>4429161</v>
      </c>
      <c r="U411" s="12">
        <v>0</v>
      </c>
      <c r="V411" s="12">
        <v>787391</v>
      </c>
      <c r="W411" s="12">
        <v>1811756</v>
      </c>
      <c r="X411" s="9">
        <v>210941</v>
      </c>
      <c r="Y411" s="9"/>
      <c r="Z411" s="9"/>
      <c r="AA411" s="16">
        <v>3.771E-3</v>
      </c>
      <c r="AB411" s="14">
        <f t="shared" si="18"/>
        <v>2599147</v>
      </c>
      <c r="AC411" s="15">
        <f t="shared" si="19"/>
        <v>0</v>
      </c>
      <c r="AD411" s="15">
        <f t="shared" si="20"/>
        <v>0.30294208061337047</v>
      </c>
      <c r="AE411" s="16">
        <f>+S411/K411</f>
        <v>0</v>
      </c>
      <c r="AF411" s="16">
        <f>+V411/K411</f>
        <v>7.5006051858081348E-4</v>
      </c>
      <c r="AG411" s="17">
        <f>+AB411/K411+AA411</f>
        <v>6.2469205359062599E-3</v>
      </c>
    </row>
    <row r="412" spans="1:33" ht="12.75" customHeight="1" x14ac:dyDescent="0.2">
      <c r="A412" s="6" t="s">
        <v>870</v>
      </c>
      <c r="B412" s="6" t="s">
        <v>980</v>
      </c>
      <c r="C412" s="7" t="s">
        <v>42</v>
      </c>
      <c r="D412" s="8" t="s">
        <v>981</v>
      </c>
      <c r="E412" s="8" t="s">
        <v>36</v>
      </c>
      <c r="F412" s="8" t="s">
        <v>37</v>
      </c>
      <c r="G412" s="6" t="s">
        <v>38</v>
      </c>
      <c r="H412" s="6" t="s">
        <v>39</v>
      </c>
      <c r="I412" s="6" t="s">
        <v>40</v>
      </c>
      <c r="J412" s="8" t="s">
        <v>41</v>
      </c>
      <c r="K412" s="9">
        <v>4717825278.2814198</v>
      </c>
      <c r="L412" s="33"/>
      <c r="M412" s="7" t="s">
        <v>43</v>
      </c>
      <c r="N412" s="8" t="s">
        <v>44</v>
      </c>
      <c r="O412" s="8" t="s">
        <v>951</v>
      </c>
      <c r="P412" s="8" t="s">
        <v>875</v>
      </c>
      <c r="Q412" s="8" t="s">
        <v>42</v>
      </c>
      <c r="R412" s="9">
        <v>104398075</v>
      </c>
      <c r="S412" s="9">
        <v>68673444</v>
      </c>
      <c r="T412" s="12">
        <v>12533507</v>
      </c>
      <c r="U412" s="12">
        <v>11263024</v>
      </c>
      <c r="V412" s="12">
        <v>3350310</v>
      </c>
      <c r="W412" s="12">
        <v>6144147</v>
      </c>
      <c r="X412" s="9">
        <v>2433643</v>
      </c>
      <c r="Y412" s="9"/>
      <c r="Z412" s="9"/>
      <c r="AA412" s="9"/>
      <c r="AB412" s="14">
        <f t="shared" si="18"/>
        <v>89430925</v>
      </c>
      <c r="AC412" s="15">
        <f t="shared" si="19"/>
        <v>0.76789370120011613</v>
      </c>
      <c r="AD412" s="15">
        <f t="shared" si="20"/>
        <v>3.7462544416263163E-2</v>
      </c>
      <c r="AE412" s="16">
        <f>+S412/K412</f>
        <v>1.4556165171300268E-2</v>
      </c>
      <c r="AF412" s="16">
        <f>+V412/K412</f>
        <v>7.1013863430322499E-4</v>
      </c>
      <c r="AG412" s="17">
        <f>+AB412/K412+AA412</f>
        <v>1.8955963759763765E-2</v>
      </c>
    </row>
    <row r="413" spans="1:33" ht="12.75" customHeight="1" x14ac:dyDescent="0.2">
      <c r="A413" s="6" t="s">
        <v>870</v>
      </c>
      <c r="B413" s="6" t="s">
        <v>982</v>
      </c>
      <c r="C413" s="7" t="s">
        <v>99</v>
      </c>
      <c r="D413" s="8" t="s">
        <v>981</v>
      </c>
      <c r="E413" s="8" t="s">
        <v>36</v>
      </c>
      <c r="F413" s="8" t="s">
        <v>37</v>
      </c>
      <c r="G413" s="6" t="s">
        <v>38</v>
      </c>
      <c r="H413" s="6" t="s">
        <v>39</v>
      </c>
      <c r="I413" s="6" t="s">
        <v>40</v>
      </c>
      <c r="J413" s="8" t="s">
        <v>41</v>
      </c>
      <c r="K413" s="9">
        <v>1972980955.7923501</v>
      </c>
      <c r="L413" s="22" t="s">
        <v>316</v>
      </c>
      <c r="M413" s="7" t="s">
        <v>43</v>
      </c>
      <c r="N413" s="8" t="s">
        <v>44</v>
      </c>
      <c r="O413" s="8" t="s">
        <v>42</v>
      </c>
      <c r="P413" s="8" t="s">
        <v>42</v>
      </c>
      <c r="Q413" s="8" t="s">
        <v>42</v>
      </c>
      <c r="R413" s="9">
        <v>40913133.947864994</v>
      </c>
      <c r="S413" s="9">
        <v>22531134.947864998</v>
      </c>
      <c r="T413" s="12">
        <v>7118975</v>
      </c>
      <c r="U413" s="12">
        <v>11263024</v>
      </c>
      <c r="V413" s="12">
        <v>0</v>
      </c>
      <c r="W413" s="12">
        <v>0</v>
      </c>
      <c r="X413" s="9">
        <v>0</v>
      </c>
      <c r="Y413" s="9"/>
      <c r="Z413" s="9"/>
      <c r="AA413" s="13"/>
      <c r="AB413" s="14">
        <f t="shared" si="18"/>
        <v>33794158.947864994</v>
      </c>
      <c r="AC413" s="15">
        <f t="shared" si="19"/>
        <v>0.66671684247636653</v>
      </c>
      <c r="AD413" s="15">
        <f t="shared" si="20"/>
        <v>0</v>
      </c>
      <c r="AE413" s="16">
        <f>+S413/K413</f>
        <v>1.1419844110363692E-2</v>
      </c>
      <c r="AF413" s="16">
        <f>+V413/K413</f>
        <v>0</v>
      </c>
      <c r="AG413" s="17">
        <f>+AB413/K413+AA413</f>
        <v>1.7128477012740978E-2</v>
      </c>
    </row>
    <row r="414" spans="1:33" ht="12.75" customHeight="1" x14ac:dyDescent="0.2">
      <c r="A414" s="6" t="s">
        <v>870</v>
      </c>
      <c r="B414" s="6" t="s">
        <v>983</v>
      </c>
      <c r="C414" s="7" t="s">
        <v>102</v>
      </c>
      <c r="D414" s="8" t="s">
        <v>984</v>
      </c>
      <c r="E414" s="35" t="s">
        <v>36</v>
      </c>
      <c r="F414" s="8" t="s">
        <v>37</v>
      </c>
      <c r="G414" s="6" t="s">
        <v>38</v>
      </c>
      <c r="H414" s="6" t="s">
        <v>39</v>
      </c>
      <c r="I414" s="6" t="s">
        <v>40</v>
      </c>
      <c r="J414" s="8" t="s">
        <v>41</v>
      </c>
      <c r="K414" s="9">
        <v>2589568183.6557398</v>
      </c>
      <c r="L414" s="22" t="s">
        <v>316</v>
      </c>
      <c r="M414" s="7" t="s">
        <v>43</v>
      </c>
      <c r="N414" s="8" t="s">
        <v>44</v>
      </c>
      <c r="O414" s="8" t="s">
        <v>42</v>
      </c>
      <c r="P414" s="8" t="s">
        <v>42</v>
      </c>
      <c r="Q414" s="8" t="s">
        <v>42</v>
      </c>
      <c r="R414" s="9">
        <v>48941753</v>
      </c>
      <c r="S414" s="9">
        <v>44268981</v>
      </c>
      <c r="T414" s="12">
        <v>4672772</v>
      </c>
      <c r="U414" s="12">
        <v>0</v>
      </c>
      <c r="V414" s="12">
        <v>0</v>
      </c>
      <c r="W414" s="12">
        <v>0</v>
      </c>
      <c r="X414" s="9">
        <v>0</v>
      </c>
      <c r="Y414" s="9"/>
      <c r="Z414" s="9"/>
      <c r="AA414" s="13"/>
      <c r="AB414" s="14">
        <f t="shared" si="18"/>
        <v>44268981</v>
      </c>
      <c r="AC414" s="15">
        <f t="shared" si="19"/>
        <v>1</v>
      </c>
      <c r="AD414" s="15">
        <f t="shared" si="20"/>
        <v>0</v>
      </c>
      <c r="AE414" s="16">
        <f>+S414/K414</f>
        <v>1.7095120831112733E-2</v>
      </c>
      <c r="AF414" s="16">
        <f>+V414/K414</f>
        <v>0</v>
      </c>
      <c r="AG414" s="17">
        <f>+AB414/K414+AA414</f>
        <v>1.7095120831112733E-2</v>
      </c>
    </row>
    <row r="415" spans="1:33" ht="12.75" customHeight="1" x14ac:dyDescent="0.2">
      <c r="A415" s="6" t="s">
        <v>870</v>
      </c>
      <c r="B415" s="6" t="s">
        <v>985</v>
      </c>
      <c r="C415" s="7" t="s">
        <v>105</v>
      </c>
      <c r="D415" s="8" t="s">
        <v>986</v>
      </c>
      <c r="E415" s="35" t="s">
        <v>36</v>
      </c>
      <c r="F415" s="8" t="s">
        <v>37</v>
      </c>
      <c r="G415" s="6" t="s">
        <v>38</v>
      </c>
      <c r="H415" s="6" t="s">
        <v>39</v>
      </c>
      <c r="I415" s="6" t="s">
        <v>40</v>
      </c>
      <c r="J415" s="8" t="s">
        <v>41</v>
      </c>
      <c r="K415" s="9">
        <v>155276138.83333299</v>
      </c>
      <c r="L415" s="22" t="s">
        <v>957</v>
      </c>
      <c r="M415" s="7" t="s">
        <v>43</v>
      </c>
      <c r="N415" s="8" t="s">
        <v>44</v>
      </c>
      <c r="O415" s="8" t="s">
        <v>42</v>
      </c>
      <c r="P415" s="8" t="s">
        <v>42</v>
      </c>
      <c r="Q415" s="8" t="s">
        <v>42</v>
      </c>
      <c r="R415" s="9">
        <v>2615088</v>
      </c>
      <c r="S415" s="9">
        <v>1873328</v>
      </c>
      <c r="T415" s="12">
        <v>741760</v>
      </c>
      <c r="U415" s="12">
        <v>0</v>
      </c>
      <c r="V415" s="12">
        <v>0</v>
      </c>
      <c r="W415" s="12">
        <v>0</v>
      </c>
      <c r="X415" s="9">
        <v>0</v>
      </c>
      <c r="Y415" s="9"/>
      <c r="Z415" s="9"/>
      <c r="AA415" s="13"/>
      <c r="AB415" s="14">
        <f t="shared" si="18"/>
        <v>1873328</v>
      </c>
      <c r="AC415" s="15">
        <f t="shared" si="19"/>
        <v>1</v>
      </c>
      <c r="AD415" s="15">
        <f t="shared" si="20"/>
        <v>0</v>
      </c>
      <c r="AE415" s="16">
        <f>+S415/K415</f>
        <v>1.2064493708275122E-2</v>
      </c>
      <c r="AF415" s="16">
        <f>+V415/K415</f>
        <v>0</v>
      </c>
      <c r="AG415" s="17">
        <f>+AB415/K415+AA415</f>
        <v>1.2064493708275122E-2</v>
      </c>
    </row>
    <row r="416" spans="1:33" ht="12.75" customHeight="1" x14ac:dyDescent="0.2">
      <c r="A416" s="6" t="s">
        <v>870</v>
      </c>
      <c r="B416" s="6" t="s">
        <v>987</v>
      </c>
      <c r="C416" s="7" t="s">
        <v>42</v>
      </c>
      <c r="D416" s="8" t="s">
        <v>988</v>
      </c>
      <c r="E416" s="35" t="s">
        <v>36</v>
      </c>
      <c r="F416" s="8" t="s">
        <v>37</v>
      </c>
      <c r="G416" s="6" t="s">
        <v>38</v>
      </c>
      <c r="H416" s="6" t="s">
        <v>39</v>
      </c>
      <c r="I416" s="6" t="s">
        <v>40</v>
      </c>
      <c r="J416" s="8" t="s">
        <v>41</v>
      </c>
      <c r="K416" s="9">
        <v>1012782682.2173901</v>
      </c>
      <c r="L416" s="22" t="s">
        <v>42</v>
      </c>
      <c r="M416" s="8" t="s">
        <v>42</v>
      </c>
      <c r="N416" s="8" t="s">
        <v>42</v>
      </c>
      <c r="O416" s="8" t="s">
        <v>42</v>
      </c>
      <c r="P416" s="8" t="s">
        <v>42</v>
      </c>
      <c r="Q416" s="8" t="s">
        <v>42</v>
      </c>
      <c r="R416" s="9">
        <v>12862443</v>
      </c>
      <c r="S416" s="9">
        <v>9531255</v>
      </c>
      <c r="T416" s="12">
        <v>0</v>
      </c>
      <c r="U416" s="12">
        <v>0</v>
      </c>
      <c r="V416" s="12">
        <v>317715</v>
      </c>
      <c r="W416" s="12">
        <v>1748993</v>
      </c>
      <c r="X416" s="9">
        <v>1264480</v>
      </c>
      <c r="Y416" s="9"/>
      <c r="Z416" s="9"/>
      <c r="AA416" s="13"/>
      <c r="AB416" s="14">
        <f t="shared" si="18"/>
        <v>11597963</v>
      </c>
      <c r="AC416" s="15">
        <f t="shared" si="19"/>
        <v>0.82180422544889997</v>
      </c>
      <c r="AD416" s="15">
        <f t="shared" si="20"/>
        <v>2.7394034624873352E-2</v>
      </c>
      <c r="AE416" s="16">
        <f>+S416/K416</f>
        <v>9.4109577181278777E-3</v>
      </c>
      <c r="AF416" s="16">
        <f>+V416/K416</f>
        <v>3.1370500856550356E-4</v>
      </c>
      <c r="AG416" s="17">
        <f>+AB416/K416+AA416</f>
        <v>1.145158107819081E-2</v>
      </c>
    </row>
    <row r="417" spans="1:33" ht="12.75" customHeight="1" x14ac:dyDescent="0.2">
      <c r="A417" s="6" t="s">
        <v>870</v>
      </c>
      <c r="B417" s="6" t="s">
        <v>989</v>
      </c>
      <c r="C417" s="7" t="s">
        <v>42</v>
      </c>
      <c r="D417" s="8" t="s">
        <v>990</v>
      </c>
      <c r="E417" s="35" t="s">
        <v>36</v>
      </c>
      <c r="F417" s="8" t="s">
        <v>37</v>
      </c>
      <c r="G417" s="6" t="s">
        <v>38</v>
      </c>
      <c r="H417" s="6" t="s">
        <v>39</v>
      </c>
      <c r="I417" s="6" t="s">
        <v>40</v>
      </c>
      <c r="J417" s="8" t="s">
        <v>41</v>
      </c>
      <c r="K417" s="9">
        <v>2327655843.6409402</v>
      </c>
      <c r="L417" s="22" t="s">
        <v>42</v>
      </c>
      <c r="M417" s="8" t="s">
        <v>42</v>
      </c>
      <c r="N417" s="8" t="s">
        <v>42</v>
      </c>
      <c r="O417" s="8" t="s">
        <v>42</v>
      </c>
      <c r="P417" s="8" t="s">
        <v>42</v>
      </c>
      <c r="Q417" s="8" t="s">
        <v>42</v>
      </c>
      <c r="R417" s="9">
        <v>36270371</v>
      </c>
      <c r="S417" s="9">
        <v>24225561</v>
      </c>
      <c r="T417" s="12">
        <v>0</v>
      </c>
      <c r="U417" s="12">
        <v>0</v>
      </c>
      <c r="V417" s="12">
        <v>946774</v>
      </c>
      <c r="W417" s="12">
        <v>5681150</v>
      </c>
      <c r="X417" s="9">
        <v>5416886</v>
      </c>
      <c r="Y417" s="9"/>
      <c r="Z417" s="9"/>
      <c r="AA417" s="13"/>
      <c r="AB417" s="14">
        <f t="shared" si="18"/>
        <v>30853485</v>
      </c>
      <c r="AC417" s="15">
        <f t="shared" si="19"/>
        <v>0.78518070162900555</v>
      </c>
      <c r="AD417" s="15">
        <f t="shared" si="20"/>
        <v>3.0686128325535997E-2</v>
      </c>
      <c r="AE417" s="16">
        <f>+S417/K417</f>
        <v>1.0407707422118795E-2</v>
      </c>
      <c r="AF417" s="16">
        <f>+V417/K417</f>
        <v>4.0674999381310926E-4</v>
      </c>
      <c r="AG417" s="17">
        <f>+AB417/K417+AA417</f>
        <v>1.3255174764899394E-2</v>
      </c>
    </row>
    <row r="418" spans="1:33" ht="12.75" customHeight="1" x14ac:dyDescent="0.2">
      <c r="A418" s="6" t="s">
        <v>870</v>
      </c>
      <c r="B418" s="6" t="s">
        <v>991</v>
      </c>
      <c r="C418" s="7" t="s">
        <v>42</v>
      </c>
      <c r="D418" s="8" t="s">
        <v>992</v>
      </c>
      <c r="E418" s="35" t="s">
        <v>36</v>
      </c>
      <c r="F418" s="8" t="s">
        <v>37</v>
      </c>
      <c r="G418" s="6" t="s">
        <v>38</v>
      </c>
      <c r="H418" s="6" t="s">
        <v>39</v>
      </c>
      <c r="I418" s="6" t="s">
        <v>40</v>
      </c>
      <c r="J418" s="8" t="s">
        <v>41</v>
      </c>
      <c r="K418" s="9">
        <v>2320620417.8087196</v>
      </c>
      <c r="L418" s="22" t="s">
        <v>42</v>
      </c>
      <c r="M418" s="8" t="s">
        <v>42</v>
      </c>
      <c r="N418" s="8" t="s">
        <v>42</v>
      </c>
      <c r="O418" s="8" t="s">
        <v>42</v>
      </c>
      <c r="P418" s="8" t="s">
        <v>42</v>
      </c>
      <c r="Q418" s="8" t="s">
        <v>42</v>
      </c>
      <c r="R418" s="9">
        <v>33986681</v>
      </c>
      <c r="S418" s="9">
        <v>24156314</v>
      </c>
      <c r="T418" s="12">
        <v>0</v>
      </c>
      <c r="U418" s="12">
        <v>0</v>
      </c>
      <c r="V418" s="12">
        <v>943895</v>
      </c>
      <c r="W418" s="12">
        <v>3863474</v>
      </c>
      <c r="X418" s="9">
        <v>5022998</v>
      </c>
      <c r="Y418" s="9"/>
      <c r="Z418" s="9"/>
      <c r="AA418" s="13"/>
      <c r="AB418" s="14">
        <f t="shared" si="18"/>
        <v>28963683</v>
      </c>
      <c r="AC418" s="15">
        <f t="shared" si="19"/>
        <v>0.83402079770034776</v>
      </c>
      <c r="AD418" s="15">
        <f t="shared" si="20"/>
        <v>3.2588914883511191E-2</v>
      </c>
      <c r="AE418" s="16">
        <f>+S418/K418</f>
        <v>1.0409420607791584E-2</v>
      </c>
      <c r="AF418" s="16">
        <f>+V418/K418</f>
        <v>4.0674252142075301E-4</v>
      </c>
      <c r="AG418" s="17">
        <f>+AB418/K418+AA418</f>
        <v>1.2481008431076974E-2</v>
      </c>
    </row>
    <row r="419" spans="1:33" ht="12.75" customHeight="1" x14ac:dyDescent="0.2">
      <c r="A419" s="6" t="s">
        <v>993</v>
      </c>
      <c r="B419" s="6" t="s">
        <v>994</v>
      </c>
      <c r="C419" s="7"/>
      <c r="D419" s="8" t="s">
        <v>995</v>
      </c>
      <c r="E419" s="8" t="s">
        <v>36</v>
      </c>
      <c r="F419" s="8" t="s">
        <v>37</v>
      </c>
      <c r="G419" s="6" t="s">
        <v>366</v>
      </c>
      <c r="H419" s="6" t="s">
        <v>367</v>
      </c>
      <c r="I419" s="6" t="s">
        <v>123</v>
      </c>
      <c r="J419" s="8" t="s">
        <v>41</v>
      </c>
      <c r="K419" s="9">
        <v>2821720110</v>
      </c>
      <c r="L419" s="10">
        <v>0.02</v>
      </c>
      <c r="M419" s="20">
        <v>2E-3</v>
      </c>
      <c r="N419" s="8" t="s">
        <v>44</v>
      </c>
      <c r="O419" s="11">
        <v>1.2999999999999999E-3</v>
      </c>
      <c r="P419" s="8" t="s">
        <v>42</v>
      </c>
      <c r="Q419" s="11">
        <v>0.11</v>
      </c>
      <c r="R419" s="9">
        <v>257475457</v>
      </c>
      <c r="S419" s="9">
        <v>56736687</v>
      </c>
      <c r="T419" s="12">
        <v>69321250</v>
      </c>
      <c r="U419" s="12">
        <v>0</v>
      </c>
      <c r="V419" s="12">
        <v>3687877</v>
      </c>
      <c r="W419" s="12">
        <v>41364888</v>
      </c>
      <c r="X419" s="9">
        <v>491935</v>
      </c>
      <c r="Y419" s="9"/>
      <c r="Z419" s="9">
        <v>85872820</v>
      </c>
      <c r="AA419" s="13"/>
      <c r="AB419" s="14">
        <f t="shared" si="18"/>
        <v>101789452</v>
      </c>
      <c r="AC419" s="15">
        <f t="shared" si="19"/>
        <v>0.5573925970246898</v>
      </c>
      <c r="AD419" s="15">
        <f t="shared" si="20"/>
        <v>3.6230443602348894E-2</v>
      </c>
      <c r="AE419" s="16">
        <f>+S419/K419</f>
        <v>2.0107127846921712E-2</v>
      </c>
      <c r="AF419" s="16">
        <f>+V419/K419</f>
        <v>1.3069605971656772E-3</v>
      </c>
      <c r="AG419" s="17">
        <f>+AB419/K419+AA419</f>
        <v>3.6073546642441445E-2</v>
      </c>
    </row>
    <row r="420" spans="1:33" ht="12.75" customHeight="1" x14ac:dyDescent="0.2">
      <c r="A420" s="6" t="s">
        <v>996</v>
      </c>
      <c r="B420" s="6" t="s">
        <v>997</v>
      </c>
      <c r="C420" s="7" t="s">
        <v>998</v>
      </c>
      <c r="D420" s="8" t="s">
        <v>999</v>
      </c>
      <c r="E420" s="8" t="s">
        <v>36</v>
      </c>
      <c r="F420" s="8" t="s">
        <v>37</v>
      </c>
      <c r="G420" s="6" t="s">
        <v>1000</v>
      </c>
      <c r="H420" s="6" t="s">
        <v>448</v>
      </c>
      <c r="I420" s="6" t="s">
        <v>123</v>
      </c>
      <c r="J420" s="8" t="s">
        <v>41</v>
      </c>
      <c r="K420" s="9">
        <v>24225741221</v>
      </c>
      <c r="L420" s="10">
        <v>5.4999999999999997E-3</v>
      </c>
      <c r="M420" s="8"/>
      <c r="N420" s="8" t="s">
        <v>42</v>
      </c>
      <c r="O420" s="11">
        <v>1E-3</v>
      </c>
      <c r="P420" s="11">
        <v>0.02</v>
      </c>
      <c r="Q420" s="11">
        <v>2.6499999999999999E-2</v>
      </c>
      <c r="R420" s="9">
        <v>102631108.151342</v>
      </c>
      <c r="S420" s="9">
        <v>28540790</v>
      </c>
      <c r="T420" s="12">
        <v>0</v>
      </c>
      <c r="U420" s="12">
        <v>38042411</v>
      </c>
      <c r="V420" s="12">
        <v>16128005</v>
      </c>
      <c r="W420" s="12">
        <v>19904535.733989</v>
      </c>
      <c r="X420" s="9">
        <v>15366.417353000001</v>
      </c>
      <c r="Y420" s="9"/>
      <c r="Z420" s="9"/>
      <c r="AA420" s="13"/>
      <c r="AB420" s="14">
        <f t="shared" si="18"/>
        <v>102615741.733989</v>
      </c>
      <c r="AC420" s="15">
        <f t="shared" si="19"/>
        <v>0.27813266773421907</v>
      </c>
      <c r="AD420" s="15">
        <f t="shared" si="20"/>
        <v>0.157168917044021</v>
      </c>
      <c r="AE420" s="16">
        <f>+S420/K420</f>
        <v>1.1781183386562189E-3</v>
      </c>
      <c r="AF420" s="16">
        <f>+V420/K420</f>
        <v>6.6573835049552554E-4</v>
      </c>
      <c r="AG420" s="17">
        <f>+AB420/K420+AA420</f>
        <v>4.2358143264998186E-3</v>
      </c>
    </row>
    <row r="421" spans="1:33" ht="12.75" customHeight="1" x14ac:dyDescent="0.2">
      <c r="A421" s="6" t="s">
        <v>996</v>
      </c>
      <c r="B421" s="6" t="s">
        <v>997</v>
      </c>
      <c r="C421" s="7" t="s">
        <v>1001</v>
      </c>
      <c r="D421" s="8" t="s">
        <v>1002</v>
      </c>
      <c r="E421" s="8" t="s">
        <v>36</v>
      </c>
      <c r="F421" s="8" t="s">
        <v>37</v>
      </c>
      <c r="G421" s="6" t="s">
        <v>1000</v>
      </c>
      <c r="H421" s="6" t="s">
        <v>448</v>
      </c>
      <c r="I421" s="6" t="s">
        <v>123</v>
      </c>
      <c r="J421" s="8" t="s">
        <v>41</v>
      </c>
      <c r="K421" s="9">
        <v>96805377</v>
      </c>
      <c r="L421" s="10">
        <v>7.4999999999999997E-3</v>
      </c>
      <c r="M421" s="8"/>
      <c r="N421" s="8" t="s">
        <v>42</v>
      </c>
      <c r="O421" s="11">
        <v>1E-3</v>
      </c>
      <c r="P421" s="11">
        <v>2.2499999999999999E-2</v>
      </c>
      <c r="Q421" s="11">
        <v>3.1E-2</v>
      </c>
      <c r="R421" s="9">
        <v>313327.36574100005</v>
      </c>
      <c r="S421" s="9">
        <v>61439</v>
      </c>
      <c r="T421" s="12">
        <v>0</v>
      </c>
      <c r="U421" s="12">
        <v>106574</v>
      </c>
      <c r="V421" s="12">
        <v>65715</v>
      </c>
      <c r="W421" s="12">
        <v>79537.961972000005</v>
      </c>
      <c r="X421" s="9">
        <v>61.403768999999997</v>
      </c>
      <c r="Y421" s="9"/>
      <c r="Z421" s="9"/>
      <c r="AA421" s="13"/>
      <c r="AB421" s="14">
        <f t="shared" si="18"/>
        <v>313265.96197200002</v>
      </c>
      <c r="AC421" s="15">
        <f t="shared" si="19"/>
        <v>0.19612408451030972</v>
      </c>
      <c r="AD421" s="15">
        <f t="shared" si="20"/>
        <v>0.20977382792029498</v>
      </c>
      <c r="AE421" s="16">
        <f>+S421/K421</f>
        <v>6.3466515914709987E-4</v>
      </c>
      <c r="AF421" s="16">
        <f>+V421/K421</f>
        <v>6.7883625927101139E-4</v>
      </c>
      <c r="AG421" s="17">
        <f>+AB421/K421+AA421</f>
        <v>3.2360388614777053E-3</v>
      </c>
    </row>
    <row r="422" spans="1:33" ht="12.75" customHeight="1" x14ac:dyDescent="0.2">
      <c r="A422" s="6" t="s">
        <v>996</v>
      </c>
      <c r="B422" s="6" t="s">
        <v>997</v>
      </c>
      <c r="C422" s="7" t="s">
        <v>1003</v>
      </c>
      <c r="D422" s="8" t="s">
        <v>1004</v>
      </c>
      <c r="E422" s="8" t="s">
        <v>36</v>
      </c>
      <c r="F422" s="8" t="s">
        <v>37</v>
      </c>
      <c r="G422" s="6" t="s">
        <v>1000</v>
      </c>
      <c r="H422" s="6" t="s">
        <v>448</v>
      </c>
      <c r="I422" s="6" t="s">
        <v>123</v>
      </c>
      <c r="J422" s="8" t="s">
        <v>41</v>
      </c>
      <c r="K422" s="9">
        <v>15560386923.000002</v>
      </c>
      <c r="L422" s="10">
        <v>2E-3</v>
      </c>
      <c r="M422" s="8"/>
      <c r="N422" s="8" t="s">
        <v>42</v>
      </c>
      <c r="O422" s="11">
        <v>1E-3</v>
      </c>
      <c r="P422" s="11">
        <v>1.4999999999999999E-2</v>
      </c>
      <c r="Q422" s="11">
        <v>1.7999999999999999E-2</v>
      </c>
      <c r="R422" s="9">
        <v>21741195.96246</v>
      </c>
      <c r="S422" s="9">
        <v>622764</v>
      </c>
      <c r="T422" s="12">
        <v>0</v>
      </c>
      <c r="U422" s="12">
        <v>0</v>
      </c>
      <c r="V422" s="12">
        <v>8864492</v>
      </c>
      <c r="W422" s="12">
        <v>12244487.147167999</v>
      </c>
      <c r="X422" s="9">
        <v>9452.8152919999993</v>
      </c>
      <c r="Y422" s="9"/>
      <c r="Z422" s="9"/>
      <c r="AA422" s="13"/>
      <c r="AB422" s="14">
        <f t="shared" si="18"/>
        <v>21731743.147167999</v>
      </c>
      <c r="AC422" s="15">
        <f t="shared" si="19"/>
        <v>2.865688204497099E-2</v>
      </c>
      <c r="AD422" s="15">
        <f t="shared" si="20"/>
        <v>0.40790524441455989</v>
      </c>
      <c r="AE422" s="16">
        <f>+S422/K422</f>
        <v>4.0022398098564297E-5</v>
      </c>
      <c r="AF422" s="16">
        <f>+V422/K422</f>
        <v>5.6968326326752733E-4</v>
      </c>
      <c r="AG422" s="17">
        <f>+AB422/K422+AA422</f>
        <v>1.3966068616870985E-3</v>
      </c>
    </row>
    <row r="423" spans="1:33" ht="12.75" customHeight="1" x14ac:dyDescent="0.2">
      <c r="A423" s="6" t="s">
        <v>996</v>
      </c>
      <c r="B423" s="6" t="s">
        <v>997</v>
      </c>
      <c r="C423" s="7" t="s">
        <v>1005</v>
      </c>
      <c r="D423" s="8" t="s">
        <v>1006</v>
      </c>
      <c r="E423" s="8" t="s">
        <v>36</v>
      </c>
      <c r="F423" s="8" t="s">
        <v>37</v>
      </c>
      <c r="G423" s="6" t="s">
        <v>1000</v>
      </c>
      <c r="H423" s="6" t="s">
        <v>448</v>
      </c>
      <c r="I423" s="6" t="s">
        <v>123</v>
      </c>
      <c r="J423" s="8" t="s">
        <v>41</v>
      </c>
      <c r="K423" s="9">
        <v>329969761</v>
      </c>
      <c r="L423" s="10">
        <v>2E-3</v>
      </c>
      <c r="M423" s="8"/>
      <c r="N423" s="8" t="s">
        <v>42</v>
      </c>
      <c r="O423" s="11">
        <v>1E-3</v>
      </c>
      <c r="P423" s="11">
        <v>1.4999999999999999E-2</v>
      </c>
      <c r="Q423" s="11">
        <v>1.7999999999999999E-2</v>
      </c>
      <c r="R423" s="9">
        <v>79145.520457000006</v>
      </c>
      <c r="S423" s="9">
        <v>13452</v>
      </c>
      <c r="T423" s="12">
        <v>0</v>
      </c>
      <c r="U423" s="12">
        <v>11391</v>
      </c>
      <c r="V423" s="12">
        <v>25312</v>
      </c>
      <c r="W423" s="12">
        <v>28968.156870999999</v>
      </c>
      <c r="X423" s="9">
        <v>22.363586000000002</v>
      </c>
      <c r="Y423" s="9"/>
      <c r="Z423" s="9"/>
      <c r="AA423" s="13"/>
      <c r="AB423" s="14">
        <f t="shared" si="18"/>
        <v>79123.156870999999</v>
      </c>
      <c r="AC423" s="15">
        <f t="shared" si="19"/>
        <v>0.17001343894723175</v>
      </c>
      <c r="AD423" s="15">
        <f t="shared" si="20"/>
        <v>0.31990634601786577</v>
      </c>
      <c r="AE423" s="16">
        <f>+S423/K423</f>
        <v>4.0767372013825233E-5</v>
      </c>
      <c r="AF423" s="16">
        <f>+V423/K423</f>
        <v>7.6710059501482628E-5</v>
      </c>
      <c r="AG423" s="17">
        <f>+AB423/K423+AA423</f>
        <v>2.397891147092112E-4</v>
      </c>
    </row>
    <row r="424" spans="1:33" ht="12.75" customHeight="1" x14ac:dyDescent="0.2">
      <c r="A424" s="6" t="s">
        <v>996</v>
      </c>
      <c r="B424" s="6" t="s">
        <v>1007</v>
      </c>
      <c r="C424" s="7" t="s">
        <v>1008</v>
      </c>
      <c r="D424" s="8" t="s">
        <v>1009</v>
      </c>
      <c r="E424" s="8" t="s">
        <v>36</v>
      </c>
      <c r="F424" s="8" t="s">
        <v>37</v>
      </c>
      <c r="G424" s="6" t="s">
        <v>1000</v>
      </c>
      <c r="H424" s="6" t="s">
        <v>448</v>
      </c>
      <c r="I424" s="6" t="s">
        <v>40</v>
      </c>
      <c r="J424" s="8" t="s">
        <v>68</v>
      </c>
      <c r="K424" s="9">
        <v>95388755</v>
      </c>
      <c r="L424" s="10">
        <v>5.4999999999999997E-3</v>
      </c>
      <c r="M424" s="8"/>
      <c r="N424" s="8" t="s">
        <v>42</v>
      </c>
      <c r="O424" s="11">
        <v>1E-3</v>
      </c>
      <c r="P424" s="11">
        <v>2.0250000000000001E-2</v>
      </c>
      <c r="Q424" s="11">
        <v>2.6749999999999999E-2</v>
      </c>
      <c r="R424" s="9">
        <v>996901.13175800012</v>
      </c>
      <c r="S424" s="9">
        <v>364282.75</v>
      </c>
      <c r="T424" s="12">
        <v>0</v>
      </c>
      <c r="U424" s="12">
        <v>545947.06000000006</v>
      </c>
      <c r="V424" s="12">
        <v>8185.8385209999997</v>
      </c>
      <c r="W424" s="12">
        <v>77726.247036999994</v>
      </c>
      <c r="X424" s="9">
        <v>759.23620000000005</v>
      </c>
      <c r="Y424" s="9"/>
      <c r="Z424" s="9"/>
      <c r="AA424" s="13"/>
      <c r="AB424" s="14">
        <f t="shared" si="18"/>
        <v>996141.89555800008</v>
      </c>
      <c r="AC424" s="15">
        <f t="shared" si="19"/>
        <v>0.36569363423465179</v>
      </c>
      <c r="AD424" s="15">
        <f t="shared" si="20"/>
        <v>8.217542658834372E-3</v>
      </c>
      <c r="AE424" s="16">
        <f>+S424/K424</f>
        <v>3.8189276083957697E-3</v>
      </c>
      <c r="AF424" s="16">
        <f>+V424/K424</f>
        <v>8.5815550491250245E-5</v>
      </c>
      <c r="AG424" s="17">
        <f>+AB424/K424+AA424</f>
        <v>1.0442969882120802E-2</v>
      </c>
    </row>
    <row r="425" spans="1:33" ht="12.75" customHeight="1" x14ac:dyDescent="0.2">
      <c r="A425" s="6" t="s">
        <v>996</v>
      </c>
      <c r="B425" s="6" t="s">
        <v>1010</v>
      </c>
      <c r="C425" s="7"/>
      <c r="D425" s="8" t="s">
        <v>1011</v>
      </c>
      <c r="E425" s="8" t="s">
        <v>36</v>
      </c>
      <c r="F425" s="8" t="s">
        <v>37</v>
      </c>
      <c r="G425" s="6" t="s">
        <v>1000</v>
      </c>
      <c r="H425" s="6" t="s">
        <v>240</v>
      </c>
      <c r="I425" s="6" t="s">
        <v>123</v>
      </c>
      <c r="J425" s="8" t="s">
        <v>41</v>
      </c>
      <c r="K425" s="9">
        <v>34039303968.999996</v>
      </c>
      <c r="L425" s="10">
        <v>5.4999999999999997E-3</v>
      </c>
      <c r="M425" s="8"/>
      <c r="N425" s="8" t="s">
        <v>42</v>
      </c>
      <c r="O425" s="11">
        <v>1E-3</v>
      </c>
      <c r="P425" s="11">
        <v>2.0449999999999999E-2</v>
      </c>
      <c r="Q425" s="11">
        <v>2.6950000000000002E-2</v>
      </c>
      <c r="R425" s="9">
        <v>475409477.90460002</v>
      </c>
      <c r="S425" s="9">
        <v>168843098</v>
      </c>
      <c r="T425" s="12">
        <v>0</v>
      </c>
      <c r="U425" s="12">
        <v>251564191</v>
      </c>
      <c r="V425" s="12">
        <v>27207481</v>
      </c>
      <c r="W425" s="12">
        <v>27379032.800000001</v>
      </c>
      <c r="X425" s="9">
        <v>415675.10460000002</v>
      </c>
      <c r="Y425" s="9"/>
      <c r="Z425" s="9"/>
      <c r="AA425" s="13"/>
      <c r="AB425" s="14">
        <f t="shared" si="18"/>
        <v>474993802.80000001</v>
      </c>
      <c r="AC425" s="15">
        <f t="shared" si="19"/>
        <v>0.35546379132675288</v>
      </c>
      <c r="AD425" s="15">
        <f t="shared" si="20"/>
        <v>5.727965468100208E-2</v>
      </c>
      <c r="AE425" s="16">
        <f>+S425/K425</f>
        <v>4.9602394383201093E-3</v>
      </c>
      <c r="AF425" s="16">
        <f>+V425/K425</f>
        <v>7.9929604391377042E-4</v>
      </c>
      <c r="AG425" s="17">
        <f>+AB425/K425+AA425</f>
        <v>1.3954274835718809E-2</v>
      </c>
    </row>
    <row r="426" spans="1:33" ht="12.75" customHeight="1" x14ac:dyDescent="0.2">
      <c r="A426" s="6" t="s">
        <v>996</v>
      </c>
      <c r="B426" s="6" t="s">
        <v>1012</v>
      </c>
      <c r="C426" s="7" t="s">
        <v>1013</v>
      </c>
      <c r="D426" s="8" t="s">
        <v>1014</v>
      </c>
      <c r="E426" s="8" t="s">
        <v>36</v>
      </c>
      <c r="F426" s="8" t="s">
        <v>37</v>
      </c>
      <c r="G426" s="6" t="s">
        <v>1000</v>
      </c>
      <c r="H426" s="6" t="s">
        <v>240</v>
      </c>
      <c r="I426" s="6" t="s">
        <v>123</v>
      </c>
      <c r="J426" s="8" t="s">
        <v>41</v>
      </c>
      <c r="K426" s="9">
        <v>49509952675</v>
      </c>
      <c r="L426" s="10">
        <v>5.4999999999999997E-3</v>
      </c>
      <c r="M426" s="8"/>
      <c r="N426" s="8" t="s">
        <v>42</v>
      </c>
      <c r="O426" s="11">
        <v>1E-3</v>
      </c>
      <c r="P426" s="11">
        <v>2.085E-2</v>
      </c>
      <c r="Q426" s="11">
        <v>2.7349999999999999E-2</v>
      </c>
      <c r="R426" s="9">
        <v>666455268.16995609</v>
      </c>
      <c r="S426" s="9">
        <v>236098033</v>
      </c>
      <c r="T426" s="12">
        <v>0</v>
      </c>
      <c r="U426" s="12">
        <v>351671037</v>
      </c>
      <c r="V426" s="12">
        <v>39616145</v>
      </c>
      <c r="W426" s="12">
        <v>38898571.931946002</v>
      </c>
      <c r="X426" s="9">
        <v>171481.23801</v>
      </c>
      <c r="Y426" s="9"/>
      <c r="Z426" s="9"/>
      <c r="AA426" s="13"/>
      <c r="AB426" s="14">
        <f t="shared" si="18"/>
        <v>666283786.93194604</v>
      </c>
      <c r="AC426" s="15">
        <f t="shared" si="19"/>
        <v>0.35435055997260062</v>
      </c>
      <c r="AD426" s="15">
        <f t="shared" si="20"/>
        <v>5.9458365604874573E-2</v>
      </c>
      <c r="AE426" s="16">
        <f>+S426/K426</f>
        <v>4.7686984180701402E-3</v>
      </c>
      <c r="AF426" s="16">
        <f>+V426/K426</f>
        <v>8.0016527707173777E-4</v>
      </c>
      <c r="AG426" s="17">
        <f>+AB426/K426+AA426</f>
        <v>1.345757268857955E-2</v>
      </c>
    </row>
    <row r="427" spans="1:33" ht="12.75" customHeight="1" x14ac:dyDescent="0.2">
      <c r="A427" s="6" t="s">
        <v>996</v>
      </c>
      <c r="B427" s="6" t="s">
        <v>1012</v>
      </c>
      <c r="C427" s="7" t="s">
        <v>1015</v>
      </c>
      <c r="D427" s="8" t="s">
        <v>1016</v>
      </c>
      <c r="E427" s="8" t="s">
        <v>36</v>
      </c>
      <c r="F427" s="8" t="s">
        <v>37</v>
      </c>
      <c r="G427" s="6" t="s">
        <v>1000</v>
      </c>
      <c r="H427" s="6" t="s">
        <v>240</v>
      </c>
      <c r="I427" s="6" t="s">
        <v>123</v>
      </c>
      <c r="J427" s="8" t="s">
        <v>41</v>
      </c>
      <c r="K427" s="9">
        <v>1099349312</v>
      </c>
      <c r="L427" s="10">
        <v>2E-3</v>
      </c>
      <c r="M427" s="8"/>
      <c r="N427" s="8" t="s">
        <v>42</v>
      </c>
      <c r="O427" s="11">
        <v>1E-3</v>
      </c>
      <c r="P427" s="11">
        <v>1.585E-2</v>
      </c>
      <c r="Q427" s="11">
        <v>1.8849999999999999E-2</v>
      </c>
      <c r="R427" s="9">
        <v>6349810.3891680008</v>
      </c>
      <c r="S427" s="9">
        <v>1754328</v>
      </c>
      <c r="T427" s="12">
        <v>0</v>
      </c>
      <c r="U427" s="12">
        <v>3289365</v>
      </c>
      <c r="V427" s="12">
        <v>438582</v>
      </c>
      <c r="W427" s="12">
        <v>863727.71473500005</v>
      </c>
      <c r="X427" s="9">
        <v>3807.6744330000001</v>
      </c>
      <c r="Y427" s="9"/>
      <c r="Z427" s="9"/>
      <c r="AA427" s="13"/>
      <c r="AB427" s="14">
        <f t="shared" si="18"/>
        <v>6346002.7147350004</v>
      </c>
      <c r="AC427" s="15">
        <f t="shared" si="19"/>
        <v>0.27644614710399762</v>
      </c>
      <c r="AD427" s="15">
        <f t="shared" si="20"/>
        <v>6.9111536775999405E-2</v>
      </c>
      <c r="AE427" s="16">
        <f>+S427/K427</f>
        <v>1.5957875998561593E-3</v>
      </c>
      <c r="AF427" s="16">
        <f>+V427/K427</f>
        <v>3.9894689996403983E-4</v>
      </c>
      <c r="AG427" s="17">
        <f>+AB427/K427+AA427</f>
        <v>5.7725080149365667E-3</v>
      </c>
    </row>
    <row r="428" spans="1:33" ht="12.75" customHeight="1" x14ac:dyDescent="0.2">
      <c r="A428" s="6" t="s">
        <v>996</v>
      </c>
      <c r="B428" s="6" t="s">
        <v>1012</v>
      </c>
      <c r="C428" s="7" t="s">
        <v>1017</v>
      </c>
      <c r="D428" s="8" t="s">
        <v>1018</v>
      </c>
      <c r="E428" s="8" t="s">
        <v>36</v>
      </c>
      <c r="F428" s="8" t="s">
        <v>37</v>
      </c>
      <c r="G428" s="6" t="s">
        <v>1000</v>
      </c>
      <c r="H428" s="6" t="s">
        <v>240</v>
      </c>
      <c r="I428" s="6" t="s">
        <v>123</v>
      </c>
      <c r="J428" s="8" t="s">
        <v>41</v>
      </c>
      <c r="K428" s="9">
        <v>28970868435</v>
      </c>
      <c r="L428" s="10">
        <v>5.4999999999999997E-3</v>
      </c>
      <c r="M428" s="8"/>
      <c r="N428" s="8" t="s">
        <v>42</v>
      </c>
      <c r="O428" s="11">
        <v>1E-3</v>
      </c>
      <c r="P428" s="11">
        <v>2.085E-2</v>
      </c>
      <c r="Q428" s="11">
        <v>2.7349999999999999E-2</v>
      </c>
      <c r="R428" s="9">
        <v>79411731.014076009</v>
      </c>
      <c r="S428" s="9">
        <v>33538678</v>
      </c>
      <c r="T428" s="12">
        <v>0</v>
      </c>
      <c r="U428" s="12">
        <v>0</v>
      </c>
      <c r="V428" s="12">
        <v>23011117</v>
      </c>
      <c r="W428" s="12">
        <v>22761593.353319</v>
      </c>
      <c r="X428" s="9">
        <v>100342.66075700001</v>
      </c>
      <c r="Y428" s="9"/>
      <c r="Z428" s="9"/>
      <c r="AA428" s="13"/>
      <c r="AB428" s="14">
        <f t="shared" si="18"/>
        <v>79311388.353319004</v>
      </c>
      <c r="AC428" s="15">
        <f t="shared" si="19"/>
        <v>0.42287341952193275</v>
      </c>
      <c r="AD428" s="15">
        <f t="shared" si="20"/>
        <v>0.29013635340096827</v>
      </c>
      <c r="AE428" s="16">
        <f>+S428/K428</f>
        <v>1.1576690590152136E-3</v>
      </c>
      <c r="AF428" s="16">
        <f>+V428/K428</f>
        <v>7.9428468123516921E-4</v>
      </c>
      <c r="AG428" s="17">
        <f>+AB428/K428+AA428</f>
        <v>2.7376255058168056E-3</v>
      </c>
    </row>
    <row r="429" spans="1:33" ht="12.75" customHeight="1" x14ac:dyDescent="0.2">
      <c r="A429" s="6" t="s">
        <v>996</v>
      </c>
      <c r="B429" s="6" t="s">
        <v>1019</v>
      </c>
      <c r="C429" s="7" t="s">
        <v>1020</v>
      </c>
      <c r="D429" s="8" t="s">
        <v>1021</v>
      </c>
      <c r="E429" s="8" t="s">
        <v>36</v>
      </c>
      <c r="F429" s="8" t="s">
        <v>37</v>
      </c>
      <c r="G429" s="6" t="s">
        <v>1000</v>
      </c>
      <c r="H429" s="6" t="s">
        <v>122</v>
      </c>
      <c r="I429" s="6" t="s">
        <v>123</v>
      </c>
      <c r="J429" s="8" t="s">
        <v>41</v>
      </c>
      <c r="K429" s="9">
        <v>46231545046</v>
      </c>
      <c r="L429" s="10">
        <v>5.4999999999999997E-3</v>
      </c>
      <c r="M429" s="8"/>
      <c r="N429" s="8" t="s">
        <v>42</v>
      </c>
      <c r="O429" s="11">
        <v>1E-3</v>
      </c>
      <c r="P429" s="11">
        <v>2.0449999999999999E-2</v>
      </c>
      <c r="Q429" s="11">
        <v>2.6950000000000002E-2</v>
      </c>
      <c r="R429" s="9">
        <v>701762297.92466402</v>
      </c>
      <c r="S429" s="9">
        <v>252368168</v>
      </c>
      <c r="T429" s="12">
        <v>0</v>
      </c>
      <c r="U429" s="12">
        <v>376240557</v>
      </c>
      <c r="V429" s="12">
        <v>36843832.772561997</v>
      </c>
      <c r="W429" s="12">
        <v>35974084.110480003</v>
      </c>
      <c r="X429" s="9">
        <v>335656.04162199999</v>
      </c>
      <c r="Y429" s="9"/>
      <c r="Z429" s="9"/>
      <c r="AA429" s="13"/>
      <c r="AB429" s="14">
        <f t="shared" si="18"/>
        <v>701426641.88304198</v>
      </c>
      <c r="AC429" s="15">
        <f t="shared" si="19"/>
        <v>0.35979267528603603</v>
      </c>
      <c r="AD429" s="15">
        <f t="shared" si="20"/>
        <v>5.252699366201926E-2</v>
      </c>
      <c r="AE429" s="16">
        <f>+S429/K429</f>
        <v>5.4587872360505321E-3</v>
      </c>
      <c r="AF429" s="16">
        <f>+V429/K429</f>
        <v>7.9694141166821689E-4</v>
      </c>
      <c r="AG429" s="17">
        <f>+AB429/K429+AA429</f>
        <v>1.5172035483242629E-2</v>
      </c>
    </row>
    <row r="430" spans="1:33" ht="12.75" customHeight="1" x14ac:dyDescent="0.2">
      <c r="A430" s="6" t="s">
        <v>996</v>
      </c>
      <c r="B430" s="6" t="s">
        <v>1022</v>
      </c>
      <c r="C430" s="7"/>
      <c r="D430" s="8" t="s">
        <v>1023</v>
      </c>
      <c r="E430" s="8" t="s">
        <v>36</v>
      </c>
      <c r="F430" s="8" t="s">
        <v>37</v>
      </c>
      <c r="G430" s="6" t="s">
        <v>62</v>
      </c>
      <c r="H430" s="6" t="s">
        <v>224</v>
      </c>
      <c r="I430" s="6" t="s">
        <v>123</v>
      </c>
      <c r="J430" s="8" t="s">
        <v>41</v>
      </c>
      <c r="K430" s="9">
        <v>47752957556</v>
      </c>
      <c r="L430" s="10">
        <v>8.0000000000000002E-3</v>
      </c>
      <c r="M430" s="8"/>
      <c r="N430" s="8" t="s">
        <v>42</v>
      </c>
      <c r="O430" s="11">
        <v>1E-3</v>
      </c>
      <c r="P430" s="11">
        <v>2.2450000000000001E-2</v>
      </c>
      <c r="Q430" s="11">
        <v>3.1449999999999999E-2</v>
      </c>
      <c r="R430" s="9">
        <v>605213135.33060002</v>
      </c>
      <c r="S430" s="9">
        <v>220720017</v>
      </c>
      <c r="T430" s="12">
        <v>0</v>
      </c>
      <c r="U430" s="12">
        <v>326316798</v>
      </c>
      <c r="V430" s="12">
        <v>28579358</v>
      </c>
      <c r="W430" s="12">
        <v>22350412.100000001</v>
      </c>
      <c r="X430" s="9">
        <v>7246550.2306000004</v>
      </c>
      <c r="Y430" s="9"/>
      <c r="Z430" s="9"/>
      <c r="AA430" s="16">
        <v>4.9550000000000002E-3</v>
      </c>
      <c r="AB430" s="14">
        <f t="shared" si="18"/>
        <v>597966585.10000002</v>
      </c>
      <c r="AC430" s="15">
        <f t="shared" si="19"/>
        <v>0.369117643861468</v>
      </c>
      <c r="AD430" s="15">
        <f t="shared" si="20"/>
        <v>4.7794239196861772E-2</v>
      </c>
      <c r="AE430" s="16">
        <f>+S430/K430</f>
        <v>4.6221224463670373E-3</v>
      </c>
      <c r="AF430" s="16">
        <f>+V430/K430</f>
        <v>5.9848351730853371E-4</v>
      </c>
      <c r="AG430" s="17">
        <f>+AB430/K430+AA430</f>
        <v>1.7477084823725595E-2</v>
      </c>
    </row>
    <row r="431" spans="1:33" ht="12.75" customHeight="1" x14ac:dyDescent="0.2">
      <c r="A431" s="6" t="s">
        <v>996</v>
      </c>
      <c r="B431" s="6" t="s">
        <v>1024</v>
      </c>
      <c r="C431" s="7" t="s">
        <v>1025</v>
      </c>
      <c r="D431" s="8" t="s">
        <v>1026</v>
      </c>
      <c r="E431" s="8" t="s">
        <v>36</v>
      </c>
      <c r="F431" s="8" t="s">
        <v>37</v>
      </c>
      <c r="G431" s="6" t="s">
        <v>62</v>
      </c>
      <c r="H431" s="6" t="s">
        <v>224</v>
      </c>
      <c r="I431" s="6" t="s">
        <v>123</v>
      </c>
      <c r="J431" s="8" t="s">
        <v>41</v>
      </c>
      <c r="K431" s="9">
        <v>74301563166</v>
      </c>
      <c r="L431" s="10">
        <v>8.0000000000000002E-3</v>
      </c>
      <c r="M431" s="8"/>
      <c r="N431" s="8" t="s">
        <v>42</v>
      </c>
      <c r="O431" s="11">
        <v>1E-3</v>
      </c>
      <c r="P431" s="11">
        <v>2.2450000000000001E-2</v>
      </c>
      <c r="Q431" s="11">
        <v>3.1449999999999999E-2</v>
      </c>
      <c r="R431" s="9">
        <v>1065353574.8814141</v>
      </c>
      <c r="S431" s="9">
        <v>389005187.25088304</v>
      </c>
      <c r="T431" s="12">
        <v>0</v>
      </c>
      <c r="U431" s="12">
        <v>576246519</v>
      </c>
      <c r="V431" s="12">
        <v>44447268.188638002</v>
      </c>
      <c r="W431" s="12">
        <v>38340416.031380996</v>
      </c>
      <c r="X431" s="9">
        <v>17314184.410512</v>
      </c>
      <c r="Y431" s="9">
        <v>10125160.51746</v>
      </c>
      <c r="Z431" s="9"/>
      <c r="AA431" s="16">
        <v>3.98E-3</v>
      </c>
      <c r="AB431" s="14">
        <f t="shared" si="18"/>
        <v>1048039390.4709021</v>
      </c>
      <c r="AC431" s="15">
        <f t="shared" si="19"/>
        <v>0.3711742046986386</v>
      </c>
      <c r="AD431" s="15">
        <f t="shared" si="20"/>
        <v>4.2409921413991018E-2</v>
      </c>
      <c r="AE431" s="16">
        <f>+S431/K431</f>
        <v>5.2354912962166286E-3</v>
      </c>
      <c r="AF431" s="16">
        <f>+V431/K431</f>
        <v>5.9820098386539509E-4</v>
      </c>
      <c r="AG431" s="17">
        <f>+AB431/K431+AA431</f>
        <v>1.8085213212398192E-2</v>
      </c>
    </row>
    <row r="432" spans="1:33" ht="12.75" customHeight="1" x14ac:dyDescent="0.2">
      <c r="A432" s="6" t="s">
        <v>996</v>
      </c>
      <c r="B432" s="6" t="s">
        <v>1027</v>
      </c>
      <c r="C432" s="7" t="s">
        <v>1028</v>
      </c>
      <c r="D432" s="8" t="s">
        <v>1029</v>
      </c>
      <c r="E432" s="8" t="s">
        <v>36</v>
      </c>
      <c r="F432" s="8" t="s">
        <v>37</v>
      </c>
      <c r="G432" s="6" t="s">
        <v>62</v>
      </c>
      <c r="H432" s="6" t="s">
        <v>224</v>
      </c>
      <c r="I432" s="6" t="s">
        <v>40</v>
      </c>
      <c r="J432" s="8" t="s">
        <v>65</v>
      </c>
      <c r="K432" s="9">
        <v>79398997</v>
      </c>
      <c r="L432" s="10">
        <v>0.01</v>
      </c>
      <c r="M432" s="8"/>
      <c r="N432" s="8" t="s">
        <v>42</v>
      </c>
      <c r="O432" s="11">
        <v>1E-3</v>
      </c>
      <c r="P432" s="11">
        <v>2.545E-2</v>
      </c>
      <c r="Q432" s="11">
        <v>3.6450000000000003E-2</v>
      </c>
      <c r="R432" s="9">
        <v>1376981.2726140001</v>
      </c>
      <c r="S432" s="9">
        <v>488973.3</v>
      </c>
      <c r="T432" s="12">
        <v>0</v>
      </c>
      <c r="U432" s="12">
        <v>636611.54</v>
      </c>
      <c r="V432" s="12">
        <v>47438.307922</v>
      </c>
      <c r="W432" s="12">
        <v>57312.368143</v>
      </c>
      <c r="X432" s="9">
        <v>146645.75654899998</v>
      </c>
      <c r="Y432" s="9">
        <v>37627.696450000003</v>
      </c>
      <c r="Z432" s="9"/>
      <c r="AA432" s="16">
        <v>2.7659999999999998E-3</v>
      </c>
      <c r="AB432" s="14">
        <f t="shared" si="18"/>
        <v>1230335.5160650001</v>
      </c>
      <c r="AC432" s="15">
        <f t="shared" si="19"/>
        <v>0.39743085818077528</v>
      </c>
      <c r="AD432" s="15">
        <f t="shared" si="20"/>
        <v>3.8557212486007582E-2</v>
      </c>
      <c r="AE432" s="16">
        <f>+S432/K432</f>
        <v>6.1584316990805311E-3</v>
      </c>
      <c r="AF432" s="16">
        <f>+V432/K432</f>
        <v>5.9746734485827319E-4</v>
      </c>
      <c r="AG432" s="17">
        <f>+AB432/K432+AA432</f>
        <v>1.8261605266461995E-2</v>
      </c>
    </row>
    <row r="433" spans="1:33" ht="12.75" customHeight="1" x14ac:dyDescent="0.2">
      <c r="A433" s="6" t="s">
        <v>996</v>
      </c>
      <c r="B433" s="6" t="s">
        <v>1027</v>
      </c>
      <c r="C433" s="7" t="s">
        <v>1030</v>
      </c>
      <c r="D433" s="8" t="s">
        <v>1031</v>
      </c>
      <c r="E433" s="8" t="s">
        <v>36</v>
      </c>
      <c r="F433" s="8" t="s">
        <v>37</v>
      </c>
      <c r="G433" s="6" t="s">
        <v>62</v>
      </c>
      <c r="H433" s="6" t="s">
        <v>224</v>
      </c>
      <c r="I433" s="6" t="s">
        <v>40</v>
      </c>
      <c r="J433" s="8" t="s">
        <v>68</v>
      </c>
      <c r="K433" s="9">
        <v>25421810</v>
      </c>
      <c r="L433" s="10">
        <v>0.01</v>
      </c>
      <c r="M433" s="8"/>
      <c r="N433" s="8" t="s">
        <v>42</v>
      </c>
      <c r="O433" s="11">
        <v>1E-3</v>
      </c>
      <c r="P433" s="11">
        <v>2.545E-2</v>
      </c>
      <c r="Q433" s="11">
        <v>3.6450000000000003E-2</v>
      </c>
      <c r="R433" s="9">
        <v>328373.01160799997</v>
      </c>
      <c r="S433" s="9">
        <v>67168.850000000006</v>
      </c>
      <c r="T433" s="12">
        <v>0</v>
      </c>
      <c r="U433" s="12">
        <v>193009.8</v>
      </c>
      <c r="V433" s="12">
        <v>12868.222078000001</v>
      </c>
      <c r="W433" s="12">
        <v>15546.681857</v>
      </c>
      <c r="X433" s="9">
        <v>39779.457673000004</v>
      </c>
      <c r="Y433" s="9">
        <v>10206.973550000001</v>
      </c>
      <c r="Z433" s="9"/>
      <c r="AA433" s="16">
        <v>2.7659999999999998E-3</v>
      </c>
      <c r="AB433" s="14">
        <f t="shared" si="18"/>
        <v>288593.55393499997</v>
      </c>
      <c r="AC433" s="15">
        <f t="shared" si="19"/>
        <v>0.23274549650935195</v>
      </c>
      <c r="AD433" s="15">
        <f t="shared" si="20"/>
        <v>4.4589430022052103E-2</v>
      </c>
      <c r="AE433" s="16">
        <f>+S433/K433</f>
        <v>2.6421741803593058E-3</v>
      </c>
      <c r="AF433" s="16">
        <f>+V433/K433</f>
        <v>5.0618827211752434E-4</v>
      </c>
      <c r="AG433" s="17">
        <f>+AB433/K433+AA433</f>
        <v>1.4118203243396122E-2</v>
      </c>
    </row>
    <row r="434" spans="1:33" ht="12.75" customHeight="1" x14ac:dyDescent="0.2">
      <c r="A434" s="6" t="s">
        <v>996</v>
      </c>
      <c r="B434" s="6" t="s">
        <v>1032</v>
      </c>
      <c r="C434" s="7" t="s">
        <v>1033</v>
      </c>
      <c r="D434" s="8" t="s">
        <v>1034</v>
      </c>
      <c r="E434" s="8" t="s">
        <v>36</v>
      </c>
      <c r="F434" s="8" t="s">
        <v>37</v>
      </c>
      <c r="G434" s="6" t="s">
        <v>62</v>
      </c>
      <c r="H434" s="6" t="s">
        <v>224</v>
      </c>
      <c r="I434" s="6" t="s">
        <v>123</v>
      </c>
      <c r="J434" s="8" t="s">
        <v>41</v>
      </c>
      <c r="K434" s="9">
        <v>24951538915</v>
      </c>
      <c r="L434" s="10">
        <v>8.0000000000000002E-3</v>
      </c>
      <c r="M434" s="8"/>
      <c r="N434" s="8" t="s">
        <v>42</v>
      </c>
      <c r="O434" s="11">
        <v>1E-3</v>
      </c>
      <c r="P434" s="11">
        <v>2.2450000000000001E-2</v>
      </c>
      <c r="Q434" s="11">
        <v>3.1449999999999999E-2</v>
      </c>
      <c r="R434" s="9">
        <v>401389991.49908704</v>
      </c>
      <c r="S434" s="9">
        <v>145386802.190606</v>
      </c>
      <c r="T434" s="12">
        <v>0</v>
      </c>
      <c r="U434" s="12">
        <v>215660134</v>
      </c>
      <c r="V434" s="12">
        <v>14912389.374062</v>
      </c>
      <c r="W434" s="12">
        <v>13455943.312716998</v>
      </c>
      <c r="X434" s="9">
        <v>11974722.621702</v>
      </c>
      <c r="Y434" s="9">
        <v>5210088.5620020004</v>
      </c>
      <c r="Z434" s="9"/>
      <c r="AA434" s="16">
        <v>4.3290000000000004E-3</v>
      </c>
      <c r="AB434" s="14">
        <f t="shared" si="18"/>
        <v>389415268.87738502</v>
      </c>
      <c r="AC434" s="15">
        <f t="shared" si="19"/>
        <v>0.37334643453948352</v>
      </c>
      <c r="AD434" s="15">
        <f t="shared" si="20"/>
        <v>3.8294310896056456E-2</v>
      </c>
      <c r="AE434" s="16">
        <f>+S434/K434</f>
        <v>5.8267669455531858E-3</v>
      </c>
      <c r="AF434" s="16">
        <f>+V434/K434</f>
        <v>5.9765409359569357E-4</v>
      </c>
      <c r="AG434" s="17">
        <f>+AB434/K434+AA434</f>
        <v>1.9935863777178972E-2</v>
      </c>
    </row>
    <row r="435" spans="1:33" ht="12.75" customHeight="1" x14ac:dyDescent="0.2">
      <c r="A435" s="6" t="s">
        <v>996</v>
      </c>
      <c r="B435" s="6" t="s">
        <v>1035</v>
      </c>
      <c r="C435" s="7"/>
      <c r="D435" s="8" t="s">
        <v>1036</v>
      </c>
      <c r="E435" s="8" t="s">
        <v>36</v>
      </c>
      <c r="F435" s="8" t="s">
        <v>37</v>
      </c>
      <c r="G435" s="6" t="s">
        <v>62</v>
      </c>
      <c r="H435" s="6" t="s">
        <v>240</v>
      </c>
      <c r="I435" s="6" t="s">
        <v>40</v>
      </c>
      <c r="J435" s="8" t="s">
        <v>41</v>
      </c>
      <c r="K435" s="9">
        <v>7035266497</v>
      </c>
      <c r="L435" s="10">
        <v>1.2999999999999999E-2</v>
      </c>
      <c r="M435" s="8"/>
      <c r="N435" s="8" t="s">
        <v>42</v>
      </c>
      <c r="O435" s="11">
        <v>1E-3</v>
      </c>
      <c r="P435" s="11">
        <v>2.9749999999999999E-2</v>
      </c>
      <c r="Q435" s="11">
        <v>4.3749999999999997E-2</v>
      </c>
      <c r="R435" s="9">
        <v>184177004.9276</v>
      </c>
      <c r="S435" s="9">
        <v>62408463</v>
      </c>
      <c r="T435" s="12">
        <v>0</v>
      </c>
      <c r="U435" s="12">
        <v>93252438</v>
      </c>
      <c r="V435" s="12">
        <v>4211026</v>
      </c>
      <c r="W435" s="12">
        <v>3721317</v>
      </c>
      <c r="X435" s="9">
        <v>20583760.9276</v>
      </c>
      <c r="Y435" s="9">
        <v>1237476</v>
      </c>
      <c r="Z435" s="9"/>
      <c r="AA435" s="16">
        <v>7.8600000000000002E-4</v>
      </c>
      <c r="AB435" s="14">
        <f t="shared" si="18"/>
        <v>163593244</v>
      </c>
      <c r="AC435" s="15">
        <f t="shared" si="19"/>
        <v>0.38148557650705917</v>
      </c>
      <c r="AD435" s="15">
        <f t="shared" si="20"/>
        <v>2.5740830715478689E-2</v>
      </c>
      <c r="AE435" s="16">
        <f>+S435/K435</f>
        <v>8.8708029790502477E-3</v>
      </c>
      <c r="AF435" s="16">
        <f>+V435/K435</f>
        <v>5.9855955730968812E-4</v>
      </c>
      <c r="AG435" s="17">
        <f>+AB435/K435+AA435</f>
        <v>2.4039311593776855E-2</v>
      </c>
    </row>
    <row r="436" spans="1:33" ht="12.75" customHeight="1" x14ac:dyDescent="0.2">
      <c r="A436" s="6" t="s">
        <v>996</v>
      </c>
      <c r="B436" s="6" t="s">
        <v>1037</v>
      </c>
      <c r="C436" s="7"/>
      <c r="D436" s="8" t="s">
        <v>1038</v>
      </c>
      <c r="E436" s="8" t="s">
        <v>36</v>
      </c>
      <c r="F436" s="8" t="s">
        <v>37</v>
      </c>
      <c r="G436" s="6" t="s">
        <v>62</v>
      </c>
      <c r="H436" s="6" t="s">
        <v>224</v>
      </c>
      <c r="I436" s="6" t="s">
        <v>40</v>
      </c>
      <c r="J436" s="8" t="s">
        <v>41</v>
      </c>
      <c r="K436" s="9">
        <v>43881926443</v>
      </c>
      <c r="L436" s="10">
        <v>1.2999999999999999E-2</v>
      </c>
      <c r="M436" s="8"/>
      <c r="N436" s="8" t="s">
        <v>42</v>
      </c>
      <c r="O436" s="11">
        <v>1E-3</v>
      </c>
      <c r="P436" s="11">
        <v>2.9749999999999999E-2</v>
      </c>
      <c r="Q436" s="11">
        <v>4.3749999999999997E-2</v>
      </c>
      <c r="R436" s="9">
        <v>1212237448.3215001</v>
      </c>
      <c r="S436" s="9">
        <v>406316673</v>
      </c>
      <c r="T436" s="12">
        <v>0</v>
      </c>
      <c r="U436" s="12">
        <v>607074696</v>
      </c>
      <c r="V436" s="12">
        <v>26241242</v>
      </c>
      <c r="W436" s="12">
        <v>28875211</v>
      </c>
      <c r="X436" s="9">
        <v>143729626.3215</v>
      </c>
      <c r="Y436" s="9">
        <v>7855621</v>
      </c>
      <c r="Z436" s="9"/>
      <c r="AA436" s="16">
        <v>1.9220000000000001E-3</v>
      </c>
      <c r="AB436" s="14">
        <f t="shared" si="18"/>
        <v>1068507822</v>
      </c>
      <c r="AC436" s="15">
        <f t="shared" si="19"/>
        <v>0.38026551105584699</v>
      </c>
      <c r="AD436" s="15">
        <f t="shared" si="20"/>
        <v>2.4558773889818093E-2</v>
      </c>
      <c r="AE436" s="16">
        <f>+S436/K436</f>
        <v>9.2593171251900506E-3</v>
      </c>
      <c r="AF436" s="16">
        <f>+V436/K436</f>
        <v>5.9799658144192472E-4</v>
      </c>
      <c r="AG436" s="17">
        <f>+AB436/K436+AA436</f>
        <v>2.6271610616751928E-2</v>
      </c>
    </row>
    <row r="437" spans="1:33" ht="12.75" customHeight="1" x14ac:dyDescent="0.2">
      <c r="A437" s="6" t="s">
        <v>996</v>
      </c>
      <c r="B437" s="6" t="s">
        <v>1039</v>
      </c>
      <c r="C437" s="7"/>
      <c r="D437" s="8" t="s">
        <v>1040</v>
      </c>
      <c r="E437" s="8" t="s">
        <v>36</v>
      </c>
      <c r="F437" s="8" t="s">
        <v>37</v>
      </c>
      <c r="G437" s="6" t="s">
        <v>62</v>
      </c>
      <c r="H437" s="6" t="s">
        <v>224</v>
      </c>
      <c r="I437" s="6" t="s">
        <v>40</v>
      </c>
      <c r="J437" s="8" t="s">
        <v>41</v>
      </c>
      <c r="K437" s="9">
        <v>39254955293</v>
      </c>
      <c r="L437" s="10">
        <v>1.2999999999999999E-2</v>
      </c>
      <c r="M437" s="8"/>
      <c r="N437" s="8" t="s">
        <v>42</v>
      </c>
      <c r="O437" s="11">
        <v>1E-3</v>
      </c>
      <c r="P437" s="11">
        <v>2.9749999999999999E-2</v>
      </c>
      <c r="Q437" s="11">
        <v>4.3749999999999997E-2</v>
      </c>
      <c r="R437" s="9">
        <v>1040697604.5216</v>
      </c>
      <c r="S437" s="9">
        <v>363142845</v>
      </c>
      <c r="T437" s="12">
        <v>0</v>
      </c>
      <c r="U437" s="12">
        <v>542491758</v>
      </c>
      <c r="V437" s="12">
        <v>23463060</v>
      </c>
      <c r="W437" s="12">
        <v>25853898</v>
      </c>
      <c r="X437" s="9">
        <v>85746043.521599993</v>
      </c>
      <c r="Y437" s="9">
        <v>616968</v>
      </c>
      <c r="Z437" s="9"/>
      <c r="AA437" s="16">
        <v>8.2399999999999997E-4</v>
      </c>
      <c r="AB437" s="14">
        <f t="shared" si="18"/>
        <v>954951561</v>
      </c>
      <c r="AC437" s="15">
        <f t="shared" si="19"/>
        <v>0.38027357599135858</v>
      </c>
      <c r="AD437" s="15">
        <f t="shared" si="20"/>
        <v>2.4569895435774883E-2</v>
      </c>
      <c r="AE437" s="16">
        <f>+S437/K437</f>
        <v>9.2508790874806096E-3</v>
      </c>
      <c r="AF437" s="16">
        <f>+V437/K437</f>
        <v>5.9770950762447986E-4</v>
      </c>
      <c r="AG437" s="17">
        <f>+AB437/K437+AA437</f>
        <v>2.5150904816785977E-2</v>
      </c>
    </row>
    <row r="438" spans="1:33" ht="12.75" customHeight="1" x14ac:dyDescent="0.2">
      <c r="A438" s="6" t="s">
        <v>996</v>
      </c>
      <c r="B438" s="6" t="s">
        <v>1041</v>
      </c>
      <c r="C438" s="7"/>
      <c r="D438" s="8" t="s">
        <v>1042</v>
      </c>
      <c r="E438" s="8" t="s">
        <v>36</v>
      </c>
      <c r="F438" s="8" t="s">
        <v>37</v>
      </c>
      <c r="G438" s="6" t="s">
        <v>62</v>
      </c>
      <c r="H438" s="6" t="s">
        <v>224</v>
      </c>
      <c r="I438" s="6" t="s">
        <v>40</v>
      </c>
      <c r="J438" s="8" t="s">
        <v>41</v>
      </c>
      <c r="K438" s="9">
        <v>20126555113</v>
      </c>
      <c r="L438" s="10">
        <v>1.2999999999999999E-2</v>
      </c>
      <c r="M438" s="8"/>
      <c r="N438" s="8" t="s">
        <v>42</v>
      </c>
      <c r="O438" s="11">
        <v>1E-3</v>
      </c>
      <c r="P438" s="11">
        <v>2.9749999999999999E-2</v>
      </c>
      <c r="Q438" s="11">
        <v>4.3749999999999997E-2</v>
      </c>
      <c r="R438" s="9">
        <v>567968905.57079995</v>
      </c>
      <c r="S438" s="9">
        <v>186407321</v>
      </c>
      <c r="T438" s="12">
        <v>0</v>
      </c>
      <c r="U438" s="12">
        <v>278535637</v>
      </c>
      <c r="V438" s="12">
        <v>12035448</v>
      </c>
      <c r="W438" s="12">
        <v>13192740</v>
      </c>
      <c r="X438" s="9">
        <v>77797759.570799991</v>
      </c>
      <c r="Y438" s="9">
        <v>1656378</v>
      </c>
      <c r="Z438" s="9"/>
      <c r="AA438" s="16">
        <v>7.7399999999999995E-4</v>
      </c>
      <c r="AB438" s="14">
        <f t="shared" si="18"/>
        <v>490171146</v>
      </c>
      <c r="AC438" s="15">
        <f t="shared" si="19"/>
        <v>0.38029027722492664</v>
      </c>
      <c r="AD438" s="15">
        <f t="shared" si="20"/>
        <v>2.4553562767238038E-2</v>
      </c>
      <c r="AE438" s="16">
        <f>+S438/K438</f>
        <v>9.2617598964860673E-3</v>
      </c>
      <c r="AF438" s="16">
        <f>+V438/K438</f>
        <v>5.9798847504837773E-4</v>
      </c>
      <c r="AG438" s="17">
        <f>+AB438/K438+AA438</f>
        <v>2.5128448302153415E-2</v>
      </c>
    </row>
    <row r="439" spans="1:33" ht="12.75" customHeight="1" x14ac:dyDescent="0.2">
      <c r="A439" s="6" t="s">
        <v>996</v>
      </c>
      <c r="B439" s="6" t="s">
        <v>1043</v>
      </c>
      <c r="C439" s="7"/>
      <c r="D439" s="8" t="s">
        <v>1044</v>
      </c>
      <c r="E439" s="8" t="s">
        <v>36</v>
      </c>
      <c r="F439" s="8" t="s">
        <v>37</v>
      </c>
      <c r="G439" s="6" t="s">
        <v>62</v>
      </c>
      <c r="H439" s="6" t="s">
        <v>224</v>
      </c>
      <c r="I439" s="6" t="s">
        <v>40</v>
      </c>
      <c r="J439" s="8" t="s">
        <v>41</v>
      </c>
      <c r="K439" s="9">
        <v>6411345823</v>
      </c>
      <c r="L439" s="10">
        <v>1.2999999999999999E-2</v>
      </c>
      <c r="M439" s="8"/>
      <c r="N439" s="8" t="s">
        <v>42</v>
      </c>
      <c r="O439" s="11">
        <v>1E-3</v>
      </c>
      <c r="P439" s="11">
        <v>2.9749999999999999E-2</v>
      </c>
      <c r="Q439" s="11">
        <v>4.3749999999999997E-2</v>
      </c>
      <c r="R439" s="9">
        <v>172199926.7414</v>
      </c>
      <c r="S439" s="9">
        <v>56956319</v>
      </c>
      <c r="T439" s="12">
        <v>0</v>
      </c>
      <c r="U439" s="12">
        <v>85117035</v>
      </c>
      <c r="V439" s="12">
        <v>3838729</v>
      </c>
      <c r="W439" s="12">
        <v>3961835</v>
      </c>
      <c r="X439" s="9">
        <v>22326008.7414</v>
      </c>
      <c r="Y439" s="9">
        <v>2929589</v>
      </c>
      <c r="Z439" s="9"/>
      <c r="AA439" s="16">
        <v>1.4599999999999999E-3</v>
      </c>
      <c r="AB439" s="14">
        <f t="shared" si="18"/>
        <v>149873918</v>
      </c>
      <c r="AC439" s="15">
        <f t="shared" si="19"/>
        <v>0.38002822479092058</v>
      </c>
      <c r="AD439" s="15">
        <f t="shared" si="20"/>
        <v>2.5613055635203986E-2</v>
      </c>
      <c r="AE439" s="16">
        <f>+S439/K439</f>
        <v>8.883675997584696E-3</v>
      </c>
      <c r="AF439" s="16">
        <f>+V439/K439</f>
        <v>5.9873996910741903E-4</v>
      </c>
      <c r="AG439" s="17">
        <f>+AB439/K439+AA439</f>
        <v>2.4836358433566904E-2</v>
      </c>
    </row>
    <row r="440" spans="1:33" ht="12.75" customHeight="1" x14ac:dyDescent="0.2">
      <c r="A440" s="6" t="s">
        <v>996</v>
      </c>
      <c r="B440" s="6" t="s">
        <v>1045</v>
      </c>
      <c r="C440" s="7"/>
      <c r="D440" s="8" t="s">
        <v>1046</v>
      </c>
      <c r="E440" s="8" t="s">
        <v>36</v>
      </c>
      <c r="F440" s="8" t="s">
        <v>37</v>
      </c>
      <c r="G440" s="6" t="s">
        <v>62</v>
      </c>
      <c r="H440" s="6" t="s">
        <v>224</v>
      </c>
      <c r="I440" s="6" t="s">
        <v>40</v>
      </c>
      <c r="J440" s="8" t="s">
        <v>65</v>
      </c>
      <c r="K440" s="9">
        <v>47848336</v>
      </c>
      <c r="L440" s="10">
        <v>1.2999999999999999E-2</v>
      </c>
      <c r="M440" s="8"/>
      <c r="N440" s="8" t="s">
        <v>42</v>
      </c>
      <c r="O440" s="11">
        <v>1E-3</v>
      </c>
      <c r="P440" s="11">
        <v>2.9749999999999999E-2</v>
      </c>
      <c r="Q440" s="11">
        <v>4.3749999999999997E-2</v>
      </c>
      <c r="R440" s="9">
        <v>1218269.218265</v>
      </c>
      <c r="S440" s="9">
        <v>404628.62</v>
      </c>
      <c r="T440" s="12">
        <v>0</v>
      </c>
      <c r="U440" s="12">
        <v>603598.81000000006</v>
      </c>
      <c r="V440" s="12">
        <v>28620.78</v>
      </c>
      <c r="W440" s="12">
        <v>32944.350000000006</v>
      </c>
      <c r="X440" s="9">
        <v>148476.65826500001</v>
      </c>
      <c r="Y440" s="9">
        <v>8444.9</v>
      </c>
      <c r="Z440" s="9"/>
      <c r="AA440" s="16">
        <v>1.9189999999999999E-3</v>
      </c>
      <c r="AB440" s="14">
        <f t="shared" si="18"/>
        <v>1069792.56</v>
      </c>
      <c r="AC440" s="15">
        <f t="shared" si="19"/>
        <v>0.37823091609461179</v>
      </c>
      <c r="AD440" s="15">
        <f t="shared" si="20"/>
        <v>2.6753579217264324E-2</v>
      </c>
      <c r="AE440" s="16">
        <f>+S440/K440</f>
        <v>8.4564825828007898E-3</v>
      </c>
      <c r="AF440" s="16">
        <f>+V440/K440</f>
        <v>5.9815622428332723E-4</v>
      </c>
      <c r="AG440" s="17">
        <f>+AB440/K440+AA440</f>
        <v>2.4276988791919536E-2</v>
      </c>
    </row>
    <row r="441" spans="1:33" ht="12.75" customHeight="1" x14ac:dyDescent="0.2">
      <c r="A441" s="6" t="s">
        <v>996</v>
      </c>
      <c r="B441" s="6" t="s">
        <v>1047</v>
      </c>
      <c r="C441" s="7"/>
      <c r="D441" s="8" t="s">
        <v>1048</v>
      </c>
      <c r="E441" s="8" t="s">
        <v>36</v>
      </c>
      <c r="F441" s="8" t="s">
        <v>37</v>
      </c>
      <c r="G441" s="6" t="s">
        <v>62</v>
      </c>
      <c r="H441" s="6" t="s">
        <v>224</v>
      </c>
      <c r="I441" s="6" t="s">
        <v>40</v>
      </c>
      <c r="J441" s="8" t="s">
        <v>41</v>
      </c>
      <c r="K441" s="9">
        <v>5708323127</v>
      </c>
      <c r="L441" s="10">
        <v>1.2999999999999999E-2</v>
      </c>
      <c r="M441" s="8"/>
      <c r="N441" s="8" t="s">
        <v>42</v>
      </c>
      <c r="O441" s="11">
        <v>1E-3</v>
      </c>
      <c r="P441" s="11">
        <v>2.9749999999999999E-2</v>
      </c>
      <c r="Q441" s="11">
        <v>4.3749999999999997E-2</v>
      </c>
      <c r="R441" s="9">
        <v>147612385.8624</v>
      </c>
      <c r="S441" s="9">
        <v>50656532</v>
      </c>
      <c r="T441" s="12">
        <v>0</v>
      </c>
      <c r="U441" s="12">
        <v>75694523</v>
      </c>
      <c r="V441" s="12">
        <v>3417262</v>
      </c>
      <c r="W441" s="12">
        <v>3731006</v>
      </c>
      <c r="X441" s="9">
        <v>14113062.862399999</v>
      </c>
      <c r="Y441" s="9">
        <v>2053063</v>
      </c>
      <c r="Z441" s="9"/>
      <c r="AA441" s="16">
        <v>2.1050000000000001E-3</v>
      </c>
      <c r="AB441" s="14">
        <f t="shared" si="18"/>
        <v>133499323</v>
      </c>
      <c r="AC441" s="15">
        <f t="shared" si="19"/>
        <v>0.37945160216280649</v>
      </c>
      <c r="AD441" s="15">
        <f t="shared" si="20"/>
        <v>2.5597597974335796E-2</v>
      </c>
      <c r="AE441" s="16">
        <f>+S441/K441</f>
        <v>8.8741528594269425E-3</v>
      </c>
      <c r="AF441" s="16">
        <f>+V441/K441</f>
        <v>5.9864550831689452E-4</v>
      </c>
      <c r="AG441" s="17">
        <f>+AB441/K441+AA441</f>
        <v>2.5491784530216381E-2</v>
      </c>
    </row>
    <row r="442" spans="1:33" ht="12.75" customHeight="1" x14ac:dyDescent="0.2">
      <c r="A442" s="6" t="s">
        <v>996</v>
      </c>
      <c r="B442" s="6" t="s">
        <v>1049</v>
      </c>
      <c r="C442" s="7"/>
      <c r="D442" s="8" t="s">
        <v>1050</v>
      </c>
      <c r="E442" s="8" t="s">
        <v>36</v>
      </c>
      <c r="F442" s="8" t="s">
        <v>37</v>
      </c>
      <c r="G442" s="6" t="s">
        <v>62</v>
      </c>
      <c r="H442" s="6" t="s">
        <v>224</v>
      </c>
      <c r="I442" s="6" t="s">
        <v>40</v>
      </c>
      <c r="J442" s="8" t="s">
        <v>68</v>
      </c>
      <c r="K442" s="9">
        <v>6208191</v>
      </c>
      <c r="L442" s="10">
        <v>1.2999999999999999E-2</v>
      </c>
      <c r="M442" s="8"/>
      <c r="N442" s="8" t="s">
        <v>42</v>
      </c>
      <c r="O442" s="11">
        <v>1E-3</v>
      </c>
      <c r="P442" s="11">
        <v>2.9749999999999999E-2</v>
      </c>
      <c r="Q442" s="11">
        <v>4.3749999999999997E-2</v>
      </c>
      <c r="R442" s="9">
        <v>165129.74005199998</v>
      </c>
      <c r="S442" s="9">
        <v>52829.3</v>
      </c>
      <c r="T442" s="12">
        <v>0</v>
      </c>
      <c r="U442" s="12">
        <v>78794.62</v>
      </c>
      <c r="V442" s="12">
        <v>3709.66</v>
      </c>
      <c r="W442" s="12">
        <v>4137.5199999999995</v>
      </c>
      <c r="X442" s="9">
        <v>25658.640052000002</v>
      </c>
      <c r="Y442" s="9">
        <v>1610.91</v>
      </c>
      <c r="Z442" s="9"/>
      <c r="AA442" s="16">
        <v>4.8840000000000003E-3</v>
      </c>
      <c r="AB442" s="14">
        <f t="shared" si="18"/>
        <v>139471.09999999998</v>
      </c>
      <c r="AC442" s="15">
        <f t="shared" si="19"/>
        <v>0.37878313141575576</v>
      </c>
      <c r="AD442" s="15">
        <f t="shared" si="20"/>
        <v>2.6598055080945086E-2</v>
      </c>
      <c r="AE442" s="16">
        <f>+S442/K442</f>
        <v>8.5096125425264783E-3</v>
      </c>
      <c r="AF442" s="16">
        <f>+V442/K442</f>
        <v>5.9754282688789697E-4</v>
      </c>
      <c r="AG442" s="17">
        <f>+AB442/K442+AA442</f>
        <v>2.7349658675772052E-2</v>
      </c>
    </row>
    <row r="443" spans="1:33" ht="12.75" customHeight="1" x14ac:dyDescent="0.2">
      <c r="A443" s="6" t="s">
        <v>996</v>
      </c>
      <c r="B443" s="6" t="s">
        <v>1051</v>
      </c>
      <c r="C443" s="7"/>
      <c r="D443" s="8" t="s">
        <v>1052</v>
      </c>
      <c r="E443" s="8" t="s">
        <v>36</v>
      </c>
      <c r="F443" s="8" t="s">
        <v>37</v>
      </c>
      <c r="G443" s="6" t="s">
        <v>62</v>
      </c>
      <c r="H443" s="6" t="s">
        <v>224</v>
      </c>
      <c r="I443" s="6" t="s">
        <v>40</v>
      </c>
      <c r="J443" s="8" t="s">
        <v>65</v>
      </c>
      <c r="K443" s="9">
        <v>5682268</v>
      </c>
      <c r="L443" s="10">
        <v>1.2999999999999999E-2</v>
      </c>
      <c r="M443" s="8"/>
      <c r="N443" s="8" t="s">
        <v>42</v>
      </c>
      <c r="O443" s="11">
        <v>1E-3</v>
      </c>
      <c r="P443" s="11">
        <v>2.9749999999999999E-2</v>
      </c>
      <c r="Q443" s="11">
        <v>4.3749999999999997E-2</v>
      </c>
      <c r="R443" s="9">
        <v>145047.28319099999</v>
      </c>
      <c r="S443" s="9">
        <v>45490.98</v>
      </c>
      <c r="T443" s="12">
        <v>0</v>
      </c>
      <c r="U443" s="12">
        <v>67851.210000000006</v>
      </c>
      <c r="V443" s="12">
        <v>3402.05</v>
      </c>
      <c r="W443" s="12">
        <v>3397.87</v>
      </c>
      <c r="X443" s="9">
        <v>24905.173190999998</v>
      </c>
      <c r="Y443" s="9">
        <v>41606.61</v>
      </c>
      <c r="Z443" s="9"/>
      <c r="AA443" s="16">
        <v>9.4300000000000004E-4</v>
      </c>
      <c r="AB443" s="14">
        <f t="shared" si="18"/>
        <v>120142.11</v>
      </c>
      <c r="AC443" s="15">
        <f t="shared" si="19"/>
        <v>0.37864309191839568</v>
      </c>
      <c r="AD443" s="15">
        <f t="shared" si="20"/>
        <v>2.8316882398686023E-2</v>
      </c>
      <c r="AE443" s="16">
        <f>+S443/K443</f>
        <v>8.0057786785135802E-3</v>
      </c>
      <c r="AF443" s="16">
        <f>+V443/K443</f>
        <v>5.9871340105746508E-4</v>
      </c>
      <c r="AG443" s="17">
        <f>+AB443/K443+AA443</f>
        <v>2.2086337484258044E-2</v>
      </c>
    </row>
    <row r="444" spans="1:33" ht="12.75" customHeight="1" x14ac:dyDescent="0.2">
      <c r="A444" s="6" t="s">
        <v>996</v>
      </c>
      <c r="B444" s="6" t="s">
        <v>1053</v>
      </c>
      <c r="C444" s="7"/>
      <c r="D444" s="8" t="s">
        <v>1054</v>
      </c>
      <c r="E444" s="8" t="s">
        <v>36</v>
      </c>
      <c r="F444" s="8" t="s">
        <v>37</v>
      </c>
      <c r="G444" s="6" t="s">
        <v>62</v>
      </c>
      <c r="H444" s="6" t="s">
        <v>202</v>
      </c>
      <c r="I444" s="6" t="s">
        <v>40</v>
      </c>
      <c r="J444" s="8" t="s">
        <v>41</v>
      </c>
      <c r="K444" s="9">
        <v>13444165579</v>
      </c>
      <c r="L444" s="10">
        <v>8.0000000000000002E-3</v>
      </c>
      <c r="M444" s="8"/>
      <c r="N444" s="8" t="s">
        <v>42</v>
      </c>
      <c r="O444" s="11">
        <v>1E-3</v>
      </c>
      <c r="P444" s="11">
        <v>2.2849999999999999E-2</v>
      </c>
      <c r="Q444" s="11">
        <v>3.1850000000000003E-2</v>
      </c>
      <c r="R444" s="9">
        <v>253348120.3495</v>
      </c>
      <c r="S444" s="9">
        <v>88526388</v>
      </c>
      <c r="T444" s="12">
        <v>0</v>
      </c>
      <c r="U444" s="12">
        <v>131718363</v>
      </c>
      <c r="V444" s="12">
        <v>8072828</v>
      </c>
      <c r="W444" s="12">
        <v>9974456.2100000009</v>
      </c>
      <c r="X444" s="9">
        <v>15056085.1395</v>
      </c>
      <c r="Y444" s="9">
        <v>13718699.880899999</v>
      </c>
      <c r="Z444" s="9"/>
      <c r="AA444" s="16">
        <v>4.7359999999999998E-3</v>
      </c>
      <c r="AB444" s="14">
        <f t="shared" si="18"/>
        <v>238292035.21000001</v>
      </c>
      <c r="AC444" s="15">
        <f t="shared" si="19"/>
        <v>0.37150376395075146</v>
      </c>
      <c r="AD444" s="15">
        <f t="shared" si="20"/>
        <v>3.3877875913417108E-2</v>
      </c>
      <c r="AE444" s="16">
        <f>+S444/K444</f>
        <v>6.584743953040836E-3</v>
      </c>
      <c r="AF444" s="16">
        <f>+V444/K444</f>
        <v>6.0047073599047947E-4</v>
      </c>
      <c r="AG444" s="17">
        <f>+AB444/K444+AA444</f>
        <v>2.2460568610060558E-2</v>
      </c>
    </row>
    <row r="445" spans="1:33" ht="12.75" customHeight="1" x14ac:dyDescent="0.2">
      <c r="A445" s="6" t="s">
        <v>996</v>
      </c>
      <c r="B445" s="6" t="s">
        <v>1055</v>
      </c>
      <c r="C445" s="7"/>
      <c r="D445" s="8" t="s">
        <v>1056</v>
      </c>
      <c r="E445" s="8" t="s">
        <v>36</v>
      </c>
      <c r="F445" s="8" t="s">
        <v>37</v>
      </c>
      <c r="G445" s="6" t="s">
        <v>1000</v>
      </c>
      <c r="H445" s="6" t="s">
        <v>52</v>
      </c>
      <c r="I445" s="6" t="s">
        <v>40</v>
      </c>
      <c r="J445" s="8" t="s">
        <v>41</v>
      </c>
      <c r="K445" s="9">
        <v>2488896972</v>
      </c>
      <c r="L445" s="10">
        <v>1.35E-2</v>
      </c>
      <c r="M445" s="8"/>
      <c r="N445" s="8" t="s">
        <v>42</v>
      </c>
      <c r="O445" s="11">
        <v>1E-3</v>
      </c>
      <c r="P445" s="11">
        <v>3.1350000000000003E-2</v>
      </c>
      <c r="Q445" s="11">
        <v>4.5850000000000002E-2</v>
      </c>
      <c r="R445" s="9">
        <v>58464796.744899996</v>
      </c>
      <c r="S445" s="9">
        <v>18946379</v>
      </c>
      <c r="T445" s="12">
        <v>0</v>
      </c>
      <c r="U445" s="12">
        <v>29041351</v>
      </c>
      <c r="V445" s="12">
        <v>1991740</v>
      </c>
      <c r="W445" s="12">
        <v>3603782.69</v>
      </c>
      <c r="X445" s="9">
        <v>4881544.0548999999</v>
      </c>
      <c r="Y445" s="9">
        <v>197573</v>
      </c>
      <c r="Z445" s="9"/>
      <c r="AA445" s="13"/>
      <c r="AB445" s="14">
        <f t="shared" si="18"/>
        <v>53583252.689999998</v>
      </c>
      <c r="AC445" s="15">
        <f t="shared" si="19"/>
        <v>0.35358769855970085</v>
      </c>
      <c r="AD445" s="15">
        <f t="shared" si="20"/>
        <v>3.7170942412230783E-2</v>
      </c>
      <c r="AE445" s="16">
        <f>+S445/K445</f>
        <v>7.6123596971453909E-3</v>
      </c>
      <c r="AF445" s="16">
        <f>+V445/K445</f>
        <v>8.0025007961639319E-4</v>
      </c>
      <c r="AG445" s="17">
        <f>+AB445/K445+AA445</f>
        <v>2.1528915536805915E-2</v>
      </c>
    </row>
    <row r="446" spans="1:33" ht="12.75" customHeight="1" x14ac:dyDescent="0.2">
      <c r="A446" s="6" t="s">
        <v>996</v>
      </c>
      <c r="B446" s="6" t="s">
        <v>1057</v>
      </c>
      <c r="C446" s="7" t="s">
        <v>1058</v>
      </c>
      <c r="D446" s="8" t="s">
        <v>1059</v>
      </c>
      <c r="E446" s="8" t="s">
        <v>36</v>
      </c>
      <c r="F446" s="8" t="s">
        <v>37</v>
      </c>
      <c r="G446" s="6" t="s">
        <v>245</v>
      </c>
      <c r="H446" s="6" t="s">
        <v>52</v>
      </c>
      <c r="I446" s="6" t="s">
        <v>123</v>
      </c>
      <c r="J446" s="8" t="s">
        <v>41</v>
      </c>
      <c r="K446" s="9">
        <v>9820941034</v>
      </c>
      <c r="L446" s="10">
        <v>8.0000000000000002E-3</v>
      </c>
      <c r="M446" s="8"/>
      <c r="N446" s="8" t="s">
        <v>42</v>
      </c>
      <c r="O446" s="11">
        <v>1E-3</v>
      </c>
      <c r="P446" s="11">
        <v>2.385E-2</v>
      </c>
      <c r="Q446" s="11">
        <v>3.2849999999999997E-2</v>
      </c>
      <c r="R446" s="9">
        <v>179343463.14445901</v>
      </c>
      <c r="S446" s="9">
        <v>60527561</v>
      </c>
      <c r="T446" s="12">
        <v>0</v>
      </c>
      <c r="U446" s="12">
        <v>95503826</v>
      </c>
      <c r="V446" s="12">
        <v>7827660.5138809998</v>
      </c>
      <c r="W446" s="12">
        <v>9200206.362652</v>
      </c>
      <c r="X446" s="9">
        <v>6284209.2679259991</v>
      </c>
      <c r="Y446" s="9">
        <v>5452180.8333120001</v>
      </c>
      <c r="Z446" s="9"/>
      <c r="AA446" s="13"/>
      <c r="AB446" s="14">
        <f t="shared" si="18"/>
        <v>173059253.876533</v>
      </c>
      <c r="AC446" s="15">
        <f t="shared" si="19"/>
        <v>0.34975050246768452</v>
      </c>
      <c r="AD446" s="15">
        <f t="shared" si="20"/>
        <v>4.5231100553949855E-2</v>
      </c>
      <c r="AE446" s="16">
        <f>+S446/K446</f>
        <v>6.1631121488719045E-3</v>
      </c>
      <c r="AF446" s="16">
        <f>+V446/K446</f>
        <v>7.9703772650520116E-4</v>
      </c>
      <c r="AG446" s="17">
        <f>+AB446/K446+AA446</f>
        <v>1.7621453308537705E-2</v>
      </c>
    </row>
    <row r="447" spans="1:33" ht="12.75" customHeight="1" x14ac:dyDescent="0.2">
      <c r="A447" s="6" t="s">
        <v>996</v>
      </c>
      <c r="B447" s="6" t="s">
        <v>1060</v>
      </c>
      <c r="C447" s="7" t="s">
        <v>1061</v>
      </c>
      <c r="D447" s="8" t="s">
        <v>1062</v>
      </c>
      <c r="E447" s="8" t="s">
        <v>36</v>
      </c>
      <c r="F447" s="8" t="s">
        <v>37</v>
      </c>
      <c r="G447" s="6" t="s">
        <v>62</v>
      </c>
      <c r="H447" s="6" t="s">
        <v>52</v>
      </c>
      <c r="I447" s="6" t="s">
        <v>40</v>
      </c>
      <c r="J447" s="8" t="s">
        <v>41</v>
      </c>
      <c r="K447" s="9">
        <v>3519156434</v>
      </c>
      <c r="L447" s="10">
        <v>1.35E-2</v>
      </c>
      <c r="M447" s="8"/>
      <c r="N447" s="8" t="s">
        <v>42</v>
      </c>
      <c r="O447" s="11">
        <v>1E-3</v>
      </c>
      <c r="P447" s="11">
        <v>3.1350000000000003E-2</v>
      </c>
      <c r="Q447" s="11">
        <v>4.5850000000000002E-2</v>
      </c>
      <c r="R447" s="9">
        <v>83755708.690021008</v>
      </c>
      <c r="S447" s="9">
        <v>29312814.135756001</v>
      </c>
      <c r="T447" s="12">
        <v>0</v>
      </c>
      <c r="U447" s="12">
        <v>45001402</v>
      </c>
      <c r="V447" s="12">
        <v>2801676.9257570002</v>
      </c>
      <c r="W447" s="12">
        <v>3851922.672338</v>
      </c>
      <c r="X447" s="9">
        <v>2787892.9561700001</v>
      </c>
      <c r="Y447" s="9">
        <v>2151794.4557790002</v>
      </c>
      <c r="Z447" s="9"/>
      <c r="AA447" s="16">
        <v>3.339E-3</v>
      </c>
      <c r="AB447" s="14">
        <f t="shared" si="18"/>
        <v>80967815.733851001</v>
      </c>
      <c r="AC447" s="15">
        <f t="shared" si="19"/>
        <v>0.36203044222052427</v>
      </c>
      <c r="AD447" s="15">
        <f t="shared" si="20"/>
        <v>3.4602352803568048E-2</v>
      </c>
      <c r="AE447" s="16">
        <f>+S447/K447</f>
        <v>8.3295001758242389E-3</v>
      </c>
      <c r="AF447" s="16">
        <f>+V447/K447</f>
        <v>7.9612173493876577E-4</v>
      </c>
      <c r="AG447" s="17">
        <f>+AB447/K447+AA447</f>
        <v>2.6346734169356054E-2</v>
      </c>
    </row>
    <row r="448" spans="1:33" ht="12.75" customHeight="1" x14ac:dyDescent="0.2">
      <c r="A448" s="6" t="s">
        <v>996</v>
      </c>
      <c r="B448" s="6" t="s">
        <v>1060</v>
      </c>
      <c r="C448" s="7" t="s">
        <v>1063</v>
      </c>
      <c r="D448" s="8" t="s">
        <v>1064</v>
      </c>
      <c r="E448" s="8" t="s">
        <v>36</v>
      </c>
      <c r="F448" s="8" t="s">
        <v>37</v>
      </c>
      <c r="G448" s="6" t="s">
        <v>62</v>
      </c>
      <c r="H448" s="6" t="s">
        <v>52</v>
      </c>
      <c r="I448" s="6" t="s">
        <v>40</v>
      </c>
      <c r="J448" s="8" t="s">
        <v>68</v>
      </c>
      <c r="K448" s="9">
        <v>1745110</v>
      </c>
      <c r="L448" s="10">
        <v>1.35E-2</v>
      </c>
      <c r="M448" s="8"/>
      <c r="N448" s="8" t="s">
        <v>42</v>
      </c>
      <c r="O448" s="11">
        <v>1E-3</v>
      </c>
      <c r="P448" s="11">
        <v>3.1350000000000003E-2</v>
      </c>
      <c r="Q448" s="11">
        <v>4.5850000000000002E-2</v>
      </c>
      <c r="R448" s="9">
        <v>39600.679076596432</v>
      </c>
      <c r="S448" s="9">
        <v>13889.812288189649</v>
      </c>
      <c r="T448" s="12">
        <v>0</v>
      </c>
      <c r="U448" s="12">
        <v>21237.036377874279</v>
      </c>
      <c r="V448" s="12">
        <v>1327.5684282871789</v>
      </c>
      <c r="W448" s="12">
        <v>1825.2250575282978</v>
      </c>
      <c r="X448" s="9">
        <v>1321.0369247170213</v>
      </c>
      <c r="Y448" s="9">
        <v>1019.6230541076386</v>
      </c>
      <c r="Z448" s="9"/>
      <c r="AA448" s="16">
        <v>3.339E-3</v>
      </c>
      <c r="AB448" s="14">
        <f t="shared" si="18"/>
        <v>38279.642151879409</v>
      </c>
      <c r="AC448" s="15">
        <f t="shared" si="19"/>
        <v>0.36285115292039644</v>
      </c>
      <c r="AD448" s="15">
        <f t="shared" si="20"/>
        <v>3.4680795160515879E-2</v>
      </c>
      <c r="AE448" s="16">
        <f>+S448/K448</f>
        <v>7.9592760847107917E-3</v>
      </c>
      <c r="AF448" s="16">
        <f>+V448/K448</f>
        <v>7.6073624487119952E-4</v>
      </c>
      <c r="AG448" s="17">
        <f>+AB448/K448+AA448</f>
        <v>2.5274374934462246E-2</v>
      </c>
    </row>
    <row r="449" spans="1:33" ht="12.75" customHeight="1" x14ac:dyDescent="0.2">
      <c r="A449" s="6" t="s">
        <v>996</v>
      </c>
      <c r="B449" s="6" t="s">
        <v>1065</v>
      </c>
      <c r="C449" s="7"/>
      <c r="D449" s="8" t="s">
        <v>1066</v>
      </c>
      <c r="E449" s="8" t="s">
        <v>36</v>
      </c>
      <c r="F449" s="8" t="s">
        <v>37</v>
      </c>
      <c r="G449" s="6" t="s">
        <v>62</v>
      </c>
      <c r="H449" s="6" t="s">
        <v>52</v>
      </c>
      <c r="I449" s="6" t="s">
        <v>40</v>
      </c>
      <c r="J449" s="8" t="s">
        <v>41</v>
      </c>
      <c r="K449" s="9">
        <v>3017554352</v>
      </c>
      <c r="L449" s="10">
        <v>1.35E-2</v>
      </c>
      <c r="M449" s="8"/>
      <c r="N449" s="8" t="s">
        <v>42</v>
      </c>
      <c r="O449" s="11">
        <v>1E-3</v>
      </c>
      <c r="P449" s="11">
        <v>3.1350000000000003E-2</v>
      </c>
      <c r="Q449" s="11">
        <v>4.5850000000000002E-2</v>
      </c>
      <c r="R449" s="9">
        <v>73364372</v>
      </c>
      <c r="S449" s="9">
        <v>26550694</v>
      </c>
      <c r="T449" s="12">
        <v>0</v>
      </c>
      <c r="U449" s="12">
        <v>40789693</v>
      </c>
      <c r="V449" s="12">
        <v>2406640</v>
      </c>
      <c r="W449" s="12">
        <v>3475442</v>
      </c>
      <c r="X449" s="9">
        <v>141903</v>
      </c>
      <c r="Y449" s="9"/>
      <c r="Z449" s="9"/>
      <c r="AA449" s="16">
        <v>1.6105999999999999E-2</v>
      </c>
      <c r="AB449" s="14">
        <f t="shared" si="18"/>
        <v>73222469</v>
      </c>
      <c r="AC449" s="15">
        <f t="shared" si="19"/>
        <v>0.36260309659866835</v>
      </c>
      <c r="AD449" s="15">
        <f t="shared" si="20"/>
        <v>3.2867506830451185E-2</v>
      </c>
      <c r="AE449" s="16">
        <f>+S449/K449</f>
        <v>8.7987459057373759E-3</v>
      </c>
      <c r="AF449" s="16">
        <f>+V449/K449</f>
        <v>7.9754652916356149E-4</v>
      </c>
      <c r="AG449" s="17">
        <f>+AB449/K449+AA449</f>
        <v>4.0371501283007212E-2</v>
      </c>
    </row>
    <row r="450" spans="1:33" ht="12.75" customHeight="1" x14ac:dyDescent="0.2">
      <c r="A450" s="6" t="s">
        <v>996</v>
      </c>
      <c r="B450" s="6" t="s">
        <v>1067</v>
      </c>
      <c r="C450" s="7" t="s">
        <v>1068</v>
      </c>
      <c r="D450" s="8" t="s">
        <v>1069</v>
      </c>
      <c r="E450" s="8" t="s">
        <v>36</v>
      </c>
      <c r="F450" s="8" t="s">
        <v>37</v>
      </c>
      <c r="G450" s="6" t="s">
        <v>62</v>
      </c>
      <c r="H450" s="6" t="s">
        <v>52</v>
      </c>
      <c r="I450" s="6" t="s">
        <v>40</v>
      </c>
      <c r="J450" s="8" t="s">
        <v>41</v>
      </c>
      <c r="K450" s="9">
        <v>3877350758</v>
      </c>
      <c r="L450" s="10">
        <v>1.35E-2</v>
      </c>
      <c r="M450" s="8"/>
      <c r="N450" s="8" t="s">
        <v>42</v>
      </c>
      <c r="O450" s="11">
        <v>1E-3</v>
      </c>
      <c r="P450" s="11">
        <v>3.1350000000000003E-2</v>
      </c>
      <c r="Q450" s="11">
        <v>4.5850000000000002E-2</v>
      </c>
      <c r="R450" s="9">
        <v>92443949.494795978</v>
      </c>
      <c r="S450" s="9">
        <v>32439812.48246</v>
      </c>
      <c r="T450" s="12">
        <v>0</v>
      </c>
      <c r="U450" s="12">
        <v>49714675</v>
      </c>
      <c r="V450" s="12">
        <v>3101825.4020730001</v>
      </c>
      <c r="W450" s="12">
        <v>4200537.4556649998</v>
      </c>
      <c r="X450" s="9">
        <v>2987099.154598</v>
      </c>
      <c r="Y450" s="9">
        <v>2751414.1193030002</v>
      </c>
      <c r="Z450" s="9"/>
      <c r="AA450" s="16">
        <v>5.4510000000000001E-3</v>
      </c>
      <c r="AB450" s="14">
        <f t="shared" si="18"/>
        <v>89456850.34019798</v>
      </c>
      <c r="AC450" s="15">
        <f t="shared" si="19"/>
        <v>0.36263083664463619</v>
      </c>
      <c r="AD450" s="15">
        <f t="shared" si="20"/>
        <v>3.4673984052389285E-2</v>
      </c>
      <c r="AE450" s="16">
        <f>+S450/K450</f>
        <v>8.3664890042584074E-3</v>
      </c>
      <c r="AF450" s="16">
        <f>+V450/K450</f>
        <v>7.9998576235928976E-4</v>
      </c>
      <c r="AG450" s="17">
        <f>+AB450/K450+AA450</f>
        <v>2.8522642449583611E-2</v>
      </c>
    </row>
    <row r="451" spans="1:33" ht="12.75" customHeight="1" x14ac:dyDescent="0.2">
      <c r="A451" s="6" t="s">
        <v>996</v>
      </c>
      <c r="B451" s="6" t="s">
        <v>1067</v>
      </c>
      <c r="C451" s="7" t="s">
        <v>1070</v>
      </c>
      <c r="D451" s="8" t="s">
        <v>1071</v>
      </c>
      <c r="E451" s="8" t="s">
        <v>36</v>
      </c>
      <c r="F451" s="8" t="s">
        <v>37</v>
      </c>
      <c r="G451" s="6" t="s">
        <v>62</v>
      </c>
      <c r="H451" s="6" t="s">
        <v>52</v>
      </c>
      <c r="I451" s="6" t="s">
        <v>40</v>
      </c>
      <c r="J451" s="8" t="s">
        <v>65</v>
      </c>
      <c r="K451" s="9">
        <v>5884390</v>
      </c>
      <c r="L451" s="10">
        <v>1.35E-2</v>
      </c>
      <c r="M451" s="8"/>
      <c r="N451" s="8" t="s">
        <v>42</v>
      </c>
      <c r="O451" s="11">
        <v>1E-3</v>
      </c>
      <c r="P451" s="11">
        <v>3.1350000000000003E-2</v>
      </c>
      <c r="Q451" s="11">
        <v>4.5850000000000002E-2</v>
      </c>
      <c r="R451" s="9">
        <v>137984.21516563717</v>
      </c>
      <c r="S451" s="9">
        <v>48318.647997076296</v>
      </c>
      <c r="T451" s="12">
        <v>0</v>
      </c>
      <c r="U451" s="12">
        <v>74339.557089981652</v>
      </c>
      <c r="V451" s="12">
        <v>4620.1256506080681</v>
      </c>
      <c r="W451" s="12">
        <v>6256.6419219775435</v>
      </c>
      <c r="X451" s="9">
        <v>4449.2425059935931</v>
      </c>
      <c r="Y451" s="9">
        <v>4098.1929348916055</v>
      </c>
      <c r="Z451" s="9"/>
      <c r="AA451" s="16">
        <v>5.4510000000000001E-3</v>
      </c>
      <c r="AB451" s="14">
        <f t="shared" si="18"/>
        <v>133534.97265964356</v>
      </c>
      <c r="AC451" s="15">
        <f t="shared" si="19"/>
        <v>0.36184264717102815</v>
      </c>
      <c r="AD451" s="15">
        <f t="shared" si="20"/>
        <v>3.4598619062767406E-2</v>
      </c>
      <c r="AE451" s="16">
        <f>+S451/K451</f>
        <v>8.2113265771093166E-3</v>
      </c>
      <c r="AF451" s="16">
        <f>+V451/K451</f>
        <v>7.8514946334421549E-4</v>
      </c>
      <c r="AG451" s="17">
        <f>+AB451/K451+AA451</f>
        <v>2.814408673620266E-2</v>
      </c>
    </row>
    <row r="452" spans="1:33" ht="12.75" customHeight="1" x14ac:dyDescent="0.2">
      <c r="A452" s="6" t="s">
        <v>996</v>
      </c>
      <c r="B452" s="6" t="s">
        <v>1072</v>
      </c>
      <c r="C452" s="7"/>
      <c r="D452" s="8" t="s">
        <v>1073</v>
      </c>
      <c r="E452" s="8" t="s">
        <v>36</v>
      </c>
      <c r="F452" s="8" t="s">
        <v>37</v>
      </c>
      <c r="G452" s="6" t="s">
        <v>62</v>
      </c>
      <c r="H452" s="6" t="s">
        <v>52</v>
      </c>
      <c r="I452" s="6" t="s">
        <v>40</v>
      </c>
      <c r="J452" s="8" t="s">
        <v>41</v>
      </c>
      <c r="K452" s="9">
        <v>3856874211.9999995</v>
      </c>
      <c r="L452" s="10">
        <v>1.35E-2</v>
      </c>
      <c r="M452" s="8"/>
      <c r="N452" s="8" t="s">
        <v>42</v>
      </c>
      <c r="O452" s="11">
        <v>1E-3</v>
      </c>
      <c r="P452" s="11">
        <v>3.1350000000000003E-2</v>
      </c>
      <c r="Q452" s="11">
        <v>4.5850000000000002E-2</v>
      </c>
      <c r="R452" s="9">
        <v>94040197.829400003</v>
      </c>
      <c r="S452" s="9">
        <v>32615414</v>
      </c>
      <c r="T452" s="12">
        <v>0</v>
      </c>
      <c r="U452" s="12">
        <v>50106367</v>
      </c>
      <c r="V452" s="12">
        <v>3079958</v>
      </c>
      <c r="W452" s="12">
        <v>4106664</v>
      </c>
      <c r="X452" s="9">
        <v>4131794.8294000002</v>
      </c>
      <c r="Y452" s="9">
        <v>3788237</v>
      </c>
      <c r="Z452" s="9"/>
      <c r="AA452" s="16">
        <v>1.1733E-2</v>
      </c>
      <c r="AB452" s="14">
        <f t="shared" si="18"/>
        <v>89908403</v>
      </c>
      <c r="AC452" s="15">
        <f t="shared" si="19"/>
        <v>0.3627626885998631</v>
      </c>
      <c r="AD452" s="15">
        <f t="shared" si="20"/>
        <v>3.4256620040287004E-2</v>
      </c>
      <c r="AE452" s="16">
        <f>+S452/K452</f>
        <v>8.4564370542660576E-3</v>
      </c>
      <c r="AF452" s="16">
        <f>+V452/K452</f>
        <v>7.9856324855429332E-4</v>
      </c>
      <c r="AG452" s="17">
        <f>+AB452/K452+AA452</f>
        <v>3.5044209559353917E-2</v>
      </c>
    </row>
    <row r="453" spans="1:33" ht="12.75" customHeight="1" x14ac:dyDescent="0.2">
      <c r="A453" s="6" t="s">
        <v>996</v>
      </c>
      <c r="B453" s="6" t="s">
        <v>1074</v>
      </c>
      <c r="C453" s="7"/>
      <c r="D453" s="8" t="s">
        <v>1075</v>
      </c>
      <c r="E453" s="8" t="s">
        <v>36</v>
      </c>
      <c r="F453" s="8" t="s">
        <v>37</v>
      </c>
      <c r="G453" s="6" t="s">
        <v>62</v>
      </c>
      <c r="H453" s="6" t="s">
        <v>52</v>
      </c>
      <c r="I453" s="6" t="s">
        <v>40</v>
      </c>
      <c r="J453" s="8" t="s">
        <v>41</v>
      </c>
      <c r="K453" s="9">
        <v>1340091917</v>
      </c>
      <c r="L453" s="10">
        <v>1.35E-2</v>
      </c>
      <c r="M453" s="8"/>
      <c r="N453" s="8" t="s">
        <v>42</v>
      </c>
      <c r="O453" s="11">
        <v>1E-3</v>
      </c>
      <c r="P453" s="11">
        <v>3.1350000000000003E-2</v>
      </c>
      <c r="Q453" s="11">
        <v>4.5850000000000002E-2</v>
      </c>
      <c r="R453" s="9">
        <v>34677267.166299999</v>
      </c>
      <c r="S453" s="9">
        <v>12140352</v>
      </c>
      <c r="T453" s="12">
        <v>0</v>
      </c>
      <c r="U453" s="12">
        <v>18620759</v>
      </c>
      <c r="V453" s="12">
        <v>1067208</v>
      </c>
      <c r="W453" s="12">
        <v>2219717</v>
      </c>
      <c r="X453" s="9">
        <v>629231.16630000004</v>
      </c>
      <c r="Y453" s="9">
        <v>558504.66630000004</v>
      </c>
      <c r="Z453" s="9"/>
      <c r="AA453" s="16">
        <v>1.7063999999999999E-2</v>
      </c>
      <c r="AB453" s="14">
        <f t="shared" si="18"/>
        <v>34048036</v>
      </c>
      <c r="AC453" s="15">
        <f t="shared" si="19"/>
        <v>0.35656541246608175</v>
      </c>
      <c r="AD453" s="15">
        <f t="shared" si="20"/>
        <v>3.1344186783637096E-2</v>
      </c>
      <c r="AE453" s="16">
        <f>+S453/K453</f>
        <v>9.0593427555163749E-3</v>
      </c>
      <c r="AF453" s="16">
        <f>+V453/K453</f>
        <v>7.9636925382634038E-4</v>
      </c>
      <c r="AG453" s="17">
        <f>+AB453/K453+AA453</f>
        <v>4.2471239285661627E-2</v>
      </c>
    </row>
    <row r="454" spans="1:33" ht="12.75" customHeight="1" x14ac:dyDescent="0.2">
      <c r="A454" s="6" t="s">
        <v>996</v>
      </c>
      <c r="B454" s="6" t="s">
        <v>1076</v>
      </c>
      <c r="C454" s="7"/>
      <c r="D454" s="8" t="s">
        <v>1077</v>
      </c>
      <c r="E454" s="8" t="s">
        <v>36</v>
      </c>
      <c r="F454" s="8" t="s">
        <v>37</v>
      </c>
      <c r="G454" s="6" t="s">
        <v>62</v>
      </c>
      <c r="H454" s="6" t="s">
        <v>52</v>
      </c>
      <c r="I454" s="6" t="s">
        <v>40</v>
      </c>
      <c r="J454" s="8" t="s">
        <v>41</v>
      </c>
      <c r="K454" s="9">
        <v>1646712154</v>
      </c>
      <c r="L454" s="10">
        <v>1.35E-2</v>
      </c>
      <c r="M454" s="8"/>
      <c r="N454" s="8" t="s">
        <v>42</v>
      </c>
      <c r="O454" s="11">
        <v>1E-3</v>
      </c>
      <c r="P454" s="11">
        <v>3.1350000000000003E-2</v>
      </c>
      <c r="Q454" s="11">
        <v>4.5850000000000002E-2</v>
      </c>
      <c r="R454" s="9">
        <v>41921153.736000001</v>
      </c>
      <c r="S454" s="9">
        <v>13933766</v>
      </c>
      <c r="T454" s="12">
        <v>0</v>
      </c>
      <c r="U454" s="12">
        <v>21414646</v>
      </c>
      <c r="V454" s="12">
        <v>1315856</v>
      </c>
      <c r="W454" s="12">
        <v>2446856.4500000002</v>
      </c>
      <c r="X454" s="9">
        <v>2810029.2860000003</v>
      </c>
      <c r="Y454" s="9">
        <v>1758872</v>
      </c>
      <c r="Z454" s="9"/>
      <c r="AA454" s="16">
        <v>4.5659999999999997E-3</v>
      </c>
      <c r="AB454" s="14">
        <f t="shared" si="18"/>
        <v>39111124.450000003</v>
      </c>
      <c r="AC454" s="15">
        <f t="shared" si="19"/>
        <v>0.35626094099680122</v>
      </c>
      <c r="AD454" s="15">
        <f t="shared" si="20"/>
        <v>3.3644033980209431E-2</v>
      </c>
      <c r="AE454" s="16">
        <f>+S454/K454</f>
        <v>8.4615674731942248E-3</v>
      </c>
      <c r="AF454" s="16">
        <f>+V454/K454</f>
        <v>7.9908076029175888E-4</v>
      </c>
      <c r="AG454" s="17">
        <f>+AB454/K454+AA454</f>
        <v>2.8317038914114922E-2</v>
      </c>
    </row>
    <row r="455" spans="1:33" ht="12.75" customHeight="1" x14ac:dyDescent="0.2">
      <c r="A455" s="6" t="s">
        <v>996</v>
      </c>
      <c r="B455" s="6" t="s">
        <v>1078</v>
      </c>
      <c r="C455" s="7" t="s">
        <v>1079</v>
      </c>
      <c r="D455" s="8" t="s">
        <v>1080</v>
      </c>
      <c r="E455" s="8" t="s">
        <v>36</v>
      </c>
      <c r="F455" s="8" t="s">
        <v>37</v>
      </c>
      <c r="G455" s="6" t="s">
        <v>62</v>
      </c>
      <c r="H455" s="6" t="s">
        <v>439</v>
      </c>
      <c r="I455" s="6" t="s">
        <v>40</v>
      </c>
      <c r="J455" s="8" t="s">
        <v>41</v>
      </c>
      <c r="K455" s="9">
        <v>3851340522.9999995</v>
      </c>
      <c r="L455" s="10">
        <v>8.0000000000000002E-3</v>
      </c>
      <c r="M455" s="8"/>
      <c r="N455" s="8" t="s">
        <v>42</v>
      </c>
      <c r="O455" s="11">
        <v>1E-3</v>
      </c>
      <c r="P455" s="11">
        <v>2.325E-2</v>
      </c>
      <c r="Q455" s="11">
        <v>3.2250000000000001E-2</v>
      </c>
      <c r="R455" s="9">
        <v>88748988.296425</v>
      </c>
      <c r="S455" s="9">
        <v>38679446</v>
      </c>
      <c r="T455" s="12">
        <v>0</v>
      </c>
      <c r="U455" s="12">
        <v>44049860</v>
      </c>
      <c r="V455" s="12">
        <v>3072970.314338</v>
      </c>
      <c r="W455" s="12">
        <v>2463727.497314</v>
      </c>
      <c r="X455" s="9">
        <v>482984.484773</v>
      </c>
      <c r="Y455" s="9"/>
      <c r="Z455" s="9"/>
      <c r="AA455" s="16">
        <v>5.3629999999999997E-3</v>
      </c>
      <c r="AB455" s="14">
        <f t="shared" si="18"/>
        <v>88266003.811652005</v>
      </c>
      <c r="AC455" s="15">
        <f t="shared" si="19"/>
        <v>0.43821453707745545</v>
      </c>
      <c r="AD455" s="15">
        <f t="shared" si="20"/>
        <v>3.4814879813697158E-2</v>
      </c>
      <c r="AE455" s="16">
        <f>+S455/K455</f>
        <v>1.004311246149449E-2</v>
      </c>
      <c r="AF455" s="16">
        <f>+V455/K455</f>
        <v>7.9789628987267825E-4</v>
      </c>
      <c r="AG455" s="17">
        <f>+AB455/K455+AA455</f>
        <v>2.8281254899698471E-2</v>
      </c>
    </row>
    <row r="456" spans="1:33" ht="12.75" customHeight="1" x14ac:dyDescent="0.2">
      <c r="A456" s="6" t="s">
        <v>996</v>
      </c>
      <c r="B456" s="6" t="s">
        <v>1078</v>
      </c>
      <c r="C456" s="7" t="s">
        <v>1081</v>
      </c>
      <c r="D456" s="8" t="s">
        <v>1082</v>
      </c>
      <c r="E456" s="8" t="s">
        <v>36</v>
      </c>
      <c r="F456" s="8" t="s">
        <v>37</v>
      </c>
      <c r="G456" s="6" t="s">
        <v>62</v>
      </c>
      <c r="H456" s="6" t="s">
        <v>439</v>
      </c>
      <c r="I456" s="6" t="s">
        <v>40</v>
      </c>
      <c r="J456" s="8" t="s">
        <v>68</v>
      </c>
      <c r="K456" s="9">
        <v>6604788</v>
      </c>
      <c r="L456" s="10">
        <v>8.0000000000000002E-3</v>
      </c>
      <c r="M456" s="8"/>
      <c r="N456" s="8" t="s">
        <v>42</v>
      </c>
      <c r="O456" s="11">
        <v>1E-3</v>
      </c>
      <c r="P456" s="11">
        <v>2.325E-2</v>
      </c>
      <c r="Q456" s="11">
        <v>3.2250000000000001E-2</v>
      </c>
      <c r="R456" s="9">
        <v>87194.285974588885</v>
      </c>
      <c r="S456" s="9">
        <v>8839.4283476898981</v>
      </c>
      <c r="T456" s="12">
        <v>0</v>
      </c>
      <c r="U456" s="12">
        <v>70636.082437531149</v>
      </c>
      <c r="V456" s="12">
        <v>2889.9743041396737</v>
      </c>
      <c r="W456" s="12">
        <v>4037.3302828077171</v>
      </c>
      <c r="X456" s="9">
        <v>791.47060242044563</v>
      </c>
      <c r="Y456" s="9"/>
      <c r="Z456" s="9"/>
      <c r="AA456" s="16">
        <v>5.3629999999999997E-3</v>
      </c>
      <c r="AB456" s="14">
        <f t="shared" si="18"/>
        <v>86402.815372168436</v>
      </c>
      <c r="AC456" s="15">
        <f t="shared" si="19"/>
        <v>0.10230486483125875</v>
      </c>
      <c r="AD456" s="15">
        <f t="shared" si="20"/>
        <v>3.3447686764505304E-2</v>
      </c>
      <c r="AE456" s="16">
        <f>+S456/K456</f>
        <v>1.3383364231660273E-3</v>
      </c>
      <c r="AF456" s="16">
        <f>+V456/K456</f>
        <v>4.3755746651363733E-4</v>
      </c>
      <c r="AG456" s="17">
        <f>+AB456/K456+AA456</f>
        <v>1.844484537825717E-2</v>
      </c>
    </row>
    <row r="457" spans="1:33" ht="12.75" customHeight="1" x14ac:dyDescent="0.2">
      <c r="A457" s="6" t="s">
        <v>996</v>
      </c>
      <c r="B457" s="6" t="s">
        <v>1083</v>
      </c>
      <c r="C457" s="7"/>
      <c r="D457" s="8" t="s">
        <v>1084</v>
      </c>
      <c r="E457" s="8" t="s">
        <v>36</v>
      </c>
      <c r="F457" s="8" t="s">
        <v>37</v>
      </c>
      <c r="G457" s="6" t="s">
        <v>1000</v>
      </c>
      <c r="H457" s="6" t="s">
        <v>39</v>
      </c>
      <c r="I457" s="6" t="s">
        <v>123</v>
      </c>
      <c r="J457" s="8" t="s">
        <v>41</v>
      </c>
      <c r="K457" s="9">
        <v>5868886764</v>
      </c>
      <c r="L457" s="10">
        <v>1.2999999999999999E-2</v>
      </c>
      <c r="M457" s="8" t="s">
        <v>1085</v>
      </c>
      <c r="N457" s="8" t="s">
        <v>44</v>
      </c>
      <c r="O457" s="11">
        <v>1E-3</v>
      </c>
      <c r="P457" s="11">
        <v>3.1850000000000003E-2</v>
      </c>
      <c r="Q457" s="11">
        <v>4.5850000000000002E-2</v>
      </c>
      <c r="R457" s="9">
        <v>145266786.1618</v>
      </c>
      <c r="S457" s="9">
        <v>51161303</v>
      </c>
      <c r="T457" s="12">
        <v>0</v>
      </c>
      <c r="U457" s="12">
        <v>76450217</v>
      </c>
      <c r="V457" s="12">
        <v>4667941</v>
      </c>
      <c r="W457" s="12">
        <v>6090995.2799999993</v>
      </c>
      <c r="X457" s="9">
        <v>6896329.8817999996</v>
      </c>
      <c r="Y457" s="9"/>
      <c r="Z457" s="9"/>
      <c r="AA457" s="13"/>
      <c r="AB457" s="14">
        <f t="shared" si="18"/>
        <v>138370456.28</v>
      </c>
      <c r="AC457" s="15">
        <f t="shared" si="19"/>
        <v>0.3697415212426009</v>
      </c>
      <c r="AD457" s="15">
        <f t="shared" si="20"/>
        <v>3.3735098701663399E-2</v>
      </c>
      <c r="AE457" s="16">
        <f>+S457/K457</f>
        <v>8.7173777681017126E-3</v>
      </c>
      <c r="AF457" s="16">
        <f>+V457/K457</f>
        <v>7.9537077263670309E-4</v>
      </c>
      <c r="AG457" s="17">
        <f>+AB457/K457+AA457</f>
        <v>2.3576951105748069E-2</v>
      </c>
    </row>
    <row r="458" spans="1:33" ht="12.75" customHeight="1" x14ac:dyDescent="0.2">
      <c r="A458" s="6" t="s">
        <v>996</v>
      </c>
      <c r="B458" s="6" t="s">
        <v>1086</v>
      </c>
      <c r="C458" s="7"/>
      <c r="D458" s="8" t="s">
        <v>1087</v>
      </c>
      <c r="E458" s="8" t="s">
        <v>36</v>
      </c>
      <c r="F458" s="8" t="s">
        <v>579</v>
      </c>
      <c r="G458" s="6" t="s">
        <v>1000</v>
      </c>
      <c r="H458" s="6" t="s">
        <v>202</v>
      </c>
      <c r="I458" s="6" t="s">
        <v>123</v>
      </c>
      <c r="J458" s="8" t="s">
        <v>41</v>
      </c>
      <c r="K458" s="9">
        <v>2441951151</v>
      </c>
      <c r="L458" s="10">
        <v>1.2999999999999999E-2</v>
      </c>
      <c r="M458" s="8"/>
      <c r="N458" s="8" t="s">
        <v>42</v>
      </c>
      <c r="O458" s="11">
        <v>1E-3</v>
      </c>
      <c r="P458" s="11">
        <v>2.9950000000000001E-2</v>
      </c>
      <c r="Q458" s="11">
        <v>4.3950000000000003E-2</v>
      </c>
      <c r="R458" s="9">
        <v>41624523.8402</v>
      </c>
      <c r="S458" s="9">
        <v>14394090</v>
      </c>
      <c r="T458" s="12">
        <v>0</v>
      </c>
      <c r="U458" s="12">
        <v>21642656</v>
      </c>
      <c r="V458" s="12">
        <v>1946637</v>
      </c>
      <c r="W458" s="12">
        <v>3367136.23</v>
      </c>
      <c r="X458" s="9">
        <v>274004.6102</v>
      </c>
      <c r="Y458" s="9">
        <v>263001.6102</v>
      </c>
      <c r="Z458" s="9"/>
      <c r="AA458" s="16">
        <v>1.165E-3</v>
      </c>
      <c r="AB458" s="14">
        <f t="shared" si="18"/>
        <v>41350519.229999997</v>
      </c>
      <c r="AC458" s="15">
        <f t="shared" si="19"/>
        <v>0.34809937742104624</v>
      </c>
      <c r="AD458" s="15">
        <f t="shared" si="20"/>
        <v>4.7076482623408161E-2</v>
      </c>
      <c r="AE458" s="16">
        <f>+S458/K458</f>
        <v>5.8945036611831878E-3</v>
      </c>
      <c r="AF458" s="16">
        <f>+V458/K458</f>
        <v>7.9716459487849927E-4</v>
      </c>
      <c r="AG458" s="17">
        <f>+AB458/K458+AA458</f>
        <v>1.8098393288013399E-2</v>
      </c>
    </row>
    <row r="459" spans="1:33" ht="12.75" customHeight="1" x14ac:dyDescent="0.2">
      <c r="A459" s="6" t="s">
        <v>996</v>
      </c>
      <c r="B459" s="6" t="s">
        <v>1088</v>
      </c>
      <c r="C459" s="7"/>
      <c r="D459" s="8" t="s">
        <v>1089</v>
      </c>
      <c r="E459" s="8" t="s">
        <v>36</v>
      </c>
      <c r="F459" s="8" t="s">
        <v>579</v>
      </c>
      <c r="G459" s="6" t="s">
        <v>1000</v>
      </c>
      <c r="H459" s="6" t="s">
        <v>202</v>
      </c>
      <c r="I459" s="6" t="s">
        <v>123</v>
      </c>
      <c r="J459" s="8" t="s">
        <v>41</v>
      </c>
      <c r="K459" s="9">
        <v>2915035683</v>
      </c>
      <c r="L459" s="10">
        <v>1.2999999999999999E-2</v>
      </c>
      <c r="M459" s="8"/>
      <c r="N459" s="8" t="s">
        <v>42</v>
      </c>
      <c r="O459" s="11">
        <v>1E-3</v>
      </c>
      <c r="P459" s="11">
        <v>2.9950000000000001E-2</v>
      </c>
      <c r="Q459" s="11">
        <v>4.3950000000000003E-2</v>
      </c>
      <c r="R459" s="9">
        <v>43028513.072300002</v>
      </c>
      <c r="S459" s="9">
        <v>14860267</v>
      </c>
      <c r="T459" s="12">
        <v>0</v>
      </c>
      <c r="U459" s="12">
        <v>22360249</v>
      </c>
      <c r="V459" s="12">
        <v>2326979</v>
      </c>
      <c r="W459" s="12">
        <v>2970264.38</v>
      </c>
      <c r="X459" s="9">
        <v>510753.6923</v>
      </c>
      <c r="Y459" s="9">
        <v>421689</v>
      </c>
      <c r="Z459" s="9"/>
      <c r="AA459" s="16">
        <v>1.0610000000000001E-3</v>
      </c>
      <c r="AB459" s="14">
        <f t="shared" si="18"/>
        <v>42517759.380000003</v>
      </c>
      <c r="AC459" s="15">
        <f t="shared" si="19"/>
        <v>0.34950729334505204</v>
      </c>
      <c r="AD459" s="15">
        <f t="shared" si="20"/>
        <v>5.4729577332680218E-2</v>
      </c>
      <c r="AE459" s="16">
        <f>+S459/K459</f>
        <v>5.097799346561206E-3</v>
      </c>
      <c r="AF459" s="16">
        <f>+V459/K459</f>
        <v>7.9826775828870707E-4</v>
      </c>
      <c r="AG459" s="17">
        <f>+AB459/K459+AA459</f>
        <v>1.5646673728783651E-2</v>
      </c>
    </row>
    <row r="460" spans="1:33" ht="12.75" customHeight="1" x14ac:dyDescent="0.2">
      <c r="A460" s="6" t="s">
        <v>996</v>
      </c>
      <c r="B460" s="6" t="s">
        <v>1090</v>
      </c>
      <c r="C460" s="7"/>
      <c r="D460" s="8" t="s">
        <v>1091</v>
      </c>
      <c r="E460" s="8" t="s">
        <v>36</v>
      </c>
      <c r="F460" s="8" t="s">
        <v>37</v>
      </c>
      <c r="G460" s="6" t="s">
        <v>62</v>
      </c>
      <c r="H460" s="6" t="s">
        <v>224</v>
      </c>
      <c r="I460" s="6" t="s">
        <v>123</v>
      </c>
      <c r="J460" s="8" t="s">
        <v>41</v>
      </c>
      <c r="K460" s="9">
        <v>2289580472</v>
      </c>
      <c r="L460" s="10">
        <v>1.2999999999999999E-2</v>
      </c>
      <c r="M460" s="8"/>
      <c r="N460" s="8" t="s">
        <v>42</v>
      </c>
      <c r="O460" s="11">
        <v>1E-3</v>
      </c>
      <c r="P460" s="11">
        <v>3.1449999999999999E-2</v>
      </c>
      <c r="Q460" s="11">
        <v>4.5449999999999997E-2</v>
      </c>
      <c r="R460" s="9">
        <v>28153909.200599998</v>
      </c>
      <c r="S460" s="9">
        <v>9489148</v>
      </c>
      <c r="T460" s="12">
        <v>0</v>
      </c>
      <c r="U460" s="12">
        <v>14233724</v>
      </c>
      <c r="V460" s="12">
        <v>1367282</v>
      </c>
      <c r="W460" s="12">
        <v>1672784.41</v>
      </c>
      <c r="X460" s="9">
        <v>1390970.7905999999</v>
      </c>
      <c r="Y460" s="9">
        <v>71462</v>
      </c>
      <c r="Z460" s="9"/>
      <c r="AA460" s="16">
        <v>5.9049999999999997E-3</v>
      </c>
      <c r="AB460" s="14">
        <f t="shared" si="18"/>
        <v>26762938.41</v>
      </c>
      <c r="AC460" s="15">
        <f t="shared" si="19"/>
        <v>0.35456301003384477</v>
      </c>
      <c r="AD460" s="15">
        <f t="shared" si="20"/>
        <v>5.108863530056601E-2</v>
      </c>
      <c r="AE460" s="16">
        <f>+S460/K460</f>
        <v>4.1444920220301386E-3</v>
      </c>
      <c r="AF460" s="16">
        <f>+V460/K460</f>
        <v>5.9717577814840837E-4</v>
      </c>
      <c r="AG460" s="17">
        <f>+AB460/K460+AA460</f>
        <v>1.7594014095504568E-2</v>
      </c>
    </row>
    <row r="461" spans="1:33" ht="12.75" customHeight="1" x14ac:dyDescent="0.2">
      <c r="A461" s="6" t="s">
        <v>996</v>
      </c>
      <c r="B461" s="6" t="s">
        <v>1092</v>
      </c>
      <c r="C461" s="7"/>
      <c r="D461" s="8" t="s">
        <v>1093</v>
      </c>
      <c r="E461" s="8" t="s">
        <v>36</v>
      </c>
      <c r="F461" s="8" t="s">
        <v>37</v>
      </c>
      <c r="G461" s="6" t="s">
        <v>62</v>
      </c>
      <c r="H461" s="6" t="s">
        <v>202</v>
      </c>
      <c r="I461" s="6" t="s">
        <v>123</v>
      </c>
      <c r="J461" s="8" t="s">
        <v>41</v>
      </c>
      <c r="K461" s="9">
        <v>2911448707</v>
      </c>
      <c r="L461" s="10">
        <v>1.2999999999999999E-2</v>
      </c>
      <c r="M461" s="8"/>
      <c r="N461" s="8" t="s">
        <v>42</v>
      </c>
      <c r="O461" s="11">
        <v>1E-3</v>
      </c>
      <c r="P461" s="11">
        <v>3.1449999999999999E-2</v>
      </c>
      <c r="Q461" s="11">
        <v>4.5449999999999997E-2</v>
      </c>
      <c r="R461" s="9">
        <v>43846305.067199998</v>
      </c>
      <c r="S461" s="9">
        <v>14859461</v>
      </c>
      <c r="T461" s="12">
        <v>0</v>
      </c>
      <c r="U461" s="12">
        <v>22289183</v>
      </c>
      <c r="V461" s="12">
        <v>1737402</v>
      </c>
      <c r="W461" s="12">
        <v>2012538.51</v>
      </c>
      <c r="X461" s="9">
        <v>2947720.5572000002</v>
      </c>
      <c r="Y461" s="9"/>
      <c r="Z461" s="9"/>
      <c r="AA461" s="16">
        <v>5.1749999999999999E-3</v>
      </c>
      <c r="AB461" s="14">
        <f t="shared" si="18"/>
        <v>40898584.509999998</v>
      </c>
      <c r="AC461" s="15">
        <f t="shared" si="19"/>
        <v>0.36332457902954451</v>
      </c>
      <c r="AD461" s="15">
        <f t="shared" si="20"/>
        <v>4.2480736700684411E-2</v>
      </c>
      <c r="AE461" s="16">
        <f>+S461/K461</f>
        <v>5.1038031218868388E-3</v>
      </c>
      <c r="AF461" s="16">
        <f>+V461/K461</f>
        <v>5.9674827717993517E-4</v>
      </c>
      <c r="AG461" s="17">
        <f>+AB461/K461+AA461</f>
        <v>1.92225030220067E-2</v>
      </c>
    </row>
    <row r="462" spans="1:33" ht="12.75" customHeight="1" x14ac:dyDescent="0.2">
      <c r="A462" s="6" t="s">
        <v>996</v>
      </c>
      <c r="B462" s="6" t="s">
        <v>1094</v>
      </c>
      <c r="C462" s="7"/>
      <c r="D462" s="8" t="s">
        <v>1095</v>
      </c>
      <c r="E462" s="8" t="s">
        <v>1096</v>
      </c>
      <c r="F462" s="8" t="s">
        <v>579</v>
      </c>
      <c r="G462" s="6" t="s">
        <v>38</v>
      </c>
      <c r="H462" s="6" t="s">
        <v>1097</v>
      </c>
      <c r="I462" s="6" t="s">
        <v>123</v>
      </c>
      <c r="J462" s="8" t="s">
        <v>41</v>
      </c>
      <c r="K462" s="9">
        <v>3231271751</v>
      </c>
      <c r="L462" s="10">
        <v>2.1999999999999999E-2</v>
      </c>
      <c r="M462" s="8"/>
      <c r="N462" s="8" t="s">
        <v>42</v>
      </c>
      <c r="O462" s="11">
        <v>1E-3</v>
      </c>
      <c r="P462" s="11">
        <v>8.5000000000000006E-3</v>
      </c>
      <c r="Q462" s="11">
        <v>0.10150000000000001</v>
      </c>
      <c r="R462" s="9">
        <v>8744357</v>
      </c>
      <c r="S462" s="9">
        <v>6569096</v>
      </c>
      <c r="T462" s="12">
        <v>0</v>
      </c>
      <c r="U462" s="12">
        <v>0</v>
      </c>
      <c r="V462" s="12">
        <v>1056391</v>
      </c>
      <c r="W462" s="12">
        <v>1118870</v>
      </c>
      <c r="X462" s="9">
        <v>0</v>
      </c>
      <c r="Y462" s="9"/>
      <c r="Z462" s="9"/>
      <c r="AA462" s="13"/>
      <c r="AB462" s="14">
        <f t="shared" si="18"/>
        <v>8744357</v>
      </c>
      <c r="AC462" s="15">
        <f t="shared" si="19"/>
        <v>0.75123831289138809</v>
      </c>
      <c r="AD462" s="15">
        <f t="shared" si="20"/>
        <v>0.12080831100560052</v>
      </c>
      <c r="AE462" s="16">
        <f>+S462/K462</f>
        <v>2.0329754060354178E-3</v>
      </c>
      <c r="AF462" s="16">
        <f>+V462/K462</f>
        <v>3.2692731574590492E-4</v>
      </c>
      <c r="AG462" s="17">
        <f>+AB462/K462+AA462</f>
        <v>2.7061657681047204E-3</v>
      </c>
    </row>
    <row r="463" spans="1:33" ht="12.75" customHeight="1" x14ac:dyDescent="0.2">
      <c r="A463" s="6" t="s">
        <v>996</v>
      </c>
      <c r="B463" s="6" t="s">
        <v>1098</v>
      </c>
      <c r="C463" s="7"/>
      <c r="D463" s="8" t="s">
        <v>1099</v>
      </c>
      <c r="E463" s="8" t="s">
        <v>1096</v>
      </c>
      <c r="F463" s="8" t="s">
        <v>579</v>
      </c>
      <c r="G463" s="6" t="s">
        <v>38</v>
      </c>
      <c r="H463" s="6" t="s">
        <v>1097</v>
      </c>
      <c r="I463" s="6" t="s">
        <v>123</v>
      </c>
      <c r="J463" s="8" t="s">
        <v>41</v>
      </c>
      <c r="K463" s="9">
        <v>3058274193</v>
      </c>
      <c r="L463" s="10">
        <v>2.1999999999999999E-2</v>
      </c>
      <c r="M463" s="8"/>
      <c r="N463" s="8" t="s">
        <v>42</v>
      </c>
      <c r="O463" s="11">
        <v>1E-3</v>
      </c>
      <c r="P463" s="11">
        <v>8.5000000000000006E-3</v>
      </c>
      <c r="Q463" s="11">
        <v>0.10150000000000001</v>
      </c>
      <c r="R463" s="9">
        <v>8282235</v>
      </c>
      <c r="S463" s="9">
        <v>6173242</v>
      </c>
      <c r="T463" s="12">
        <v>0</v>
      </c>
      <c r="U463" s="12">
        <v>0</v>
      </c>
      <c r="V463" s="12">
        <v>990123</v>
      </c>
      <c r="W463" s="12">
        <v>1118870</v>
      </c>
      <c r="X463" s="9">
        <v>0</v>
      </c>
      <c r="Y463" s="9"/>
      <c r="Z463" s="9"/>
      <c r="AA463" s="13"/>
      <c r="AB463" s="14">
        <f t="shared" si="18"/>
        <v>8282235</v>
      </c>
      <c r="AC463" s="15">
        <f t="shared" si="19"/>
        <v>0.74535943498343138</v>
      </c>
      <c r="AD463" s="15">
        <f t="shared" si="20"/>
        <v>0.11954780321978306</v>
      </c>
      <c r="AE463" s="16">
        <f>+S463/K463</f>
        <v>2.0185377799445728E-3</v>
      </c>
      <c r="AF463" s="16">
        <f>+V463/K463</f>
        <v>3.2375220059282633E-4</v>
      </c>
      <c r="AG463" s="17">
        <f>+AB463/K463+AA463</f>
        <v>2.7081401069129056E-3</v>
      </c>
    </row>
    <row r="464" spans="1:33" ht="12.75" customHeight="1" x14ac:dyDescent="0.2">
      <c r="A464" s="6" t="s">
        <v>996</v>
      </c>
      <c r="B464" s="6" t="s">
        <v>1100</v>
      </c>
      <c r="C464" s="7"/>
      <c r="D464" s="8" t="s">
        <v>1101</v>
      </c>
      <c r="E464" s="8" t="s">
        <v>1096</v>
      </c>
      <c r="F464" s="8" t="s">
        <v>579</v>
      </c>
      <c r="G464" s="6" t="s">
        <v>38</v>
      </c>
      <c r="H464" s="6" t="s">
        <v>1097</v>
      </c>
      <c r="I464" s="6" t="s">
        <v>123</v>
      </c>
      <c r="J464" s="8" t="s">
        <v>41</v>
      </c>
      <c r="K464" s="9">
        <v>2883344199</v>
      </c>
      <c r="L464" s="10">
        <v>2.1999999999999999E-2</v>
      </c>
      <c r="M464" s="8"/>
      <c r="N464" s="8" t="s">
        <v>42</v>
      </c>
      <c r="O464" s="11">
        <v>1E-3</v>
      </c>
      <c r="P464" s="11">
        <v>8.5000000000000006E-3</v>
      </c>
      <c r="Q464" s="11">
        <v>0.10150000000000001</v>
      </c>
      <c r="R464" s="9">
        <v>10889750</v>
      </c>
      <c r="S464" s="9">
        <v>8542307</v>
      </c>
      <c r="T464" s="12">
        <v>0</v>
      </c>
      <c r="U464" s="12">
        <v>0</v>
      </c>
      <c r="V464" s="12">
        <v>1146023</v>
      </c>
      <c r="W464" s="12">
        <v>1201420</v>
      </c>
      <c r="X464" s="9">
        <v>0</v>
      </c>
      <c r="Y464" s="9"/>
      <c r="Z464" s="9"/>
      <c r="AA464" s="13"/>
      <c r="AB464" s="14">
        <f t="shared" si="18"/>
        <v>10889750</v>
      </c>
      <c r="AC464" s="15">
        <f t="shared" si="19"/>
        <v>0.78443554718887032</v>
      </c>
      <c r="AD464" s="15">
        <f t="shared" si="20"/>
        <v>0.10523868775683555</v>
      </c>
      <c r="AE464" s="16">
        <f>+S464/K464</f>
        <v>2.9626386620656107E-3</v>
      </c>
      <c r="AF464" s="16">
        <f>+V464/K464</f>
        <v>3.9746312646178806E-4</v>
      </c>
      <c r="AG464" s="17">
        <f>+AB464/K464+AA464</f>
        <v>3.7767776749570094E-3</v>
      </c>
    </row>
    <row r="465" spans="1:33" ht="12.75" customHeight="1" x14ac:dyDescent="0.2">
      <c r="A465" s="6" t="s">
        <v>996</v>
      </c>
      <c r="B465" s="6" t="s">
        <v>1102</v>
      </c>
      <c r="C465" s="7"/>
      <c r="D465" s="8" t="s">
        <v>1103</v>
      </c>
      <c r="E465" s="8" t="s">
        <v>1096</v>
      </c>
      <c r="F465" s="8" t="s">
        <v>579</v>
      </c>
      <c r="G465" s="6" t="s">
        <v>38</v>
      </c>
      <c r="H465" s="6" t="s">
        <v>1097</v>
      </c>
      <c r="I465" s="6" t="s">
        <v>123</v>
      </c>
      <c r="J465" s="8" t="s">
        <v>41</v>
      </c>
      <c r="K465" s="9">
        <v>2408290883</v>
      </c>
      <c r="L465" s="10">
        <v>2.1999999999999999E-2</v>
      </c>
      <c r="M465" s="8"/>
      <c r="N465" s="8" t="s">
        <v>42</v>
      </c>
      <c r="O465" s="11">
        <v>1E-3</v>
      </c>
      <c r="P465" s="11">
        <v>8.5000000000000006E-3</v>
      </c>
      <c r="Q465" s="11">
        <v>0.10150000000000001</v>
      </c>
      <c r="R465" s="9">
        <v>9251743</v>
      </c>
      <c r="S465" s="9">
        <v>7175585</v>
      </c>
      <c r="T465" s="12">
        <v>0</v>
      </c>
      <c r="U465" s="12">
        <v>0</v>
      </c>
      <c r="V465" s="12">
        <v>957288</v>
      </c>
      <c r="W465" s="12">
        <v>1118870</v>
      </c>
      <c r="X465" s="9">
        <v>0</v>
      </c>
      <c r="Y465" s="9"/>
      <c r="Z465" s="9"/>
      <c r="AA465" s="13"/>
      <c r="AB465" s="14">
        <f t="shared" si="18"/>
        <v>9251743</v>
      </c>
      <c r="AC465" s="15">
        <f t="shared" si="19"/>
        <v>0.77559277208629773</v>
      </c>
      <c r="AD465" s="15">
        <f t="shared" si="20"/>
        <v>0.10347109728404691</v>
      </c>
      <c r="AE465" s="16">
        <f>+S465/K465</f>
        <v>2.9795341794681368E-3</v>
      </c>
      <c r="AF465" s="16">
        <f>+V465/K465</f>
        <v>3.9749683344210873E-4</v>
      </c>
      <c r="AG465" s="17">
        <f>+AB465/K465+AA465</f>
        <v>3.8416219009537312E-3</v>
      </c>
    </row>
    <row r="466" spans="1:33" ht="12.75" customHeight="1" x14ac:dyDescent="0.2">
      <c r="A466" s="6" t="s">
        <v>996</v>
      </c>
      <c r="B466" s="6" t="s">
        <v>1104</v>
      </c>
      <c r="C466" s="7"/>
      <c r="D466" s="8" t="s">
        <v>1105</v>
      </c>
      <c r="E466" s="8" t="s">
        <v>1096</v>
      </c>
      <c r="F466" s="8" t="s">
        <v>579</v>
      </c>
      <c r="G466" s="6" t="s">
        <v>38</v>
      </c>
      <c r="H466" s="6" t="s">
        <v>1097</v>
      </c>
      <c r="I466" s="6" t="s">
        <v>123</v>
      </c>
      <c r="J466" s="8" t="s">
        <v>41</v>
      </c>
      <c r="K466" s="9">
        <v>2590623095</v>
      </c>
      <c r="L466" s="10">
        <v>2.1999999999999999E-2</v>
      </c>
      <c r="M466" s="8"/>
      <c r="N466" s="8" t="s">
        <v>42</v>
      </c>
      <c r="O466" s="11">
        <v>1E-3</v>
      </c>
      <c r="P466" s="11">
        <v>8.5000000000000006E-3</v>
      </c>
      <c r="Q466" s="11">
        <v>0.10150000000000001</v>
      </c>
      <c r="R466" s="9">
        <v>9659284</v>
      </c>
      <c r="S466" s="9">
        <v>7532961</v>
      </c>
      <c r="T466" s="12">
        <v>0</v>
      </c>
      <c r="U466" s="12">
        <v>0</v>
      </c>
      <c r="V466" s="12">
        <v>1007453</v>
      </c>
      <c r="W466" s="12">
        <v>1118870</v>
      </c>
      <c r="X466" s="9">
        <v>0</v>
      </c>
      <c r="Y466" s="9"/>
      <c r="Z466" s="9"/>
      <c r="AA466" s="13"/>
      <c r="AB466" s="14">
        <f t="shared" si="18"/>
        <v>9659284</v>
      </c>
      <c r="AC466" s="15">
        <f t="shared" si="19"/>
        <v>0.77986743116777602</v>
      </c>
      <c r="AD466" s="15">
        <f t="shared" si="20"/>
        <v>0.10429893147359577</v>
      </c>
      <c r="AE466" s="16">
        <f>+S466/K466</f>
        <v>2.9077796050451716E-3</v>
      </c>
      <c r="AF466" s="16">
        <f>+V466/K466</f>
        <v>3.8888443554155837E-4</v>
      </c>
      <c r="AG466" s="17">
        <f>+AB466/K466+AA466</f>
        <v>3.7285562761494645E-3</v>
      </c>
    </row>
    <row r="467" spans="1:33" ht="12.75" customHeight="1" x14ac:dyDescent="0.2">
      <c r="A467" s="6" t="s">
        <v>996</v>
      </c>
      <c r="B467" s="6" t="s">
        <v>1106</v>
      </c>
      <c r="C467" s="7"/>
      <c r="D467" s="8" t="s">
        <v>1107</v>
      </c>
      <c r="E467" s="8" t="s">
        <v>1096</v>
      </c>
      <c r="F467" s="8" t="s">
        <v>579</v>
      </c>
      <c r="G467" s="6" t="s">
        <v>38</v>
      </c>
      <c r="H467" s="6" t="s">
        <v>1097</v>
      </c>
      <c r="I467" s="6" t="s">
        <v>123</v>
      </c>
      <c r="J467" s="8" t="s">
        <v>41</v>
      </c>
      <c r="K467" s="9">
        <v>2185834420</v>
      </c>
      <c r="L467" s="10">
        <v>2.1999999999999999E-2</v>
      </c>
      <c r="M467" s="8"/>
      <c r="N467" s="8" t="s">
        <v>42</v>
      </c>
      <c r="O467" s="11">
        <v>1E-3</v>
      </c>
      <c r="P467" s="11">
        <v>8.5000000000000006E-3</v>
      </c>
      <c r="Q467" s="11">
        <v>0.10150000000000001</v>
      </c>
      <c r="R467" s="9">
        <v>8909067</v>
      </c>
      <c r="S467" s="9">
        <v>6876815</v>
      </c>
      <c r="T467" s="12">
        <v>0</v>
      </c>
      <c r="U467" s="12">
        <v>0</v>
      </c>
      <c r="V467" s="12">
        <v>913382</v>
      </c>
      <c r="W467" s="12">
        <v>1118870</v>
      </c>
      <c r="X467" s="9">
        <v>0</v>
      </c>
      <c r="Y467" s="9"/>
      <c r="Z467" s="9"/>
      <c r="AA467" s="13"/>
      <c r="AB467" s="14">
        <f t="shared" si="18"/>
        <v>8909067</v>
      </c>
      <c r="AC467" s="15">
        <f t="shared" si="19"/>
        <v>0.77188946945847414</v>
      </c>
      <c r="AD467" s="15">
        <f t="shared" si="20"/>
        <v>0.10252274452532459</v>
      </c>
      <c r="AE467" s="16">
        <f>+S467/K467</f>
        <v>3.1460823093818792E-3</v>
      </c>
      <c r="AF467" s="16">
        <f>+V467/K467</f>
        <v>4.1786422230463368E-4</v>
      </c>
      <c r="AG467" s="17">
        <f>+AB467/K467+AA467</f>
        <v>4.0758197045867731E-3</v>
      </c>
    </row>
    <row r="468" spans="1:33" ht="12.75" customHeight="1" x14ac:dyDescent="0.2">
      <c r="A468" s="6" t="s">
        <v>996</v>
      </c>
      <c r="B468" s="6" t="s">
        <v>1108</v>
      </c>
      <c r="C468" s="7"/>
      <c r="D468" s="8" t="s">
        <v>1109</v>
      </c>
      <c r="E468" s="8" t="s">
        <v>1096</v>
      </c>
      <c r="F468" s="8" t="s">
        <v>579</v>
      </c>
      <c r="G468" s="6" t="s">
        <v>38</v>
      </c>
      <c r="H468" s="6" t="s">
        <v>1097</v>
      </c>
      <c r="I468" s="6" t="s">
        <v>123</v>
      </c>
      <c r="J468" s="8" t="s">
        <v>41</v>
      </c>
      <c r="K468" s="9">
        <v>792009789</v>
      </c>
      <c r="L468" s="10">
        <v>2.1999999999999999E-2</v>
      </c>
      <c r="M468" s="8"/>
      <c r="N468" s="8" t="s">
        <v>42</v>
      </c>
      <c r="O468" s="11">
        <v>1E-3</v>
      </c>
      <c r="P468" s="11">
        <v>8.5000000000000006E-3</v>
      </c>
      <c r="Q468" s="11">
        <v>0.10150000000000001</v>
      </c>
      <c r="R468" s="9">
        <v>4048917</v>
      </c>
      <c r="S468" s="9">
        <v>2603345</v>
      </c>
      <c r="T468" s="12">
        <v>0</v>
      </c>
      <c r="U468" s="12">
        <v>0</v>
      </c>
      <c r="V468" s="12">
        <v>326702</v>
      </c>
      <c r="W468" s="12">
        <v>1118870</v>
      </c>
      <c r="X468" s="9">
        <v>0</v>
      </c>
      <c r="Y468" s="9"/>
      <c r="Z468" s="9"/>
      <c r="AA468" s="13"/>
      <c r="AB468" s="14">
        <f t="shared" si="18"/>
        <v>4048917</v>
      </c>
      <c r="AC468" s="15">
        <f t="shared" si="19"/>
        <v>0.64297317035641877</v>
      </c>
      <c r="AD468" s="15">
        <f t="shared" si="20"/>
        <v>8.0688737259864793E-2</v>
      </c>
      <c r="AE468" s="16">
        <f>+S468/K468</f>
        <v>3.2870111407171006E-3</v>
      </c>
      <c r="AF468" s="16">
        <f>+V468/K468</f>
        <v>4.1249742684682905E-4</v>
      </c>
      <c r="AG468" s="17">
        <f>+AB468/K468+AA468</f>
        <v>5.1122057533054049E-3</v>
      </c>
    </row>
    <row r="469" spans="1:33" ht="12.75" customHeight="1" x14ac:dyDescent="0.2">
      <c r="A469" s="6" t="s">
        <v>996</v>
      </c>
      <c r="B469" s="6" t="s">
        <v>1110</v>
      </c>
      <c r="C469" s="7"/>
      <c r="D469" s="8" t="s">
        <v>1111</v>
      </c>
      <c r="E469" s="8" t="s">
        <v>1096</v>
      </c>
      <c r="F469" s="8" t="s">
        <v>579</v>
      </c>
      <c r="G469" s="6" t="s">
        <v>38</v>
      </c>
      <c r="H469" s="6" t="s">
        <v>1097</v>
      </c>
      <c r="I469" s="6" t="s">
        <v>123</v>
      </c>
      <c r="J469" s="8" t="s">
        <v>41</v>
      </c>
      <c r="K469" s="9">
        <v>6707634917</v>
      </c>
      <c r="L469" s="10">
        <v>0.01</v>
      </c>
      <c r="M469" s="8"/>
      <c r="N469" s="8" t="s">
        <v>42</v>
      </c>
      <c r="O469" s="11">
        <v>1E-3</v>
      </c>
      <c r="P469" s="11">
        <v>8.5000000000000006E-3</v>
      </c>
      <c r="Q469" s="11">
        <v>7.5499999999999998E-2</v>
      </c>
      <c r="R469" s="9">
        <v>17334385</v>
      </c>
      <c r="S469" s="9">
        <v>14289680</v>
      </c>
      <c r="T469" s="12">
        <v>0</v>
      </c>
      <c r="U469" s="12">
        <v>0</v>
      </c>
      <c r="V469" s="12">
        <v>1925835</v>
      </c>
      <c r="W469" s="12">
        <v>1118870</v>
      </c>
      <c r="X469" s="9">
        <v>0</v>
      </c>
      <c r="Y469" s="9"/>
      <c r="Z469" s="9"/>
      <c r="AA469" s="13"/>
      <c r="AB469" s="14">
        <f t="shared" si="18"/>
        <v>17334385</v>
      </c>
      <c r="AC469" s="15">
        <f t="shared" si="19"/>
        <v>0.82435459925460297</v>
      </c>
      <c r="AD469" s="15">
        <f t="shared" si="20"/>
        <v>0.11109912465887888</v>
      </c>
      <c r="AE469" s="16">
        <f>+S469/K469</f>
        <v>2.1303604290960846E-3</v>
      </c>
      <c r="AF469" s="16">
        <f>+V469/K469</f>
        <v>2.8711088540598939E-4</v>
      </c>
      <c r="AG469" s="17">
        <f>+AB469/K469+AA469</f>
        <v>2.5842767554428605E-3</v>
      </c>
    </row>
    <row r="470" spans="1:33" ht="12.75" customHeight="1" x14ac:dyDescent="0.2">
      <c r="A470" s="6" t="s">
        <v>996</v>
      </c>
      <c r="B470" s="6" t="s">
        <v>1112</v>
      </c>
      <c r="C470" s="7"/>
      <c r="D470" s="8" t="s">
        <v>1113</v>
      </c>
      <c r="E470" s="8" t="s">
        <v>1096</v>
      </c>
      <c r="F470" s="8" t="s">
        <v>579</v>
      </c>
      <c r="G470" s="6" t="s">
        <v>38</v>
      </c>
      <c r="H470" s="6" t="s">
        <v>1097</v>
      </c>
      <c r="I470" s="6" t="s">
        <v>123</v>
      </c>
      <c r="J470" s="8" t="s">
        <v>41</v>
      </c>
      <c r="K470" s="9">
        <v>3322778475</v>
      </c>
      <c r="L470" s="10">
        <v>2.1999999999999999E-2</v>
      </c>
      <c r="M470" s="8"/>
      <c r="N470" s="8" t="s">
        <v>42</v>
      </c>
      <c r="O470" s="11">
        <v>1E-3</v>
      </c>
      <c r="P470" s="11">
        <v>8.5000000000000006E-3</v>
      </c>
      <c r="Q470" s="11">
        <v>0.10150000000000001</v>
      </c>
      <c r="R470" s="9">
        <v>11431471</v>
      </c>
      <c r="S470" s="9">
        <v>9092968</v>
      </c>
      <c r="T470" s="12">
        <v>0</v>
      </c>
      <c r="U470" s="12">
        <v>0</v>
      </c>
      <c r="V470" s="12">
        <v>1219633</v>
      </c>
      <c r="W470" s="12">
        <v>1118870</v>
      </c>
      <c r="X470" s="9">
        <v>0</v>
      </c>
      <c r="Y470" s="9"/>
      <c r="Z470" s="9"/>
      <c r="AA470" s="13"/>
      <c r="AB470" s="14">
        <f t="shared" si="18"/>
        <v>11431471</v>
      </c>
      <c r="AC470" s="15">
        <f t="shared" si="19"/>
        <v>0.79543288873321727</v>
      </c>
      <c r="AD470" s="15">
        <f t="shared" si="20"/>
        <v>0.10669081870565914</v>
      </c>
      <c r="AE470" s="16">
        <f>+S470/K470</f>
        <v>2.7365555869625045E-3</v>
      </c>
      <c r="AF470" s="16">
        <f>+V470/K470</f>
        <v>3.6705215504924686E-4</v>
      </c>
      <c r="AG470" s="17">
        <f>+AB470/K470+AA470</f>
        <v>3.4403349744824624E-3</v>
      </c>
    </row>
    <row r="471" spans="1:33" ht="12.75" customHeight="1" x14ac:dyDescent="0.2">
      <c r="A471" s="6" t="s">
        <v>996</v>
      </c>
      <c r="B471" s="6" t="s">
        <v>1114</v>
      </c>
      <c r="C471" s="7"/>
      <c r="D471" s="8" t="s">
        <v>1115</v>
      </c>
      <c r="E471" s="8" t="s">
        <v>1096</v>
      </c>
      <c r="F471" s="8" t="s">
        <v>579</v>
      </c>
      <c r="G471" s="6" t="s">
        <v>38</v>
      </c>
      <c r="H471" s="6" t="s">
        <v>1097</v>
      </c>
      <c r="I471" s="6" t="s">
        <v>123</v>
      </c>
      <c r="J471" s="8" t="s">
        <v>41</v>
      </c>
      <c r="K471" s="9">
        <v>7021938520</v>
      </c>
      <c r="L471" s="10">
        <v>0.01</v>
      </c>
      <c r="M471" s="8"/>
      <c r="N471" s="8" t="s">
        <v>42</v>
      </c>
      <c r="O471" s="11">
        <v>1E-3</v>
      </c>
      <c r="P471" s="11">
        <v>8.5000000000000006E-3</v>
      </c>
      <c r="Q471" s="11">
        <v>8.9499999999999996E-2</v>
      </c>
      <c r="R471" s="9">
        <v>24123256</v>
      </c>
      <c r="S471" s="9">
        <v>20256847</v>
      </c>
      <c r="T471" s="12">
        <v>0</v>
      </c>
      <c r="U471" s="12">
        <v>0</v>
      </c>
      <c r="V471" s="12">
        <v>2747539</v>
      </c>
      <c r="W471" s="12">
        <v>1118870</v>
      </c>
      <c r="X471" s="9">
        <v>0</v>
      </c>
      <c r="Y471" s="9"/>
      <c r="Z471" s="9"/>
      <c r="AA471" s="13"/>
      <c r="AB471" s="14">
        <f t="shared" si="18"/>
        <v>24123256</v>
      </c>
      <c r="AC471" s="15">
        <f t="shared" si="19"/>
        <v>0.8397227555019936</v>
      </c>
      <c r="AD471" s="15">
        <f t="shared" si="20"/>
        <v>0.1138958604924642</v>
      </c>
      <c r="AE471" s="16">
        <f>+S471/K471</f>
        <v>2.8847941266224586E-3</v>
      </c>
      <c r="AF471" s="16">
        <f>+V471/K471</f>
        <v>3.912792731201526E-4</v>
      </c>
      <c r="AG471" s="17">
        <f>+AB471/K471+AA471</f>
        <v>3.4354125903113147E-3</v>
      </c>
    </row>
    <row r="472" spans="1:33" ht="12.75" customHeight="1" x14ac:dyDescent="0.2">
      <c r="A472" s="6" t="s">
        <v>996</v>
      </c>
      <c r="B472" s="6" t="s">
        <v>1116</v>
      </c>
      <c r="C472" s="7"/>
      <c r="D472" s="8" t="s">
        <v>1117</v>
      </c>
      <c r="E472" s="8" t="s">
        <v>1096</v>
      </c>
      <c r="F472" s="8" t="s">
        <v>579</v>
      </c>
      <c r="G472" s="6" t="s">
        <v>38</v>
      </c>
      <c r="H472" s="6" t="s">
        <v>1097</v>
      </c>
      <c r="I472" s="6" t="s">
        <v>123</v>
      </c>
      <c r="J472" s="8" t="s">
        <v>41</v>
      </c>
      <c r="K472" s="9">
        <v>2972067422</v>
      </c>
      <c r="L472" s="10">
        <v>2.1999999999999999E-2</v>
      </c>
      <c r="M472" s="8"/>
      <c r="N472" s="8" t="s">
        <v>42</v>
      </c>
      <c r="O472" s="11">
        <v>1E-3</v>
      </c>
      <c r="P472" s="11">
        <v>8.5000000000000006E-3</v>
      </c>
      <c r="Q472" s="11">
        <v>0.10150000000000001</v>
      </c>
      <c r="R472" s="9">
        <v>10683972</v>
      </c>
      <c r="S472" s="9">
        <v>8435547</v>
      </c>
      <c r="T472" s="12">
        <v>0</v>
      </c>
      <c r="U472" s="12">
        <v>0</v>
      </c>
      <c r="V472" s="12">
        <v>1129555</v>
      </c>
      <c r="W472" s="12">
        <v>1118870</v>
      </c>
      <c r="X472" s="9">
        <v>0</v>
      </c>
      <c r="Y472" s="9"/>
      <c r="Z472" s="9"/>
      <c r="AA472" s="13"/>
      <c r="AB472" s="14">
        <f t="shared" si="18"/>
        <v>10683972</v>
      </c>
      <c r="AC472" s="15">
        <f t="shared" si="19"/>
        <v>0.78955158250133939</v>
      </c>
      <c r="AD472" s="15">
        <f t="shared" si="20"/>
        <v>0.10572425685877875</v>
      </c>
      <c r="AE472" s="16">
        <f>+S472/K472</f>
        <v>2.8382757865982222E-3</v>
      </c>
      <c r="AF472" s="16">
        <f>+V472/K472</f>
        <v>3.8005699051062776E-4</v>
      </c>
      <c r="AG472" s="17">
        <f>+AB472/K472+AA472</f>
        <v>3.594794627105199E-3</v>
      </c>
    </row>
    <row r="473" spans="1:33" ht="12.75" customHeight="1" x14ac:dyDescent="0.2">
      <c r="A473" s="6" t="s">
        <v>996</v>
      </c>
      <c r="B473" s="6" t="s">
        <v>1118</v>
      </c>
      <c r="C473" s="7"/>
      <c r="D473" s="8" t="s">
        <v>1119</v>
      </c>
      <c r="E473" s="8" t="s">
        <v>1096</v>
      </c>
      <c r="F473" s="8" t="s">
        <v>579</v>
      </c>
      <c r="G473" s="6" t="s">
        <v>38</v>
      </c>
      <c r="H473" s="6" t="s">
        <v>1097</v>
      </c>
      <c r="I473" s="6" t="s">
        <v>123</v>
      </c>
      <c r="J473" s="8" t="s">
        <v>41</v>
      </c>
      <c r="K473" s="9">
        <v>1919286740</v>
      </c>
      <c r="L473" s="10">
        <v>2.1999999999999999E-2</v>
      </c>
      <c r="M473" s="8"/>
      <c r="N473" s="8" t="s">
        <v>42</v>
      </c>
      <c r="O473" s="11">
        <v>1E-3</v>
      </c>
      <c r="P473" s="11">
        <v>8.5000000000000006E-3</v>
      </c>
      <c r="Q473" s="11">
        <v>0.10150000000000001</v>
      </c>
      <c r="R473" s="9">
        <v>7411378</v>
      </c>
      <c r="S473" s="9">
        <v>5556192</v>
      </c>
      <c r="T473" s="12">
        <v>0</v>
      </c>
      <c r="U473" s="12">
        <v>0</v>
      </c>
      <c r="V473" s="12">
        <v>736316</v>
      </c>
      <c r="W473" s="12">
        <v>1118870</v>
      </c>
      <c r="X473" s="9">
        <v>0</v>
      </c>
      <c r="Y473" s="9"/>
      <c r="Z473" s="9"/>
      <c r="AA473" s="13"/>
      <c r="AB473" s="14">
        <f t="shared" si="18"/>
        <v>7411378</v>
      </c>
      <c r="AC473" s="15">
        <f t="shared" si="19"/>
        <v>0.74968406684964661</v>
      </c>
      <c r="AD473" s="15">
        <f t="shared" si="20"/>
        <v>9.934940573804224E-2</v>
      </c>
      <c r="AE473" s="16">
        <f>+S473/K473</f>
        <v>2.894925434643497E-3</v>
      </c>
      <c r="AF473" s="16">
        <f>+V473/K473</f>
        <v>3.8364043509204885E-4</v>
      </c>
      <c r="AG473" s="17">
        <f>+AB473/K473+AA473</f>
        <v>3.8615272254733548E-3</v>
      </c>
    </row>
    <row r="474" spans="1:33" ht="12.75" customHeight="1" x14ac:dyDescent="0.2">
      <c r="A474" s="6" t="s">
        <v>996</v>
      </c>
      <c r="B474" s="6" t="s">
        <v>1120</v>
      </c>
      <c r="C474" s="7"/>
      <c r="D474" s="8" t="s">
        <v>1121</v>
      </c>
      <c r="E474" s="8" t="s">
        <v>1096</v>
      </c>
      <c r="F474" s="8" t="s">
        <v>579</v>
      </c>
      <c r="G474" s="6" t="s">
        <v>38</v>
      </c>
      <c r="H474" s="6" t="s">
        <v>1097</v>
      </c>
      <c r="I474" s="6" t="s">
        <v>123</v>
      </c>
      <c r="J474" s="8" t="s">
        <v>41</v>
      </c>
      <c r="K474" s="9">
        <v>7542637740.999999</v>
      </c>
      <c r="L474" s="10">
        <v>2.1999999999999999E-2</v>
      </c>
      <c r="M474" s="8"/>
      <c r="N474" s="8" t="s">
        <v>42</v>
      </c>
      <c r="O474" s="11">
        <v>1E-3</v>
      </c>
      <c r="P474" s="11">
        <v>8.5000000000000006E-3</v>
      </c>
      <c r="Q474" s="11">
        <v>0.10150000000000001</v>
      </c>
      <c r="R474" s="9">
        <v>24681233</v>
      </c>
      <c r="S474" s="9">
        <v>20682055</v>
      </c>
      <c r="T474" s="12">
        <v>0</v>
      </c>
      <c r="U474" s="12">
        <v>0</v>
      </c>
      <c r="V474" s="12">
        <v>2797758</v>
      </c>
      <c r="W474" s="12">
        <v>1201420</v>
      </c>
      <c r="X474" s="9">
        <v>0</v>
      </c>
      <c r="Y474" s="9"/>
      <c r="Z474" s="9"/>
      <c r="AA474" s="13"/>
      <c r="AB474" s="14">
        <f t="shared" ref="AB474:AB537" si="21">+S474+U474+V474+W474</f>
        <v>24681233</v>
      </c>
      <c r="AC474" s="15">
        <f t="shared" ref="AC474:AC537" si="22">+S474/AB474</f>
        <v>0.83796684711821323</v>
      </c>
      <c r="AD474" s="15">
        <f t="shared" ref="AD474:AD537" si="23">+V474/AB474</f>
        <v>0.11335568202771718</v>
      </c>
      <c r="AE474" s="16">
        <f>+S474/K474</f>
        <v>2.7420188679587818E-3</v>
      </c>
      <c r="AF474" s="16">
        <f>+V474/K474</f>
        <v>3.709256756150501E-4</v>
      </c>
      <c r="AG474" s="17">
        <f>+AB474/K474+AA474</f>
        <v>3.2722283433869086E-3</v>
      </c>
    </row>
    <row r="475" spans="1:33" ht="12.75" customHeight="1" x14ac:dyDescent="0.2">
      <c r="A475" s="6" t="s">
        <v>996</v>
      </c>
      <c r="B475" s="6" t="s">
        <v>1122</v>
      </c>
      <c r="C475" s="7"/>
      <c r="D475" s="8" t="s">
        <v>1123</v>
      </c>
      <c r="E475" s="8" t="s">
        <v>1096</v>
      </c>
      <c r="F475" s="8" t="s">
        <v>579</v>
      </c>
      <c r="G475" s="6" t="s">
        <v>38</v>
      </c>
      <c r="H475" s="6" t="s">
        <v>1097</v>
      </c>
      <c r="I475" s="6" t="s">
        <v>123</v>
      </c>
      <c r="J475" s="8" t="s">
        <v>41</v>
      </c>
      <c r="K475" s="9">
        <v>11021415348</v>
      </c>
      <c r="L475" s="10">
        <v>0.01</v>
      </c>
      <c r="M475" s="8"/>
      <c r="N475" s="8" t="s">
        <v>42</v>
      </c>
      <c r="O475" s="11">
        <v>1E-3</v>
      </c>
      <c r="P475" s="11">
        <v>8.5000000000000006E-3</v>
      </c>
      <c r="Q475" s="11">
        <v>8.9499999999999996E-2</v>
      </c>
      <c r="R475" s="9">
        <v>35316701</v>
      </c>
      <c r="S475" s="9">
        <v>30025712</v>
      </c>
      <c r="T475" s="12">
        <v>0</v>
      </c>
      <c r="U475" s="12">
        <v>0</v>
      </c>
      <c r="V475" s="12">
        <v>4089569</v>
      </c>
      <c r="W475" s="12">
        <v>1201420</v>
      </c>
      <c r="X475" s="9">
        <v>0</v>
      </c>
      <c r="Y475" s="9"/>
      <c r="Z475" s="9"/>
      <c r="AA475" s="13"/>
      <c r="AB475" s="14">
        <f t="shared" si="21"/>
        <v>35316701</v>
      </c>
      <c r="AC475" s="15">
        <f t="shared" si="22"/>
        <v>0.85018450619156072</v>
      </c>
      <c r="AD475" s="15">
        <f t="shared" si="23"/>
        <v>0.11579702758759942</v>
      </c>
      <c r="AE475" s="16">
        <f>+S475/K475</f>
        <v>2.72430636646396E-3</v>
      </c>
      <c r="AF475" s="16">
        <f>+V475/K475</f>
        <v>3.7105660850918871E-4</v>
      </c>
      <c r="AG475" s="17">
        <f>+AB475/K475+AA475</f>
        <v>3.2043707531999276E-3</v>
      </c>
    </row>
    <row r="476" spans="1:33" ht="12.75" customHeight="1" x14ac:dyDescent="0.2">
      <c r="A476" s="6" t="s">
        <v>996</v>
      </c>
      <c r="B476" s="6" t="s">
        <v>1124</v>
      </c>
      <c r="C476" s="7"/>
      <c r="D476" s="8" t="s">
        <v>1125</v>
      </c>
      <c r="E476" s="8" t="s">
        <v>1096</v>
      </c>
      <c r="F476" s="8" t="s">
        <v>579</v>
      </c>
      <c r="G476" s="6" t="s">
        <v>38</v>
      </c>
      <c r="H476" s="6" t="s">
        <v>1097</v>
      </c>
      <c r="I476" s="6" t="s">
        <v>123</v>
      </c>
      <c r="J476" s="8" t="s">
        <v>41</v>
      </c>
      <c r="K476" s="9">
        <v>1451396003</v>
      </c>
      <c r="L476" s="10">
        <v>2.1999999999999999E-2</v>
      </c>
      <c r="M476" s="8"/>
      <c r="N476" s="8" t="s">
        <v>42</v>
      </c>
      <c r="O476" s="11">
        <v>1E-3</v>
      </c>
      <c r="P476" s="11">
        <v>8.5000000000000006E-3</v>
      </c>
      <c r="Q476" s="11">
        <v>0.10150000000000001</v>
      </c>
      <c r="R476" s="9">
        <v>6092731</v>
      </c>
      <c r="S476" s="9">
        <v>4323013</v>
      </c>
      <c r="T476" s="12">
        <v>0</v>
      </c>
      <c r="U476" s="12">
        <v>0</v>
      </c>
      <c r="V476" s="12">
        <v>568298</v>
      </c>
      <c r="W476" s="12">
        <v>1201420</v>
      </c>
      <c r="X476" s="9">
        <v>0</v>
      </c>
      <c r="Y476" s="9"/>
      <c r="Z476" s="9"/>
      <c r="AA476" s="13"/>
      <c r="AB476" s="14">
        <f t="shared" si="21"/>
        <v>6092731</v>
      </c>
      <c r="AC476" s="15">
        <f t="shared" si="22"/>
        <v>0.7095361669504201</v>
      </c>
      <c r="AD476" s="15">
        <f t="shared" si="23"/>
        <v>9.3274756426961897E-2</v>
      </c>
      <c r="AE476" s="16">
        <f>+S476/K476</f>
        <v>2.978520673244544E-3</v>
      </c>
      <c r="AF476" s="16">
        <f>+V476/K476</f>
        <v>3.9155268364067557E-4</v>
      </c>
      <c r="AG476" s="17">
        <f>+AB476/K476+AA476</f>
        <v>4.1978419310832286E-3</v>
      </c>
    </row>
    <row r="477" spans="1:33" ht="12.75" customHeight="1" x14ac:dyDescent="0.2">
      <c r="A477" s="6" t="s">
        <v>996</v>
      </c>
      <c r="B477" s="6" t="s">
        <v>1126</v>
      </c>
      <c r="C477" s="7"/>
      <c r="D477" s="8" t="s">
        <v>1127</v>
      </c>
      <c r="E477" s="8" t="s">
        <v>1096</v>
      </c>
      <c r="F477" s="8" t="s">
        <v>579</v>
      </c>
      <c r="G477" s="6" t="s">
        <v>38</v>
      </c>
      <c r="H477" s="6" t="s">
        <v>1097</v>
      </c>
      <c r="I477" s="6" t="s">
        <v>123</v>
      </c>
      <c r="J477" s="8" t="s">
        <v>41</v>
      </c>
      <c r="K477" s="9">
        <v>1244698290</v>
      </c>
      <c r="L477" s="10">
        <v>2.1999999999999999E-2</v>
      </c>
      <c r="M477" s="8"/>
      <c r="N477" s="8" t="s">
        <v>42</v>
      </c>
      <c r="O477" s="11">
        <v>1E-3</v>
      </c>
      <c r="P477" s="11">
        <v>8.5000000000000006E-3</v>
      </c>
      <c r="Q477" s="11">
        <v>0.10150000000000001</v>
      </c>
      <c r="R477" s="9">
        <v>5331653</v>
      </c>
      <c r="S477" s="9">
        <v>3653268</v>
      </c>
      <c r="T477" s="12">
        <v>0</v>
      </c>
      <c r="U477" s="12">
        <v>0</v>
      </c>
      <c r="V477" s="12">
        <v>476965</v>
      </c>
      <c r="W477" s="12">
        <v>1201420</v>
      </c>
      <c r="X477" s="9">
        <v>0</v>
      </c>
      <c r="Y477" s="9"/>
      <c r="Z477" s="9"/>
      <c r="AA477" s="13"/>
      <c r="AB477" s="14">
        <f t="shared" si="21"/>
        <v>5331653</v>
      </c>
      <c r="AC477" s="15">
        <f t="shared" si="22"/>
        <v>0.68520363196929734</v>
      </c>
      <c r="AD477" s="15">
        <f t="shared" si="23"/>
        <v>8.9459122714850348E-2</v>
      </c>
      <c r="AE477" s="16">
        <f>+S477/K477</f>
        <v>2.9350630826366765E-3</v>
      </c>
      <c r="AF477" s="16">
        <f>+V477/K477</f>
        <v>3.8319728068398007E-4</v>
      </c>
      <c r="AG477" s="17">
        <f>+AB477/K477+AA477</f>
        <v>4.2834902585107588E-3</v>
      </c>
    </row>
    <row r="478" spans="1:33" ht="12.75" customHeight="1" x14ac:dyDescent="0.2">
      <c r="A478" s="6" t="s">
        <v>996</v>
      </c>
      <c r="B478" s="6" t="s">
        <v>1128</v>
      </c>
      <c r="C478" s="7"/>
      <c r="D478" s="8" t="s">
        <v>1129</v>
      </c>
      <c r="E478" s="8" t="s">
        <v>1096</v>
      </c>
      <c r="F478" s="8" t="s">
        <v>579</v>
      </c>
      <c r="G478" s="6" t="s">
        <v>38</v>
      </c>
      <c r="H478" s="6" t="s">
        <v>1097</v>
      </c>
      <c r="I478" s="6" t="s">
        <v>123</v>
      </c>
      <c r="J478" s="8" t="s">
        <v>41</v>
      </c>
      <c r="K478" s="9">
        <v>1827101636</v>
      </c>
      <c r="L478" s="10">
        <v>0.01</v>
      </c>
      <c r="M478" s="8"/>
      <c r="N478" s="8" t="s">
        <v>42</v>
      </c>
      <c r="O478" s="11">
        <v>1E-3</v>
      </c>
      <c r="P478" s="11">
        <v>8.5000000000000006E-3</v>
      </c>
      <c r="Q478" s="11">
        <v>7.1499999999999994E-2</v>
      </c>
      <c r="R478" s="9">
        <v>7310523</v>
      </c>
      <c r="S478" s="9">
        <v>5398952</v>
      </c>
      <c r="T478" s="12">
        <v>0</v>
      </c>
      <c r="U478" s="12">
        <v>0</v>
      </c>
      <c r="V478" s="12">
        <v>710151</v>
      </c>
      <c r="W478" s="12">
        <v>1201420</v>
      </c>
      <c r="X478" s="9">
        <v>0</v>
      </c>
      <c r="Y478" s="9"/>
      <c r="Z478" s="9"/>
      <c r="AA478" s="13"/>
      <c r="AB478" s="14">
        <f t="shared" si="21"/>
        <v>7310523</v>
      </c>
      <c r="AC478" s="15">
        <f t="shared" si="22"/>
        <v>0.73851788716074074</v>
      </c>
      <c r="AD478" s="15">
        <f t="shared" si="23"/>
        <v>9.7140929588758557E-2</v>
      </c>
      <c r="AE478" s="16">
        <f>+S478/K478</f>
        <v>2.9549270241034362E-3</v>
      </c>
      <c r="AF478" s="16">
        <f>+V478/K478</f>
        <v>3.8867624329575064E-4</v>
      </c>
      <c r="AG478" s="17">
        <f>+AB478/K478+AA478</f>
        <v>4.0011583679628428E-3</v>
      </c>
    </row>
    <row r="479" spans="1:33" ht="12.75" customHeight="1" x14ac:dyDescent="0.2">
      <c r="A479" s="6" t="s">
        <v>996</v>
      </c>
      <c r="B479" s="6" t="s">
        <v>1130</v>
      </c>
      <c r="C479" s="7"/>
      <c r="D479" s="8" t="s">
        <v>1131</v>
      </c>
      <c r="E479" s="8" t="s">
        <v>1096</v>
      </c>
      <c r="F479" s="8" t="s">
        <v>579</v>
      </c>
      <c r="G479" s="6" t="s">
        <v>38</v>
      </c>
      <c r="H479" s="6" t="s">
        <v>1097</v>
      </c>
      <c r="I479" s="6" t="s">
        <v>123</v>
      </c>
      <c r="J479" s="8" t="s">
        <v>41</v>
      </c>
      <c r="K479" s="9">
        <v>2695684602</v>
      </c>
      <c r="L479" s="10">
        <v>0.01</v>
      </c>
      <c r="M479" s="8"/>
      <c r="N479" s="8" t="s">
        <v>42</v>
      </c>
      <c r="O479" s="11">
        <v>1E-3</v>
      </c>
      <c r="P479" s="11">
        <v>8.5000000000000006E-3</v>
      </c>
      <c r="Q479" s="11">
        <v>7.7499999999999999E-2</v>
      </c>
      <c r="R479" s="9">
        <v>10339834</v>
      </c>
      <c r="S479" s="9">
        <v>8062091</v>
      </c>
      <c r="T479" s="12">
        <v>0</v>
      </c>
      <c r="U479" s="12">
        <v>0</v>
      </c>
      <c r="V479" s="12">
        <v>1076323</v>
      </c>
      <c r="W479" s="12">
        <v>1201420</v>
      </c>
      <c r="X479" s="9">
        <v>0</v>
      </c>
      <c r="Y479" s="9"/>
      <c r="Z479" s="9"/>
      <c r="AA479" s="13"/>
      <c r="AB479" s="14">
        <f t="shared" si="21"/>
        <v>10339834</v>
      </c>
      <c r="AC479" s="15">
        <f t="shared" si="22"/>
        <v>0.77971184063496568</v>
      </c>
      <c r="AD479" s="15">
        <f t="shared" si="23"/>
        <v>0.10409480461678591</v>
      </c>
      <c r="AE479" s="16">
        <f>+S479/K479</f>
        <v>2.9907397156249366E-3</v>
      </c>
      <c r="AF479" s="16">
        <f>+V479/K479</f>
        <v>3.9927630969937926E-4</v>
      </c>
      <c r="AG479" s="17">
        <f>+AB479/K479+AA479</f>
        <v>3.8356987283781649E-3</v>
      </c>
    </row>
    <row r="480" spans="1:33" ht="12.75" customHeight="1" x14ac:dyDescent="0.2">
      <c r="A480" s="6" t="s">
        <v>996</v>
      </c>
      <c r="B480" s="6" t="s">
        <v>1132</v>
      </c>
      <c r="C480" s="7"/>
      <c r="D480" s="8" t="s">
        <v>1133</v>
      </c>
      <c r="E480" s="8" t="s">
        <v>1096</v>
      </c>
      <c r="F480" s="8" t="s">
        <v>579</v>
      </c>
      <c r="G480" s="6" t="s">
        <v>38</v>
      </c>
      <c r="H480" s="6" t="s">
        <v>1097</v>
      </c>
      <c r="I480" s="6" t="s">
        <v>123</v>
      </c>
      <c r="J480" s="8" t="s">
        <v>41</v>
      </c>
      <c r="K480" s="9">
        <v>3417730250</v>
      </c>
      <c r="L480" s="10">
        <v>0.01</v>
      </c>
      <c r="M480" s="8"/>
      <c r="N480" s="8" t="s">
        <v>42</v>
      </c>
      <c r="O480" s="11">
        <v>1E-3</v>
      </c>
      <c r="P480" s="11">
        <v>8.5000000000000006E-3</v>
      </c>
      <c r="Q480" s="11">
        <v>8.9499999999999996E-2</v>
      </c>
      <c r="R480" s="9">
        <v>10229565</v>
      </c>
      <c r="S480" s="9">
        <v>7654752</v>
      </c>
      <c r="T480" s="12">
        <v>0</v>
      </c>
      <c r="U480" s="12">
        <v>0</v>
      </c>
      <c r="V480" s="12">
        <v>1373393</v>
      </c>
      <c r="W480" s="12">
        <v>1201420</v>
      </c>
      <c r="X480" s="9">
        <v>0</v>
      </c>
      <c r="Y480" s="9"/>
      <c r="Z480" s="9"/>
      <c r="AA480" s="13"/>
      <c r="AB480" s="14">
        <f t="shared" si="21"/>
        <v>10229565</v>
      </c>
      <c r="AC480" s="15">
        <f t="shared" si="22"/>
        <v>0.74829692171661255</v>
      </c>
      <c r="AD480" s="15">
        <f t="shared" si="23"/>
        <v>0.13425722403640819</v>
      </c>
      <c r="AE480" s="16">
        <f>+S480/K480</f>
        <v>2.2397180116833387E-3</v>
      </c>
      <c r="AF480" s="16">
        <f>+V480/K480</f>
        <v>4.0184359195697203E-4</v>
      </c>
      <c r="AG480" s="17">
        <f>+AB480/K480+AA480</f>
        <v>2.9930872982149486E-3</v>
      </c>
    </row>
    <row r="481" spans="1:33" ht="12.75" customHeight="1" x14ac:dyDescent="0.2">
      <c r="A481" s="6" t="s">
        <v>996</v>
      </c>
      <c r="B481" s="6" t="s">
        <v>1134</v>
      </c>
      <c r="C481" s="7"/>
      <c r="D481" s="8" t="s">
        <v>1135</v>
      </c>
      <c r="E481" s="8" t="s">
        <v>1096</v>
      </c>
      <c r="F481" s="8" t="s">
        <v>579</v>
      </c>
      <c r="G481" s="6" t="s">
        <v>38</v>
      </c>
      <c r="H481" s="6" t="s">
        <v>1097</v>
      </c>
      <c r="I481" s="6" t="s">
        <v>123</v>
      </c>
      <c r="J481" s="8" t="s">
        <v>41</v>
      </c>
      <c r="K481" s="9">
        <v>1278656068</v>
      </c>
      <c r="L481" s="10">
        <v>0.01</v>
      </c>
      <c r="M481" s="8"/>
      <c r="N481" s="8" t="s">
        <v>42</v>
      </c>
      <c r="O481" s="11">
        <v>1E-3</v>
      </c>
      <c r="P481" s="11">
        <v>8.5000000000000006E-3</v>
      </c>
      <c r="Q481" s="11">
        <v>8.9499999999999996E-2</v>
      </c>
      <c r="R481" s="9">
        <v>4708395</v>
      </c>
      <c r="S481" s="9">
        <v>2986246</v>
      </c>
      <c r="T481" s="12">
        <v>0</v>
      </c>
      <c r="U481" s="12">
        <v>0</v>
      </c>
      <c r="V481" s="12">
        <v>520729</v>
      </c>
      <c r="W481" s="12">
        <v>1201420</v>
      </c>
      <c r="X481" s="9">
        <v>0</v>
      </c>
      <c r="Y481" s="9"/>
      <c r="Z481" s="9"/>
      <c r="AA481" s="13"/>
      <c r="AB481" s="14">
        <f t="shared" si="21"/>
        <v>4708395</v>
      </c>
      <c r="AC481" s="15">
        <f t="shared" si="22"/>
        <v>0.63423863121084789</v>
      </c>
      <c r="AD481" s="15">
        <f t="shared" si="23"/>
        <v>0.11059586122234859</v>
      </c>
      <c r="AE481" s="16">
        <f>+S481/K481</f>
        <v>2.3354567930615727E-3</v>
      </c>
      <c r="AF481" s="16">
        <f>+V481/K481</f>
        <v>4.0724711909004133E-4</v>
      </c>
      <c r="AG481" s="17">
        <f>+AB481/K481+AA481</f>
        <v>3.6822998129314006E-3</v>
      </c>
    </row>
    <row r="482" spans="1:33" ht="12.75" customHeight="1" x14ac:dyDescent="0.2">
      <c r="A482" s="6" t="s">
        <v>996</v>
      </c>
      <c r="B482" s="6" t="s">
        <v>1136</v>
      </c>
      <c r="C482" s="7"/>
      <c r="D482" s="8" t="s">
        <v>1137</v>
      </c>
      <c r="E482" s="8" t="s">
        <v>1096</v>
      </c>
      <c r="F482" s="8" t="s">
        <v>579</v>
      </c>
      <c r="G482" s="6" t="s">
        <v>38</v>
      </c>
      <c r="H482" s="6" t="s">
        <v>1097</v>
      </c>
      <c r="I482" s="6" t="s">
        <v>123</v>
      </c>
      <c r="J482" s="8" t="s">
        <v>41</v>
      </c>
      <c r="K482" s="9">
        <v>1162097705</v>
      </c>
      <c r="L482" s="10">
        <v>0.01</v>
      </c>
      <c r="M482" s="8"/>
      <c r="N482" s="8" t="s">
        <v>42</v>
      </c>
      <c r="O482" s="11">
        <v>1E-3</v>
      </c>
      <c r="P482" s="11">
        <v>8.5000000000000006E-3</v>
      </c>
      <c r="Q482" s="11">
        <v>8.9499999999999996E-2</v>
      </c>
      <c r="R482" s="9">
        <v>4022538</v>
      </c>
      <c r="S482" s="9">
        <v>2383662</v>
      </c>
      <c r="T482" s="12">
        <v>0</v>
      </c>
      <c r="U482" s="12">
        <v>0</v>
      </c>
      <c r="V482" s="12">
        <v>437456</v>
      </c>
      <c r="W482" s="12">
        <v>1201420</v>
      </c>
      <c r="X482" s="9">
        <v>0</v>
      </c>
      <c r="Y482" s="9"/>
      <c r="Z482" s="9"/>
      <c r="AA482" s="13"/>
      <c r="AB482" s="14">
        <f t="shared" si="21"/>
        <v>4022538</v>
      </c>
      <c r="AC482" s="15">
        <f t="shared" si="22"/>
        <v>0.59257662699519553</v>
      </c>
      <c r="AD482" s="15">
        <f t="shared" si="23"/>
        <v>0.10875124113184263</v>
      </c>
      <c r="AE482" s="16">
        <f>+S482/K482</f>
        <v>2.0511717644257806E-3</v>
      </c>
      <c r="AF482" s="16">
        <f>+V482/K482</f>
        <v>3.7643650625744933E-4</v>
      </c>
      <c r="AG482" s="17">
        <f>+AB482/K482+AA482</f>
        <v>3.4614456105478671E-3</v>
      </c>
    </row>
    <row r="483" spans="1:33" ht="12.75" customHeight="1" x14ac:dyDescent="0.2">
      <c r="A483" s="6" t="s">
        <v>996</v>
      </c>
      <c r="B483" s="6" t="s">
        <v>1138</v>
      </c>
      <c r="C483" s="7"/>
      <c r="D483" s="8" t="s">
        <v>1139</v>
      </c>
      <c r="E483" s="8" t="s">
        <v>1096</v>
      </c>
      <c r="F483" s="8" t="s">
        <v>579</v>
      </c>
      <c r="G483" s="6" t="s">
        <v>38</v>
      </c>
      <c r="H483" s="6" t="s">
        <v>1097</v>
      </c>
      <c r="I483" s="6" t="s">
        <v>123</v>
      </c>
      <c r="J483" s="8" t="s">
        <v>41</v>
      </c>
      <c r="K483" s="9">
        <v>871890702</v>
      </c>
      <c r="L483" s="10">
        <v>0.01</v>
      </c>
      <c r="M483" s="8"/>
      <c r="N483" s="8" t="s">
        <v>42</v>
      </c>
      <c r="O483" s="11">
        <v>1E-3</v>
      </c>
      <c r="P483" s="11">
        <v>8.5000000000000006E-3</v>
      </c>
      <c r="Q483" s="11">
        <v>8.9499999999999996E-2</v>
      </c>
      <c r="R483" s="9">
        <v>3674556</v>
      </c>
      <c r="S483" s="9">
        <v>2113510</v>
      </c>
      <c r="T483" s="12">
        <v>0</v>
      </c>
      <c r="U483" s="12">
        <v>0</v>
      </c>
      <c r="V483" s="12">
        <v>359626</v>
      </c>
      <c r="W483" s="12">
        <v>1201420</v>
      </c>
      <c r="X483" s="9">
        <v>0</v>
      </c>
      <c r="Y483" s="9"/>
      <c r="Z483" s="9"/>
      <c r="AA483" s="13"/>
      <c r="AB483" s="14">
        <f t="shared" si="21"/>
        <v>3674556</v>
      </c>
      <c r="AC483" s="15">
        <f t="shared" si="22"/>
        <v>0.57517425234504527</v>
      </c>
      <c r="AD483" s="15">
        <f t="shared" si="23"/>
        <v>9.7869239167943017E-2</v>
      </c>
      <c r="AE483" s="16">
        <f>+S483/K483</f>
        <v>2.4240538351331105E-3</v>
      </c>
      <c r="AF483" s="16">
        <f>+V483/K483</f>
        <v>4.124668369269982E-4</v>
      </c>
      <c r="AG483" s="17">
        <f>+AB483/K483+AA483</f>
        <v>4.2144686158151045E-3</v>
      </c>
    </row>
    <row r="484" spans="1:33" ht="12.75" customHeight="1" x14ac:dyDescent="0.2">
      <c r="A484" s="6" t="s">
        <v>996</v>
      </c>
      <c r="B484" s="6" t="s">
        <v>1140</v>
      </c>
      <c r="C484" s="7"/>
      <c r="D484" s="8" t="s">
        <v>1141</v>
      </c>
      <c r="E484" s="8" t="s">
        <v>1096</v>
      </c>
      <c r="F484" s="8" t="s">
        <v>579</v>
      </c>
      <c r="G484" s="6" t="s">
        <v>38</v>
      </c>
      <c r="H484" s="6" t="s">
        <v>1097</v>
      </c>
      <c r="I484" s="6" t="s">
        <v>123</v>
      </c>
      <c r="J484" s="8" t="s">
        <v>68</v>
      </c>
      <c r="K484" s="9">
        <v>11114385</v>
      </c>
      <c r="L484" s="10">
        <v>0.01</v>
      </c>
      <c r="M484" s="8"/>
      <c r="N484" s="8" t="s">
        <v>42</v>
      </c>
      <c r="O484" s="11">
        <v>1E-3</v>
      </c>
      <c r="P484" s="11">
        <v>1.8499999999999999E-2</v>
      </c>
      <c r="Q484" s="11">
        <v>8.8499999999999995E-2</v>
      </c>
      <c r="R484" s="9">
        <v>34455.31</v>
      </c>
      <c r="S484" s="9">
        <v>25347.45</v>
      </c>
      <c r="T484" s="12">
        <v>0</v>
      </c>
      <c r="U484" s="12">
        <v>0</v>
      </c>
      <c r="V484" s="12">
        <v>4651.46</v>
      </c>
      <c r="W484" s="12">
        <v>4456.3999999999996</v>
      </c>
      <c r="X484" s="9">
        <v>0</v>
      </c>
      <c r="Y484" s="9"/>
      <c r="Z484" s="9"/>
      <c r="AA484" s="13"/>
      <c r="AB484" s="14">
        <f t="shared" si="21"/>
        <v>34455.31</v>
      </c>
      <c r="AC484" s="15">
        <f t="shared" si="22"/>
        <v>0.73566164402526057</v>
      </c>
      <c r="AD484" s="15">
        <f t="shared" si="23"/>
        <v>0.13499980119174665</v>
      </c>
      <c r="AE484" s="16">
        <f>+S484/K484</f>
        <v>2.2805985216455974E-3</v>
      </c>
      <c r="AF484" s="16">
        <f>+V484/K484</f>
        <v>4.1850808659228559E-4</v>
      </c>
      <c r="AG484" s="17">
        <f>+AB484/K484+AA484</f>
        <v>3.1000644660050913E-3</v>
      </c>
    </row>
    <row r="485" spans="1:33" ht="12.75" customHeight="1" x14ac:dyDescent="0.2">
      <c r="A485" s="6" t="s">
        <v>996</v>
      </c>
      <c r="B485" s="6" t="s">
        <v>1142</v>
      </c>
      <c r="C485" s="7"/>
      <c r="D485" s="8" t="s">
        <v>1143</v>
      </c>
      <c r="E485" s="8" t="s">
        <v>1096</v>
      </c>
      <c r="F485" s="8" t="s">
        <v>579</v>
      </c>
      <c r="G485" s="6" t="s">
        <v>38</v>
      </c>
      <c r="H485" s="6" t="s">
        <v>1097</v>
      </c>
      <c r="I485" s="6" t="s">
        <v>123</v>
      </c>
      <c r="J485" s="8" t="s">
        <v>41</v>
      </c>
      <c r="K485" s="9">
        <v>2145386540</v>
      </c>
      <c r="L485" s="10">
        <v>1.43E-2</v>
      </c>
      <c r="M485" s="8"/>
      <c r="N485" s="8" t="s">
        <v>42</v>
      </c>
      <c r="O485" s="11">
        <v>1E-3</v>
      </c>
      <c r="P485" s="11">
        <v>2.4899999999999999E-2</v>
      </c>
      <c r="Q485" s="11">
        <v>5.62E-2</v>
      </c>
      <c r="R485" s="9">
        <v>12894938</v>
      </c>
      <c r="S485" s="9">
        <v>7904997</v>
      </c>
      <c r="T485" s="12">
        <v>0</v>
      </c>
      <c r="U485" s="12">
        <v>2903618</v>
      </c>
      <c r="V485" s="12">
        <v>884903</v>
      </c>
      <c r="W485" s="12">
        <v>1201420</v>
      </c>
      <c r="X485" s="9">
        <v>0</v>
      </c>
      <c r="Y485" s="9"/>
      <c r="Z485" s="9"/>
      <c r="AA485" s="13"/>
      <c r="AB485" s="14">
        <f t="shared" si="21"/>
        <v>12894938</v>
      </c>
      <c r="AC485" s="15">
        <f t="shared" si="22"/>
        <v>0.61303102038955126</v>
      </c>
      <c r="AD485" s="15">
        <f t="shared" si="23"/>
        <v>6.8624060076907703E-2</v>
      </c>
      <c r="AE485" s="16">
        <f>+S485/K485</f>
        <v>3.6846492940148679E-3</v>
      </c>
      <c r="AF485" s="16">
        <f>+V485/K485</f>
        <v>4.1246786231818162E-4</v>
      </c>
      <c r="AG485" s="17">
        <f>+AB485/K485+AA485</f>
        <v>6.0105429765584337E-3</v>
      </c>
    </row>
    <row r="486" spans="1:33" ht="12.75" customHeight="1" x14ac:dyDescent="0.2">
      <c r="A486" s="6" t="s">
        <v>996</v>
      </c>
      <c r="B486" s="6" t="s">
        <v>1144</v>
      </c>
      <c r="C486" s="7"/>
      <c r="D486" s="8" t="s">
        <v>1145</v>
      </c>
      <c r="E486" s="8" t="s">
        <v>1096</v>
      </c>
      <c r="F486" s="8" t="s">
        <v>579</v>
      </c>
      <c r="G486" s="6" t="s">
        <v>38</v>
      </c>
      <c r="H486" s="6" t="s">
        <v>1097</v>
      </c>
      <c r="I486" s="6" t="s">
        <v>123</v>
      </c>
      <c r="J486" s="8" t="s">
        <v>41</v>
      </c>
      <c r="K486" s="9">
        <v>1923802792</v>
      </c>
      <c r="L486" s="10">
        <v>1.44E-2</v>
      </c>
      <c r="M486" s="8"/>
      <c r="N486" s="8" t="s">
        <v>42</v>
      </c>
      <c r="O486" s="11">
        <v>1E-3</v>
      </c>
      <c r="P486" s="11">
        <v>2.5000000000000001E-2</v>
      </c>
      <c r="Q486" s="11">
        <v>5.6399999999999999E-2</v>
      </c>
      <c r="R486" s="9">
        <v>11870647</v>
      </c>
      <c r="S486" s="9">
        <v>7223883</v>
      </c>
      <c r="T486" s="12">
        <v>0</v>
      </c>
      <c r="U486" s="12">
        <v>2631617</v>
      </c>
      <c r="V486" s="12">
        <v>813727</v>
      </c>
      <c r="W486" s="12">
        <v>1201420</v>
      </c>
      <c r="X486" s="9">
        <v>0</v>
      </c>
      <c r="Y486" s="9"/>
      <c r="Z486" s="9"/>
      <c r="AA486" s="13"/>
      <c r="AB486" s="14">
        <f t="shared" si="21"/>
        <v>11870647</v>
      </c>
      <c r="AC486" s="15">
        <f t="shared" si="22"/>
        <v>0.60855006471003648</v>
      </c>
      <c r="AD486" s="15">
        <f t="shared" si="23"/>
        <v>6.8549507031925055E-2</v>
      </c>
      <c r="AE486" s="16">
        <f>+S486/K486</f>
        <v>3.7550018276509499E-3</v>
      </c>
      <c r="AF486" s="16">
        <f>+V486/K486</f>
        <v>4.229783860299128E-4</v>
      </c>
      <c r="AG486" s="17">
        <f>+AB486/K486+AA486</f>
        <v>6.1704074083701608E-3</v>
      </c>
    </row>
    <row r="487" spans="1:33" ht="12.75" customHeight="1" x14ac:dyDescent="0.2">
      <c r="A487" s="6" t="s">
        <v>996</v>
      </c>
      <c r="B487" s="6" t="s">
        <v>1146</v>
      </c>
      <c r="C487" s="7"/>
      <c r="D487" s="8" t="s">
        <v>1147</v>
      </c>
      <c r="E487" s="8" t="s">
        <v>1096</v>
      </c>
      <c r="F487" s="8" t="s">
        <v>579</v>
      </c>
      <c r="G487" s="6" t="s">
        <v>38</v>
      </c>
      <c r="H487" s="6" t="s">
        <v>1097</v>
      </c>
      <c r="I487" s="6" t="s">
        <v>123</v>
      </c>
      <c r="J487" s="8" t="s">
        <v>41</v>
      </c>
      <c r="K487" s="9">
        <v>1527062551</v>
      </c>
      <c r="L487" s="10">
        <v>1.44E-2</v>
      </c>
      <c r="M487" s="8"/>
      <c r="N487" s="8" t="s">
        <v>42</v>
      </c>
      <c r="O487" s="11">
        <v>1E-3</v>
      </c>
      <c r="P487" s="11">
        <v>2.5000000000000001E-2</v>
      </c>
      <c r="Q487" s="11">
        <v>5.6399999999999999E-2</v>
      </c>
      <c r="R487" s="9">
        <v>13106819</v>
      </c>
      <c r="S487" s="9">
        <v>7861308</v>
      </c>
      <c r="T487" s="12">
        <v>0</v>
      </c>
      <c r="U487" s="12">
        <v>4004731</v>
      </c>
      <c r="V487" s="12">
        <v>593080</v>
      </c>
      <c r="W487" s="12">
        <v>647700</v>
      </c>
      <c r="X487" s="9">
        <v>0</v>
      </c>
      <c r="Y487" s="9"/>
      <c r="Z487" s="9"/>
      <c r="AA487" s="13"/>
      <c r="AB487" s="14">
        <f t="shared" si="21"/>
        <v>13106819</v>
      </c>
      <c r="AC487" s="15">
        <f t="shared" si="22"/>
        <v>0.59978763725965856</v>
      </c>
      <c r="AD487" s="15">
        <f t="shared" si="23"/>
        <v>4.5249728404733444E-2</v>
      </c>
      <c r="AE487" s="16">
        <f>+S487/K487</f>
        <v>5.1479934432626922E-3</v>
      </c>
      <c r="AF487" s="16">
        <f>+V487/K487</f>
        <v>3.8837963750183014E-4</v>
      </c>
      <c r="AG487" s="17">
        <f>+AB487/K487+AA487</f>
        <v>8.5830269306368442E-3</v>
      </c>
    </row>
    <row r="488" spans="1:33" ht="12.75" customHeight="1" x14ac:dyDescent="0.2">
      <c r="A488" s="6" t="s">
        <v>996</v>
      </c>
      <c r="B488" s="6" t="s">
        <v>1148</v>
      </c>
      <c r="C488" s="7"/>
      <c r="D488" s="8" t="s">
        <v>1149</v>
      </c>
      <c r="E488" s="8" t="s">
        <v>1096</v>
      </c>
      <c r="F488" s="8" t="s">
        <v>579</v>
      </c>
      <c r="G488" s="6" t="s">
        <v>38</v>
      </c>
      <c r="H488" s="6" t="s">
        <v>1097</v>
      </c>
      <c r="I488" s="6" t="s">
        <v>123</v>
      </c>
      <c r="J488" s="8" t="s">
        <v>41</v>
      </c>
      <c r="K488" s="9">
        <v>1982086505</v>
      </c>
      <c r="L488" s="10">
        <v>1.44E-2</v>
      </c>
      <c r="M488" s="8"/>
      <c r="N488" s="8" t="s">
        <v>42</v>
      </c>
      <c r="O488" s="11">
        <v>1E-3</v>
      </c>
      <c r="P488" s="11">
        <v>2.5000000000000001E-2</v>
      </c>
      <c r="Q488" s="11">
        <v>5.6399999999999999E-2</v>
      </c>
      <c r="R488" s="9">
        <v>16679493</v>
      </c>
      <c r="S488" s="9">
        <v>10220392</v>
      </c>
      <c r="T488" s="12">
        <v>0</v>
      </c>
      <c r="U488" s="12">
        <v>5010096</v>
      </c>
      <c r="V488" s="12">
        <v>801305</v>
      </c>
      <c r="W488" s="12">
        <v>647700</v>
      </c>
      <c r="X488" s="9">
        <v>0</v>
      </c>
      <c r="Y488" s="9"/>
      <c r="Z488" s="9"/>
      <c r="AA488" s="13"/>
      <c r="AB488" s="14">
        <f t="shared" si="21"/>
        <v>16679493</v>
      </c>
      <c r="AC488" s="15">
        <f t="shared" si="22"/>
        <v>0.61275195834789464</v>
      </c>
      <c r="AD488" s="15">
        <f t="shared" si="23"/>
        <v>4.8041328354524925E-2</v>
      </c>
      <c r="AE488" s="16">
        <f>+S488/K488</f>
        <v>5.156380397231956E-3</v>
      </c>
      <c r="AF488" s="16">
        <f>+V488/K488</f>
        <v>4.0427347544046773E-4</v>
      </c>
      <c r="AG488" s="17">
        <f>+AB488/K488+AA488</f>
        <v>8.4151185924148143E-3</v>
      </c>
    </row>
    <row r="489" spans="1:33" ht="12.75" customHeight="1" x14ac:dyDescent="0.2">
      <c r="A489" s="6" t="s">
        <v>996</v>
      </c>
      <c r="B489" s="6" t="s">
        <v>1150</v>
      </c>
      <c r="C489" s="7"/>
      <c r="D489" s="8" t="s">
        <v>1151</v>
      </c>
      <c r="E489" s="8" t="s">
        <v>1096</v>
      </c>
      <c r="F489" s="8" t="s">
        <v>579</v>
      </c>
      <c r="G489" s="6" t="s">
        <v>38</v>
      </c>
      <c r="H489" s="6" t="s">
        <v>1097</v>
      </c>
      <c r="I489" s="6" t="s">
        <v>123</v>
      </c>
      <c r="J489" s="8" t="s">
        <v>68</v>
      </c>
      <c r="K489" s="9">
        <v>3926007</v>
      </c>
      <c r="L489" s="10">
        <v>1.43E-2</v>
      </c>
      <c r="M489" s="8"/>
      <c r="N489" s="8" t="s">
        <v>42</v>
      </c>
      <c r="O489" s="11">
        <v>1E-3</v>
      </c>
      <c r="P489" s="11">
        <v>2.4899999999999999E-2</v>
      </c>
      <c r="Q489" s="11">
        <v>5.62E-2</v>
      </c>
      <c r="R489" s="9">
        <v>42540.38</v>
      </c>
      <c r="S489" s="9">
        <v>23816.52</v>
      </c>
      <c r="T489" s="12">
        <v>0</v>
      </c>
      <c r="U489" s="12">
        <v>14370.72</v>
      </c>
      <c r="V489" s="12">
        <v>1641.69</v>
      </c>
      <c r="W489" s="12">
        <v>2711.45</v>
      </c>
      <c r="X489" s="9">
        <v>0</v>
      </c>
      <c r="Y489" s="9"/>
      <c r="Z489" s="9"/>
      <c r="AA489" s="13"/>
      <c r="AB489" s="14">
        <f t="shared" si="21"/>
        <v>42540.38</v>
      </c>
      <c r="AC489" s="15">
        <f t="shared" si="22"/>
        <v>0.55985677607957429</v>
      </c>
      <c r="AD489" s="15">
        <f t="shared" si="23"/>
        <v>3.8591333692834906E-2</v>
      </c>
      <c r="AE489" s="16">
        <f>+S489/K489</f>
        <v>6.0663467996873157E-3</v>
      </c>
      <c r="AF489" s="16">
        <f>+V489/K489</f>
        <v>4.1815768540402504E-4</v>
      </c>
      <c r="AG489" s="17">
        <f>+AB489/K489+AA489</f>
        <v>1.0835533405824289E-2</v>
      </c>
    </row>
    <row r="490" spans="1:33" ht="12.75" customHeight="1" x14ac:dyDescent="0.2">
      <c r="A490" s="6" t="s">
        <v>996</v>
      </c>
      <c r="B490" s="6" t="s">
        <v>1152</v>
      </c>
      <c r="C490" s="7"/>
      <c r="D490" s="8" t="s">
        <v>1153</v>
      </c>
      <c r="E490" s="8" t="s">
        <v>1096</v>
      </c>
      <c r="F490" s="8" t="s">
        <v>579</v>
      </c>
      <c r="G490" s="6" t="s">
        <v>38</v>
      </c>
      <c r="H490" s="6" t="s">
        <v>1097</v>
      </c>
      <c r="I490" s="6" t="s">
        <v>123</v>
      </c>
      <c r="J490" s="8" t="s">
        <v>41</v>
      </c>
      <c r="K490" s="9">
        <v>5478647361</v>
      </c>
      <c r="L490" s="10">
        <v>1.44E-2</v>
      </c>
      <c r="M490" s="8"/>
      <c r="N490" s="8" t="s">
        <v>42</v>
      </c>
      <c r="O490" s="11">
        <v>1E-3</v>
      </c>
      <c r="P490" s="11">
        <v>2.5100000000000001E-2</v>
      </c>
      <c r="Q490" s="11">
        <v>5.6500000000000002E-2</v>
      </c>
      <c r="R490" s="9">
        <v>43458815</v>
      </c>
      <c r="S490" s="9">
        <v>27634152</v>
      </c>
      <c r="T490" s="12">
        <v>0</v>
      </c>
      <c r="U490" s="12">
        <v>13004264</v>
      </c>
      <c r="V490" s="12">
        <v>2168889</v>
      </c>
      <c r="W490" s="12">
        <v>651510</v>
      </c>
      <c r="X490" s="9">
        <v>0</v>
      </c>
      <c r="Y490" s="9"/>
      <c r="Z490" s="9"/>
      <c r="AA490" s="13"/>
      <c r="AB490" s="14">
        <f t="shared" si="21"/>
        <v>43458815</v>
      </c>
      <c r="AC490" s="15">
        <f t="shared" si="22"/>
        <v>0.63586989198854138</v>
      </c>
      <c r="AD490" s="15">
        <f t="shared" si="23"/>
        <v>4.9906768051544891E-2</v>
      </c>
      <c r="AE490" s="16">
        <f>+S490/K490</f>
        <v>5.0439734808841626E-3</v>
      </c>
      <c r="AF490" s="16">
        <f>+V490/K490</f>
        <v>3.9588038015356394E-4</v>
      </c>
      <c r="AG490" s="17">
        <f>+AB490/K490+AA490</f>
        <v>7.9323986627362706E-3</v>
      </c>
    </row>
    <row r="491" spans="1:33" ht="12.75" customHeight="1" x14ac:dyDescent="0.2">
      <c r="A491" s="6" t="s">
        <v>996</v>
      </c>
      <c r="B491" s="6" t="s">
        <v>1154</v>
      </c>
      <c r="C491" s="7"/>
      <c r="D491" s="8" t="s">
        <v>1155</v>
      </c>
      <c r="E491" s="8" t="s">
        <v>1096</v>
      </c>
      <c r="F491" s="8" t="s">
        <v>579</v>
      </c>
      <c r="G491" s="6" t="s">
        <v>38</v>
      </c>
      <c r="H491" s="6" t="s">
        <v>1097</v>
      </c>
      <c r="I491" s="6" t="s">
        <v>123</v>
      </c>
      <c r="J491" s="8" t="s">
        <v>41</v>
      </c>
      <c r="K491" s="9">
        <v>1742385069</v>
      </c>
      <c r="L491" s="10">
        <v>1.44E-2</v>
      </c>
      <c r="M491" s="8"/>
      <c r="N491" s="8" t="s">
        <v>42</v>
      </c>
      <c r="O491" s="11">
        <v>1E-3</v>
      </c>
      <c r="P491" s="11">
        <v>2.5000000000000001E-2</v>
      </c>
      <c r="Q491" s="11">
        <v>5.6399999999999999E-2</v>
      </c>
      <c r="R491" s="9">
        <v>15448133</v>
      </c>
      <c r="S491" s="9">
        <v>9291100</v>
      </c>
      <c r="T491" s="12">
        <v>0</v>
      </c>
      <c r="U491" s="12">
        <v>4817540</v>
      </c>
      <c r="V491" s="12">
        <v>687983</v>
      </c>
      <c r="W491" s="12">
        <v>651510</v>
      </c>
      <c r="X491" s="9">
        <v>0</v>
      </c>
      <c r="Y491" s="9"/>
      <c r="Z491" s="9"/>
      <c r="AA491" s="13"/>
      <c r="AB491" s="14">
        <f t="shared" si="21"/>
        <v>15448133</v>
      </c>
      <c r="AC491" s="15">
        <f t="shared" si="22"/>
        <v>0.6014383744624674</v>
      </c>
      <c r="AD491" s="15">
        <f t="shared" si="23"/>
        <v>4.4535025688864797E-2</v>
      </c>
      <c r="AE491" s="16">
        <f>+S491/K491</f>
        <v>5.3324033620951554E-3</v>
      </c>
      <c r="AF491" s="16">
        <f>+V491/K491</f>
        <v>3.9485129449304295E-4</v>
      </c>
      <c r="AG491" s="17">
        <f>+AB491/K491+AA491</f>
        <v>8.8660843546289596E-3</v>
      </c>
    </row>
    <row r="492" spans="1:33" ht="12.75" customHeight="1" x14ac:dyDescent="0.2">
      <c r="A492" s="6" t="s">
        <v>996</v>
      </c>
      <c r="B492" s="6" t="s">
        <v>1156</v>
      </c>
      <c r="C492" s="7"/>
      <c r="D492" s="8" t="s">
        <v>1157</v>
      </c>
      <c r="E492" s="8" t="s">
        <v>1096</v>
      </c>
      <c r="F492" s="8" t="s">
        <v>579</v>
      </c>
      <c r="G492" s="6" t="s">
        <v>38</v>
      </c>
      <c r="H492" s="6" t="s">
        <v>1097</v>
      </c>
      <c r="I492" s="6" t="s">
        <v>123</v>
      </c>
      <c r="J492" s="8" t="s">
        <v>41</v>
      </c>
      <c r="K492" s="9">
        <v>3915412770</v>
      </c>
      <c r="L492" s="10">
        <v>1.44E-2</v>
      </c>
      <c r="M492" s="8"/>
      <c r="N492" s="8" t="s">
        <v>42</v>
      </c>
      <c r="O492" s="11">
        <v>1E-3</v>
      </c>
      <c r="P492" s="11">
        <v>2.5100000000000001E-2</v>
      </c>
      <c r="Q492" s="11">
        <v>5.6500000000000002E-2</v>
      </c>
      <c r="R492" s="9">
        <v>40442415</v>
      </c>
      <c r="S492" s="9">
        <v>23713872</v>
      </c>
      <c r="T492" s="12">
        <v>0</v>
      </c>
      <c r="U492" s="12">
        <v>14469364</v>
      </c>
      <c r="V492" s="12">
        <v>1607669</v>
      </c>
      <c r="W492" s="12">
        <v>651510</v>
      </c>
      <c r="X492" s="9">
        <v>0</v>
      </c>
      <c r="Y492" s="9"/>
      <c r="Z492" s="9"/>
      <c r="AA492" s="13"/>
      <c r="AB492" s="14">
        <f t="shared" si="21"/>
        <v>40442415</v>
      </c>
      <c r="AC492" s="15">
        <f t="shared" si="22"/>
        <v>0.58636142277853587</v>
      </c>
      <c r="AD492" s="15">
        <f t="shared" si="23"/>
        <v>3.9752052393508153E-2</v>
      </c>
      <c r="AE492" s="16">
        <f>+S492/K492</f>
        <v>6.0565445823991633E-3</v>
      </c>
      <c r="AF492" s="16">
        <f>+V492/K492</f>
        <v>4.106001319498174E-4</v>
      </c>
      <c r="AG492" s="17">
        <f>+AB492/K492+AA492</f>
        <v>1.0329029753866794E-2</v>
      </c>
    </row>
    <row r="493" spans="1:33" ht="12.75" customHeight="1" x14ac:dyDescent="0.2">
      <c r="A493" s="6" t="s">
        <v>996</v>
      </c>
      <c r="B493" s="6" t="s">
        <v>1158</v>
      </c>
      <c r="C493" s="7"/>
      <c r="D493" s="8" t="s">
        <v>1159</v>
      </c>
      <c r="E493" s="8" t="s">
        <v>1096</v>
      </c>
      <c r="F493" s="8" t="s">
        <v>579</v>
      </c>
      <c r="G493" s="6" t="s">
        <v>38</v>
      </c>
      <c r="H493" s="6" t="s">
        <v>1097</v>
      </c>
      <c r="I493" s="6" t="s">
        <v>123</v>
      </c>
      <c r="J493" s="8" t="s">
        <v>41</v>
      </c>
      <c r="K493" s="9">
        <v>2845052952</v>
      </c>
      <c r="L493" s="10">
        <v>1.4999999999999999E-2</v>
      </c>
      <c r="M493" s="8"/>
      <c r="N493" s="8" t="s">
        <v>42</v>
      </c>
      <c r="O493" s="11">
        <v>1E-3</v>
      </c>
      <c r="P493" s="11">
        <v>3.3500000000000002E-2</v>
      </c>
      <c r="Q493" s="11">
        <v>5.9499999999999997E-2</v>
      </c>
      <c r="R493" s="9">
        <v>25153030</v>
      </c>
      <c r="S493" s="9">
        <v>15645812</v>
      </c>
      <c r="T493" s="12">
        <v>0</v>
      </c>
      <c r="U493" s="12">
        <v>7675304</v>
      </c>
      <c r="V493" s="12">
        <v>1180404</v>
      </c>
      <c r="W493" s="12">
        <v>651510</v>
      </c>
      <c r="X493" s="9">
        <v>0</v>
      </c>
      <c r="Y493" s="9"/>
      <c r="Z493" s="9"/>
      <c r="AA493" s="13"/>
      <c r="AB493" s="14">
        <f t="shared" si="21"/>
        <v>25153030</v>
      </c>
      <c r="AC493" s="15">
        <f t="shared" si="22"/>
        <v>0.62202494093156968</v>
      </c>
      <c r="AD493" s="15">
        <f t="shared" si="23"/>
        <v>4.6928898824515376E-2</v>
      </c>
      <c r="AE493" s="16">
        <f>+S493/K493</f>
        <v>5.4993043236687003E-3</v>
      </c>
      <c r="AF493" s="16">
        <f>+V493/K493</f>
        <v>4.1489702297815086E-4</v>
      </c>
      <c r="AG493" s="17">
        <f>+AB493/K493+AA493</f>
        <v>8.840970774311268E-3</v>
      </c>
    </row>
    <row r="494" spans="1:33" ht="12.75" customHeight="1" x14ac:dyDescent="0.2">
      <c r="A494" s="6" t="s">
        <v>996</v>
      </c>
      <c r="B494" s="6" t="s">
        <v>1160</v>
      </c>
      <c r="C494" s="7"/>
      <c r="D494" s="8" t="s">
        <v>1161</v>
      </c>
      <c r="E494" s="8" t="s">
        <v>1096</v>
      </c>
      <c r="F494" s="8" t="s">
        <v>579</v>
      </c>
      <c r="G494" s="6" t="s">
        <v>38</v>
      </c>
      <c r="H494" s="6" t="s">
        <v>1097</v>
      </c>
      <c r="I494" s="6" t="s">
        <v>123</v>
      </c>
      <c r="J494" s="8" t="s">
        <v>41</v>
      </c>
      <c r="K494" s="9">
        <v>3525192843</v>
      </c>
      <c r="L494" s="10">
        <v>1.4200000000000001E-2</v>
      </c>
      <c r="M494" s="8"/>
      <c r="N494" s="8" t="s">
        <v>42</v>
      </c>
      <c r="O494" s="11">
        <v>1E-3</v>
      </c>
      <c r="P494" s="11">
        <v>2.4799999999999999E-2</v>
      </c>
      <c r="Q494" s="11">
        <v>5.6000000000000001E-2</v>
      </c>
      <c r="R494" s="9">
        <v>39749343</v>
      </c>
      <c r="S494" s="9">
        <v>22652812</v>
      </c>
      <c r="T494" s="12">
        <v>0</v>
      </c>
      <c r="U494" s="12">
        <v>14980056</v>
      </c>
      <c r="V494" s="12">
        <v>1464965</v>
      </c>
      <c r="W494" s="12">
        <v>651510</v>
      </c>
      <c r="X494" s="9">
        <v>0</v>
      </c>
      <c r="Y494" s="9"/>
      <c r="Z494" s="9"/>
      <c r="AA494" s="13"/>
      <c r="AB494" s="14">
        <f t="shared" si="21"/>
        <v>39749343</v>
      </c>
      <c r="AC494" s="15">
        <f t="shared" si="22"/>
        <v>0.56989148223154285</v>
      </c>
      <c r="AD494" s="15">
        <f t="shared" si="23"/>
        <v>3.6855074560603426E-2</v>
      </c>
      <c r="AE494" s="16">
        <f>+S494/K494</f>
        <v>6.4259780979023171E-3</v>
      </c>
      <c r="AF494" s="16">
        <f>+V494/K494</f>
        <v>4.155701731066972E-4</v>
      </c>
      <c r="AG494" s="17">
        <f>+AB494/K494+AA494</f>
        <v>1.1275792494283128E-2</v>
      </c>
    </row>
    <row r="495" spans="1:33" ht="12.75" customHeight="1" x14ac:dyDescent="0.2">
      <c r="A495" s="6" t="s">
        <v>1162</v>
      </c>
      <c r="B495" s="6" t="s">
        <v>1163</v>
      </c>
      <c r="C495" s="7" t="s">
        <v>1164</v>
      </c>
      <c r="D495" s="8" t="s">
        <v>1165</v>
      </c>
      <c r="E495" s="8" t="s">
        <v>36</v>
      </c>
      <c r="F495" s="8" t="s">
        <v>37</v>
      </c>
      <c r="G495" s="6" t="s">
        <v>38</v>
      </c>
      <c r="H495" s="6" t="s">
        <v>580</v>
      </c>
      <c r="I495" s="6" t="s">
        <v>40</v>
      </c>
      <c r="J495" s="8" t="s">
        <v>41</v>
      </c>
      <c r="K495" s="9">
        <v>1003552650</v>
      </c>
      <c r="L495" s="10">
        <v>0.01</v>
      </c>
      <c r="M495" s="7" t="s">
        <v>43</v>
      </c>
      <c r="N495" s="8" t="s">
        <v>44</v>
      </c>
      <c r="O495" s="7" t="s">
        <v>1166</v>
      </c>
      <c r="P495" s="20">
        <v>1.3500000000000001E-3</v>
      </c>
      <c r="Q495" s="20">
        <v>2.5000000000000001E-2</v>
      </c>
      <c r="R495" s="9">
        <v>12871298</v>
      </c>
      <c r="S495" s="9">
        <v>10042897</v>
      </c>
      <c r="T495" s="12">
        <v>0</v>
      </c>
      <c r="U495" s="12">
        <v>602248</v>
      </c>
      <c r="V495" s="12">
        <v>970288</v>
      </c>
      <c r="W495" s="12">
        <v>641379</v>
      </c>
      <c r="X495" s="9">
        <v>614486</v>
      </c>
      <c r="Y495" s="9"/>
      <c r="Z495" s="9"/>
      <c r="AA495" s="13"/>
      <c r="AB495" s="14">
        <f t="shared" si="21"/>
        <v>12256812</v>
      </c>
      <c r="AC495" s="15">
        <f t="shared" si="22"/>
        <v>0.81937268842827971</v>
      </c>
      <c r="AD495" s="15">
        <f t="shared" si="23"/>
        <v>7.9163162492824402E-2</v>
      </c>
      <c r="AE495" s="16">
        <f>+S495/K495</f>
        <v>1.0007344407889312E-2</v>
      </c>
      <c r="AF495" s="16">
        <f>+V495/K495</f>
        <v>9.6685310930124096E-4</v>
      </c>
      <c r="AG495" s="17">
        <f>+AB495/K495+AA495</f>
        <v>1.2213421986380087E-2</v>
      </c>
    </row>
    <row r="496" spans="1:33" ht="12.75" customHeight="1" x14ac:dyDescent="0.2">
      <c r="A496" s="6" t="s">
        <v>1162</v>
      </c>
      <c r="B496" s="6" t="s">
        <v>1163</v>
      </c>
      <c r="C496" s="7" t="s">
        <v>1167</v>
      </c>
      <c r="D496" s="8" t="s">
        <v>1168</v>
      </c>
      <c r="E496" s="8" t="s">
        <v>36</v>
      </c>
      <c r="F496" s="8" t="s">
        <v>37</v>
      </c>
      <c r="G496" s="6" t="s">
        <v>38</v>
      </c>
      <c r="H496" s="6" t="s">
        <v>580</v>
      </c>
      <c r="I496" s="6" t="s">
        <v>40</v>
      </c>
      <c r="J496" s="8" t="s">
        <v>65</v>
      </c>
      <c r="K496" s="9">
        <v>1252895.048</v>
      </c>
      <c r="L496" s="10">
        <v>0.02</v>
      </c>
      <c r="M496" s="7" t="s">
        <v>1169</v>
      </c>
      <c r="N496" s="8" t="s">
        <v>44</v>
      </c>
      <c r="O496" s="7" t="s">
        <v>1166</v>
      </c>
      <c r="P496" s="20">
        <v>1.3500000000000001E-3</v>
      </c>
      <c r="Q496" s="20">
        <v>2.5000000000000001E-2</v>
      </c>
      <c r="R496" s="9">
        <v>28538.600000000002</v>
      </c>
      <c r="S496" s="9">
        <v>25052.79</v>
      </c>
      <c r="T496" s="12">
        <v>0</v>
      </c>
      <c r="U496" s="12">
        <v>742.32</v>
      </c>
      <c r="V496" s="12">
        <v>1196.05</v>
      </c>
      <c r="W496" s="12">
        <v>790.24</v>
      </c>
      <c r="X496" s="9">
        <v>757.2</v>
      </c>
      <c r="Y496" s="9"/>
      <c r="Z496" s="9"/>
      <c r="AA496" s="13"/>
      <c r="AB496" s="14">
        <f t="shared" si="21"/>
        <v>27781.4</v>
      </c>
      <c r="AC496" s="15">
        <f t="shared" si="22"/>
        <v>0.90178284751668381</v>
      </c>
      <c r="AD496" s="15">
        <f t="shared" si="23"/>
        <v>4.3052185994946257E-2</v>
      </c>
      <c r="AE496" s="16">
        <f>+S496/K496</f>
        <v>1.9995920679862087E-2</v>
      </c>
      <c r="AF496" s="16">
        <f>+V496/K496</f>
        <v>9.5462904247986145E-4</v>
      </c>
      <c r="AG496" s="17">
        <f>+AB496/K496+AA496</f>
        <v>2.2173764709460326E-2</v>
      </c>
    </row>
    <row r="497" spans="1:33" ht="12.75" customHeight="1" x14ac:dyDescent="0.2">
      <c r="A497" s="6" t="s">
        <v>1162</v>
      </c>
      <c r="B497" s="6" t="s">
        <v>1163</v>
      </c>
      <c r="C497" s="7" t="s">
        <v>1170</v>
      </c>
      <c r="D497" s="8" t="s">
        <v>1171</v>
      </c>
      <c r="E497" s="8" t="s">
        <v>36</v>
      </c>
      <c r="F497" s="8" t="s">
        <v>37</v>
      </c>
      <c r="G497" s="6" t="s">
        <v>38</v>
      </c>
      <c r="H497" s="6" t="s">
        <v>580</v>
      </c>
      <c r="I497" s="6" t="s">
        <v>40</v>
      </c>
      <c r="J497" s="8" t="s">
        <v>41</v>
      </c>
      <c r="K497" s="9">
        <v>1564281017</v>
      </c>
      <c r="L497" s="10">
        <v>0.02</v>
      </c>
      <c r="M497" s="7" t="s">
        <v>1169</v>
      </c>
      <c r="N497" s="8" t="s">
        <v>44</v>
      </c>
      <c r="O497" s="7" t="s">
        <v>1166</v>
      </c>
      <c r="P497" s="20">
        <v>1.3500000000000001E-3</v>
      </c>
      <c r="Q497" s="20">
        <v>2.5000000000000001E-2</v>
      </c>
      <c r="R497" s="9">
        <v>35708989</v>
      </c>
      <c r="S497" s="9">
        <v>31300505</v>
      </c>
      <c r="T497" s="12">
        <v>0</v>
      </c>
      <c r="U497" s="12">
        <v>938751</v>
      </c>
      <c r="V497" s="12">
        <v>1512430</v>
      </c>
      <c r="W497" s="12">
        <v>999708</v>
      </c>
      <c r="X497" s="9">
        <v>957595</v>
      </c>
      <c r="Y497" s="9"/>
      <c r="Z497" s="9"/>
      <c r="AA497" s="13"/>
      <c r="AB497" s="14">
        <f t="shared" si="21"/>
        <v>34751394</v>
      </c>
      <c r="AC497" s="15">
        <f t="shared" si="22"/>
        <v>0.90069782524407516</v>
      </c>
      <c r="AD497" s="15">
        <f t="shared" si="23"/>
        <v>4.352141960118204E-2</v>
      </c>
      <c r="AE497" s="16">
        <f>+S497/K497</f>
        <v>2.0009515336335503E-2</v>
      </c>
      <c r="AF497" s="16">
        <f>+V497/K497</f>
        <v>9.6685313160710688E-4</v>
      </c>
      <c r="AG497" s="17">
        <f>+AB497/K497+AA497</f>
        <v>2.2215569723301194E-2</v>
      </c>
    </row>
    <row r="498" spans="1:33" ht="12.75" customHeight="1" x14ac:dyDescent="0.2">
      <c r="A498" s="6" t="s">
        <v>1162</v>
      </c>
      <c r="B498" s="6" t="s">
        <v>1163</v>
      </c>
      <c r="C498" s="7" t="s">
        <v>1172</v>
      </c>
      <c r="D498" s="8" t="s">
        <v>1173</v>
      </c>
      <c r="E498" s="8" t="s">
        <v>36</v>
      </c>
      <c r="F498" s="8" t="s">
        <v>37</v>
      </c>
      <c r="G498" s="6" t="s">
        <v>38</v>
      </c>
      <c r="H498" s="6" t="s">
        <v>580</v>
      </c>
      <c r="I498" s="6" t="s">
        <v>40</v>
      </c>
      <c r="J498" s="8" t="s">
        <v>41</v>
      </c>
      <c r="K498" s="9">
        <v>112034457</v>
      </c>
      <c r="L498" s="10">
        <v>0.02</v>
      </c>
      <c r="M498" s="7" t="s">
        <v>1169</v>
      </c>
      <c r="N498" s="8" t="s">
        <v>44</v>
      </c>
      <c r="O498" s="7" t="s">
        <v>1166</v>
      </c>
      <c r="P498" s="20">
        <v>1.3500000000000001E-3</v>
      </c>
      <c r="Q498" s="20">
        <v>2.5000000000000001E-2</v>
      </c>
      <c r="R498" s="9">
        <v>6199521</v>
      </c>
      <c r="S498" s="9">
        <v>2250855</v>
      </c>
      <c r="T498" s="12">
        <v>838726</v>
      </c>
      <c r="U498" s="12">
        <v>67536</v>
      </c>
      <c r="V498" s="12">
        <v>779582</v>
      </c>
      <c r="W498" s="12">
        <v>986822</v>
      </c>
      <c r="X498" s="9">
        <v>1276000</v>
      </c>
      <c r="Y498" s="9"/>
      <c r="Z498" s="9"/>
      <c r="AA498" s="13"/>
      <c r="AB498" s="14">
        <f t="shared" si="21"/>
        <v>4084795</v>
      </c>
      <c r="AC498" s="15">
        <f t="shared" si="22"/>
        <v>0.55103254875703678</v>
      </c>
      <c r="AD498" s="15">
        <f t="shared" si="23"/>
        <v>0.1908497244047743</v>
      </c>
      <c r="AE498" s="16">
        <f>+S498/K498</f>
        <v>2.0090738691222468E-2</v>
      </c>
      <c r="AF498" s="16">
        <f>+V498/K498</f>
        <v>6.958412803303898E-3</v>
      </c>
      <c r="AG498" s="17">
        <f>+AB498/K498+AA498</f>
        <v>3.6460166893119317E-2</v>
      </c>
    </row>
    <row r="499" spans="1:33" ht="12.75" customHeight="1" x14ac:dyDescent="0.2">
      <c r="A499" s="6" t="s">
        <v>1162</v>
      </c>
      <c r="B499" s="6" t="s">
        <v>1174</v>
      </c>
      <c r="C499" s="7" t="s">
        <v>1175</v>
      </c>
      <c r="D499" s="8" t="s">
        <v>1176</v>
      </c>
      <c r="E499" s="8" t="s">
        <v>36</v>
      </c>
      <c r="F499" s="8" t="s">
        <v>37</v>
      </c>
      <c r="G499" s="6" t="s">
        <v>38</v>
      </c>
      <c r="H499" s="6" t="s">
        <v>580</v>
      </c>
      <c r="I499" s="6" t="s">
        <v>40</v>
      </c>
      <c r="J499" s="8" t="s">
        <v>41</v>
      </c>
      <c r="K499" s="9">
        <v>247150398</v>
      </c>
      <c r="L499" s="10">
        <v>0.03</v>
      </c>
      <c r="M499" s="7" t="s">
        <v>1177</v>
      </c>
      <c r="N499" s="8" t="s">
        <v>44</v>
      </c>
      <c r="O499" s="7" t="s">
        <v>1166</v>
      </c>
      <c r="P499" s="20">
        <v>7.5000000000000002E-4</v>
      </c>
      <c r="Q499" s="20">
        <v>3.5000000000000003E-2</v>
      </c>
      <c r="R499" s="9">
        <v>10112199</v>
      </c>
      <c r="S499" s="9">
        <v>7411098</v>
      </c>
      <c r="T499" s="12">
        <v>0</v>
      </c>
      <c r="U499" s="12">
        <v>0</v>
      </c>
      <c r="V499" s="12">
        <v>763350</v>
      </c>
      <c r="W499" s="12">
        <v>998751</v>
      </c>
      <c r="X499" s="9">
        <v>939000</v>
      </c>
      <c r="Y499" s="9"/>
      <c r="Z499" s="9"/>
      <c r="AA499" s="13"/>
      <c r="AB499" s="14">
        <f t="shared" si="21"/>
        <v>9173199</v>
      </c>
      <c r="AC499" s="15">
        <f t="shared" si="22"/>
        <v>0.80790768847378103</v>
      </c>
      <c r="AD499" s="15">
        <f t="shared" si="23"/>
        <v>8.3215244758126361E-2</v>
      </c>
      <c r="AE499" s="16">
        <f>+S499/K499</f>
        <v>2.9986186791412732E-2</v>
      </c>
      <c r="AF499" s="16">
        <f>+V499/K499</f>
        <v>3.0886051820155271E-3</v>
      </c>
      <c r="AG499" s="17">
        <f>+AB499/K499+AA499</f>
        <v>3.7115857689211572E-2</v>
      </c>
    </row>
    <row r="500" spans="1:33" ht="12.75" customHeight="1" x14ac:dyDescent="0.2">
      <c r="A500" s="6" t="s">
        <v>1162</v>
      </c>
      <c r="B500" s="6" t="s">
        <v>1163</v>
      </c>
      <c r="C500" s="7" t="s">
        <v>1178</v>
      </c>
      <c r="D500" s="8" t="s">
        <v>1179</v>
      </c>
      <c r="E500" s="8" t="s">
        <v>36</v>
      </c>
      <c r="F500" s="8" t="s">
        <v>37</v>
      </c>
      <c r="G500" s="6" t="s">
        <v>38</v>
      </c>
      <c r="H500" s="6" t="s">
        <v>580</v>
      </c>
      <c r="I500" s="6" t="s">
        <v>40</v>
      </c>
      <c r="J500" s="8" t="s">
        <v>41</v>
      </c>
      <c r="K500" s="9">
        <v>2218144192</v>
      </c>
      <c r="L500" s="10">
        <v>0.01</v>
      </c>
      <c r="M500" s="7" t="s">
        <v>1180</v>
      </c>
      <c r="N500" s="8" t="s">
        <v>44</v>
      </c>
      <c r="O500" s="7" t="s">
        <v>1166</v>
      </c>
      <c r="P500" s="20">
        <v>1.3500000000000001E-3</v>
      </c>
      <c r="Q500" s="20">
        <v>2.5000000000000001E-2</v>
      </c>
      <c r="R500" s="9">
        <v>19687828</v>
      </c>
      <c r="S500" s="9">
        <v>13306776</v>
      </c>
      <c r="T500" s="12">
        <v>129505</v>
      </c>
      <c r="U500" s="12">
        <v>1331145</v>
      </c>
      <c r="V500" s="12">
        <v>2144620</v>
      </c>
      <c r="W500" s="12">
        <v>1417627</v>
      </c>
      <c r="X500" s="9">
        <v>1358155</v>
      </c>
      <c r="Y500" s="9"/>
      <c r="Z500" s="9"/>
      <c r="AA500" s="13"/>
      <c r="AB500" s="14">
        <f t="shared" si="21"/>
        <v>18200168</v>
      </c>
      <c r="AC500" s="15">
        <f t="shared" si="22"/>
        <v>0.73113478952501976</v>
      </c>
      <c r="AD500" s="15">
        <f t="shared" si="23"/>
        <v>0.11783517602694657</v>
      </c>
      <c r="AE500" s="16">
        <f>+S500/K500</f>
        <v>5.9990581532041358E-3</v>
      </c>
      <c r="AF500" s="16">
        <f>+V500/K500</f>
        <v>9.6685328561363425E-4</v>
      </c>
      <c r="AG500" s="17">
        <f>+AB500/K500+AA500</f>
        <v>8.205132951068313E-3</v>
      </c>
    </row>
    <row r="501" spans="1:33" ht="12.75" customHeight="1" x14ac:dyDescent="0.2">
      <c r="A501" s="6" t="s">
        <v>1162</v>
      </c>
      <c r="B501" s="6" t="s">
        <v>1181</v>
      </c>
      <c r="C501" s="7" t="s">
        <v>1182</v>
      </c>
      <c r="D501" s="8" t="s">
        <v>1183</v>
      </c>
      <c r="E501" s="8" t="s">
        <v>36</v>
      </c>
      <c r="F501" s="8" t="s">
        <v>37</v>
      </c>
      <c r="G501" s="6" t="s">
        <v>38</v>
      </c>
      <c r="H501" s="6" t="s">
        <v>580</v>
      </c>
      <c r="I501" s="6" t="s">
        <v>40</v>
      </c>
      <c r="J501" s="8" t="s">
        <v>65</v>
      </c>
      <c r="K501" s="9">
        <v>1249649.946</v>
      </c>
      <c r="L501" s="10">
        <v>0.02</v>
      </c>
      <c r="M501" s="7" t="s">
        <v>1169</v>
      </c>
      <c r="N501" s="8" t="s">
        <v>44</v>
      </c>
      <c r="O501" s="7" t="s">
        <v>1166</v>
      </c>
      <c r="P501" s="20">
        <v>1.3500000000000001E-3</v>
      </c>
      <c r="Q501" s="20">
        <v>3.5000000000000003E-2</v>
      </c>
      <c r="R501" s="9">
        <v>42151.14</v>
      </c>
      <c r="S501" s="9">
        <v>24986.87</v>
      </c>
      <c r="T501" s="12">
        <v>0</v>
      </c>
      <c r="U501" s="12">
        <v>750.74</v>
      </c>
      <c r="V501" s="12">
        <v>1502.79</v>
      </c>
      <c r="W501" s="12">
        <v>3501.7400000000002</v>
      </c>
      <c r="X501" s="9">
        <v>11409</v>
      </c>
      <c r="Y501" s="9"/>
      <c r="Z501" s="9"/>
      <c r="AA501" s="13"/>
      <c r="AB501" s="14">
        <f t="shared" si="21"/>
        <v>30742.140000000003</v>
      </c>
      <c r="AC501" s="15">
        <f t="shared" si="22"/>
        <v>0.81278889498258733</v>
      </c>
      <c r="AD501" s="15">
        <f t="shared" si="23"/>
        <v>4.8883714666578183E-2</v>
      </c>
      <c r="AE501" s="16">
        <f>+S501/K501</f>
        <v>1.9995095490525472E-2</v>
      </c>
      <c r="AF501" s="16">
        <f>+V501/K501</f>
        <v>1.2025687712069089E-3</v>
      </c>
      <c r="AG501" s="17">
        <f>+AB501/K501+AA501</f>
        <v>2.4600601231090681E-2</v>
      </c>
    </row>
    <row r="502" spans="1:33" ht="12.75" customHeight="1" x14ac:dyDescent="0.2">
      <c r="A502" s="6" t="s">
        <v>1184</v>
      </c>
      <c r="B502" s="6" t="s">
        <v>1185</v>
      </c>
      <c r="C502" s="7" t="s">
        <v>99</v>
      </c>
      <c r="D502" s="8" t="s">
        <v>1186</v>
      </c>
      <c r="E502" s="8" t="s">
        <v>36</v>
      </c>
      <c r="F502" s="8" t="s">
        <v>37</v>
      </c>
      <c r="G502" s="6" t="s">
        <v>38</v>
      </c>
      <c r="H502" s="6" t="s">
        <v>39</v>
      </c>
      <c r="I502" s="6" t="s">
        <v>40</v>
      </c>
      <c r="J502" s="8" t="s">
        <v>41</v>
      </c>
      <c r="K502" s="9">
        <v>39298616780</v>
      </c>
      <c r="L502" s="22" t="s">
        <v>1187</v>
      </c>
      <c r="M502" s="8" t="s">
        <v>1188</v>
      </c>
      <c r="N502" s="8" t="s">
        <v>44</v>
      </c>
      <c r="O502" s="8" t="s">
        <v>1189</v>
      </c>
      <c r="P502" s="20">
        <v>7.5000000000000002E-4</v>
      </c>
      <c r="Q502" s="7" t="s">
        <v>1190</v>
      </c>
      <c r="R502" s="9">
        <v>733080699</v>
      </c>
      <c r="S502" s="9">
        <v>582640027</v>
      </c>
      <c r="T502" s="12">
        <v>0</v>
      </c>
      <c r="U502" s="12">
        <v>0</v>
      </c>
      <c r="V502" s="12">
        <v>39354779</v>
      </c>
      <c r="W502" s="12">
        <v>36184713</v>
      </c>
      <c r="X502" s="9">
        <v>74901180</v>
      </c>
      <c r="Y502" s="9"/>
      <c r="Z502" s="9"/>
      <c r="AA502" s="13"/>
      <c r="AB502" s="14">
        <f t="shared" si="21"/>
        <v>658179519</v>
      </c>
      <c r="AC502" s="15">
        <f t="shared" si="22"/>
        <v>0.88522965267170517</v>
      </c>
      <c r="AD502" s="15">
        <f t="shared" si="23"/>
        <v>5.9793381385968042E-2</v>
      </c>
      <c r="AE502" s="16">
        <f>+S502/K502</f>
        <v>1.4825967800895205E-2</v>
      </c>
      <c r="AF502" s="16">
        <f>+V502/K502</f>
        <v>1.001429114421874E-3</v>
      </c>
      <c r="AG502" s="17">
        <f>+AB502/K502+AA502</f>
        <v>1.6748159933582273E-2</v>
      </c>
    </row>
    <row r="503" spans="1:33" ht="12.75" customHeight="1" x14ac:dyDescent="0.2">
      <c r="A503" s="6" t="s">
        <v>1191</v>
      </c>
      <c r="B503" s="6" t="s">
        <v>1192</v>
      </c>
      <c r="C503" s="7" t="s">
        <v>99</v>
      </c>
      <c r="D503" s="8" t="s">
        <v>1193</v>
      </c>
      <c r="E503" s="8" t="s">
        <v>36</v>
      </c>
      <c r="F503" s="8" t="s">
        <v>37</v>
      </c>
      <c r="G503" s="6" t="s">
        <v>62</v>
      </c>
      <c r="H503" s="6" t="s">
        <v>39</v>
      </c>
      <c r="I503" s="6" t="s">
        <v>40</v>
      </c>
      <c r="J503" s="8" t="s">
        <v>68</v>
      </c>
      <c r="K503" s="9">
        <v>17112366</v>
      </c>
      <c r="L503" s="22" t="s">
        <v>1187</v>
      </c>
      <c r="M503" s="8"/>
      <c r="N503" s="8"/>
      <c r="O503" s="8" t="s">
        <v>254</v>
      </c>
      <c r="P503" s="20">
        <v>7.5000000000000002E-4</v>
      </c>
      <c r="Q503" s="7" t="s">
        <v>1190</v>
      </c>
      <c r="R503" s="9">
        <v>54716</v>
      </c>
      <c r="S503" s="9">
        <v>34224</v>
      </c>
      <c r="T503" s="12">
        <v>0</v>
      </c>
      <c r="U503" s="12">
        <v>0</v>
      </c>
      <c r="V503" s="12">
        <v>8556</v>
      </c>
      <c r="W503" s="12">
        <v>9676</v>
      </c>
      <c r="X503" s="9">
        <v>2260</v>
      </c>
      <c r="Y503" s="9"/>
      <c r="Z503" s="9"/>
      <c r="AA503" s="13"/>
      <c r="AB503" s="14">
        <f t="shared" si="21"/>
        <v>52456</v>
      </c>
      <c r="AC503" s="15">
        <f t="shared" si="22"/>
        <v>0.65243251486960496</v>
      </c>
      <c r="AD503" s="15">
        <f t="shared" si="23"/>
        <v>0.16310812871740124</v>
      </c>
      <c r="AE503" s="16">
        <f>+S503/K503</f>
        <v>1.9999572239163188E-3</v>
      </c>
      <c r="AF503" s="16">
        <f>+V503/K503</f>
        <v>4.9998930597907969E-4</v>
      </c>
      <c r="AG503" s="17">
        <f>+AB503/K503+AA503</f>
        <v>3.0653855813976864E-3</v>
      </c>
    </row>
    <row r="504" spans="1:33" ht="12.75" customHeight="1" x14ac:dyDescent="0.2">
      <c r="A504" s="6" t="s">
        <v>1184</v>
      </c>
      <c r="B504" s="6" t="s">
        <v>1194</v>
      </c>
      <c r="C504" s="7" t="s">
        <v>99</v>
      </c>
      <c r="D504" s="8" t="s">
        <v>1195</v>
      </c>
      <c r="E504" s="8" t="s">
        <v>36</v>
      </c>
      <c r="F504" s="8" t="s">
        <v>37</v>
      </c>
      <c r="G504" s="6" t="s">
        <v>62</v>
      </c>
      <c r="H504" s="6" t="s">
        <v>39</v>
      </c>
      <c r="I504" s="6" t="s">
        <v>40</v>
      </c>
      <c r="J504" s="8" t="s">
        <v>65</v>
      </c>
      <c r="K504" s="9">
        <v>39196765</v>
      </c>
      <c r="L504" s="22" t="s">
        <v>1187</v>
      </c>
      <c r="M504" s="8"/>
      <c r="N504" s="8"/>
      <c r="O504" s="8" t="s">
        <v>254</v>
      </c>
      <c r="P504" s="20">
        <v>7.5000000000000002E-4</v>
      </c>
      <c r="Q504" s="7" t="s">
        <v>1190</v>
      </c>
      <c r="R504" s="9">
        <v>118791</v>
      </c>
      <c r="S504" s="9">
        <v>78393</v>
      </c>
      <c r="T504" s="12">
        <v>0</v>
      </c>
      <c r="U504" s="12">
        <v>0</v>
      </c>
      <c r="V504" s="12">
        <v>19598</v>
      </c>
      <c r="W504" s="12">
        <v>16155</v>
      </c>
      <c r="X504" s="9">
        <v>4645</v>
      </c>
      <c r="Y504" s="9"/>
      <c r="Z504" s="9"/>
      <c r="AA504" s="13"/>
      <c r="AB504" s="14">
        <f t="shared" si="21"/>
        <v>114146</v>
      </c>
      <c r="AC504" s="15">
        <f t="shared" si="22"/>
        <v>0.68677833651639131</v>
      </c>
      <c r="AD504" s="15">
        <f t="shared" si="23"/>
        <v>0.17169239395160585</v>
      </c>
      <c r="AE504" s="16">
        <f>+S504/K504</f>
        <v>1.9999864784759659E-3</v>
      </c>
      <c r="AF504" s="16">
        <f>+V504/K504</f>
        <v>4.9999024154161707E-4</v>
      </c>
      <c r="AG504" s="17">
        <f>+AB504/K504+AA504</f>
        <v>2.912128079957619E-3</v>
      </c>
    </row>
    <row r="505" spans="1:33" ht="12.75" customHeight="1" x14ac:dyDescent="0.2">
      <c r="A505" s="6" t="s">
        <v>1184</v>
      </c>
      <c r="B505" s="6" t="s">
        <v>1196</v>
      </c>
      <c r="C505" s="7" t="s">
        <v>99</v>
      </c>
      <c r="D505" s="8" t="s">
        <v>1197</v>
      </c>
      <c r="E505" s="8" t="s">
        <v>36</v>
      </c>
      <c r="F505" s="8" t="s">
        <v>37</v>
      </c>
      <c r="G505" s="6" t="s">
        <v>38</v>
      </c>
      <c r="H505" s="6" t="s">
        <v>39</v>
      </c>
      <c r="I505" s="6" t="s">
        <v>40</v>
      </c>
      <c r="J505" s="8" t="s">
        <v>41</v>
      </c>
      <c r="K505" s="9">
        <v>22635048006</v>
      </c>
      <c r="L505" s="22" t="s">
        <v>1187</v>
      </c>
      <c r="M505" s="8" t="s">
        <v>1188</v>
      </c>
      <c r="N505" s="8" t="s">
        <v>44</v>
      </c>
      <c r="O505" s="8" t="s">
        <v>1189</v>
      </c>
      <c r="P505" s="20">
        <v>7.5000000000000002E-4</v>
      </c>
      <c r="Q505" s="7" t="s">
        <v>42</v>
      </c>
      <c r="R505" s="9">
        <v>362942404</v>
      </c>
      <c r="S505" s="9">
        <v>316154247</v>
      </c>
      <c r="T505" s="12">
        <v>0</v>
      </c>
      <c r="U505" s="12">
        <v>0</v>
      </c>
      <c r="V505" s="12">
        <v>22635048</v>
      </c>
      <c r="W505" s="12">
        <v>19298202</v>
      </c>
      <c r="X505" s="9">
        <v>4854907</v>
      </c>
      <c r="Y505" s="9"/>
      <c r="Z505" s="9"/>
      <c r="AA505" s="13"/>
      <c r="AB505" s="14">
        <f t="shared" si="21"/>
        <v>358087497</v>
      </c>
      <c r="AC505" s="15">
        <f t="shared" si="22"/>
        <v>0.88289663741038127</v>
      </c>
      <c r="AD505" s="15">
        <f t="shared" si="23"/>
        <v>6.3210941989409922E-2</v>
      </c>
      <c r="AE505" s="16">
        <f>+S505/K505</f>
        <v>1.3967465274038526E-2</v>
      </c>
      <c r="AF505" s="16">
        <f>+V505/K505</f>
        <v>9.999999997349243E-4</v>
      </c>
      <c r="AG505" s="17">
        <f>+AB505/K505+AA505</f>
        <v>1.5820045837988933E-2</v>
      </c>
    </row>
    <row r="506" spans="1:33" ht="12.75" customHeight="1" x14ac:dyDescent="0.2">
      <c r="A506" s="6" t="s">
        <v>1184</v>
      </c>
      <c r="B506" s="6" t="s">
        <v>1198</v>
      </c>
      <c r="C506" s="7" t="s">
        <v>99</v>
      </c>
      <c r="D506" s="8" t="s">
        <v>1199</v>
      </c>
      <c r="E506" s="8" t="s">
        <v>36</v>
      </c>
      <c r="F506" s="8" t="s">
        <v>37</v>
      </c>
      <c r="G506" s="6" t="s">
        <v>62</v>
      </c>
      <c r="H506" s="6" t="s">
        <v>39</v>
      </c>
      <c r="I506" s="6" t="s">
        <v>40</v>
      </c>
      <c r="J506" s="8" t="s">
        <v>68</v>
      </c>
      <c r="K506" s="9">
        <v>7458299</v>
      </c>
      <c r="L506" s="22" t="s">
        <v>1187</v>
      </c>
      <c r="M506" s="8"/>
      <c r="N506" s="8"/>
      <c r="O506" s="8" t="s">
        <v>254</v>
      </c>
      <c r="P506" s="20">
        <v>7.5000000000000002E-4</v>
      </c>
      <c r="Q506" s="7" t="s">
        <v>1190</v>
      </c>
      <c r="R506" s="9">
        <v>25972</v>
      </c>
      <c r="S506" s="9">
        <v>14917</v>
      </c>
      <c r="T506" s="12">
        <v>0</v>
      </c>
      <c r="U506" s="12">
        <v>0</v>
      </c>
      <c r="V506" s="12">
        <v>3729</v>
      </c>
      <c r="W506" s="12">
        <v>6132</v>
      </c>
      <c r="X506" s="9">
        <v>1194</v>
      </c>
      <c r="Y506" s="9"/>
      <c r="Z506" s="9"/>
      <c r="AA506" s="13"/>
      <c r="AB506" s="14">
        <f t="shared" si="21"/>
        <v>24778</v>
      </c>
      <c r="AC506" s="15">
        <f t="shared" si="22"/>
        <v>0.60202599079828878</v>
      </c>
      <c r="AD506" s="15">
        <f t="shared" si="23"/>
        <v>0.1504964081039632</v>
      </c>
      <c r="AE506" s="16">
        <f>+S506/K506</f>
        <v>2.00005389968946E-3</v>
      </c>
      <c r="AF506" s="16">
        <f>+V506/K506</f>
        <v>4.9997995521498936E-4</v>
      </c>
      <c r="AG506" s="17">
        <f>+AB506/K506+AA506</f>
        <v>3.3222052374140536E-3</v>
      </c>
    </row>
    <row r="507" spans="1:33" ht="12.75" customHeight="1" x14ac:dyDescent="0.2">
      <c r="A507" s="6" t="s">
        <v>1184</v>
      </c>
      <c r="B507" s="6" t="s">
        <v>1200</v>
      </c>
      <c r="C507" s="7" t="s">
        <v>99</v>
      </c>
      <c r="D507" s="8" t="s">
        <v>1201</v>
      </c>
      <c r="E507" s="8" t="s">
        <v>36</v>
      </c>
      <c r="F507" s="8" t="s">
        <v>37</v>
      </c>
      <c r="G507" s="6" t="s">
        <v>62</v>
      </c>
      <c r="H507" s="6" t="s">
        <v>39</v>
      </c>
      <c r="I507" s="6" t="s">
        <v>40</v>
      </c>
      <c r="J507" s="8" t="s">
        <v>65</v>
      </c>
      <c r="K507" s="9">
        <v>13619287</v>
      </c>
      <c r="L507" s="22" t="s">
        <v>1187</v>
      </c>
      <c r="M507" s="8"/>
      <c r="N507" s="8"/>
      <c r="O507" s="8" t="s">
        <v>254</v>
      </c>
      <c r="P507" s="20">
        <v>7.5000000000000002E-4</v>
      </c>
      <c r="Q507" s="7" t="s">
        <v>1190</v>
      </c>
      <c r="R507" s="9">
        <v>43307</v>
      </c>
      <c r="S507" s="9">
        <v>27238</v>
      </c>
      <c r="T507" s="12">
        <v>0</v>
      </c>
      <c r="U507" s="12">
        <v>0</v>
      </c>
      <c r="V507" s="12">
        <v>6810</v>
      </c>
      <c r="W507" s="12">
        <v>7536</v>
      </c>
      <c r="X507" s="9">
        <v>1723</v>
      </c>
      <c r="Y507" s="9"/>
      <c r="Z507" s="9"/>
      <c r="AA507" s="13"/>
      <c r="AB507" s="14">
        <f t="shared" si="21"/>
        <v>41584</v>
      </c>
      <c r="AC507" s="15">
        <f t="shared" si="22"/>
        <v>0.65501154290111585</v>
      </c>
      <c r="AD507" s="15">
        <f t="shared" si="23"/>
        <v>0.16376490958060794</v>
      </c>
      <c r="AE507" s="16">
        <f>+S507/K507</f>
        <v>1.9999578538876521E-3</v>
      </c>
      <c r="AF507" s="16">
        <f>+V507/K507</f>
        <v>5.0002617611333104E-4</v>
      </c>
      <c r="AG507" s="17">
        <f>+AB507/K507+AA507</f>
        <v>3.0533169614532685E-3</v>
      </c>
    </row>
    <row r="508" spans="1:33" ht="12.75" customHeight="1" x14ac:dyDescent="0.2">
      <c r="A508" s="6" t="s">
        <v>1184</v>
      </c>
      <c r="B508" s="6" t="s">
        <v>1202</v>
      </c>
      <c r="C508" s="7" t="s">
        <v>99</v>
      </c>
      <c r="D508" s="8" t="s">
        <v>1203</v>
      </c>
      <c r="E508" s="8" t="s">
        <v>36</v>
      </c>
      <c r="F508" s="8" t="s">
        <v>37</v>
      </c>
      <c r="G508" s="6" t="s">
        <v>51</v>
      </c>
      <c r="H508" s="6" t="s">
        <v>122</v>
      </c>
      <c r="I508" s="6" t="s">
        <v>123</v>
      </c>
      <c r="J508" s="8" t="s">
        <v>41</v>
      </c>
      <c r="K508" s="9">
        <v>7301618833</v>
      </c>
      <c r="L508" s="22" t="s">
        <v>1187</v>
      </c>
      <c r="M508" s="8"/>
      <c r="N508" s="8"/>
      <c r="O508" s="8" t="s">
        <v>1189</v>
      </c>
      <c r="P508" s="20">
        <v>7.5000000000000002E-4</v>
      </c>
      <c r="Q508" s="7" t="s">
        <v>1190</v>
      </c>
      <c r="R508" s="9">
        <v>109619647</v>
      </c>
      <c r="S508" s="9">
        <v>91270235</v>
      </c>
      <c r="T508" s="12">
        <v>0</v>
      </c>
      <c r="U508" s="12">
        <v>0</v>
      </c>
      <c r="V508" s="12">
        <v>10952428</v>
      </c>
      <c r="W508" s="12">
        <v>6878272</v>
      </c>
      <c r="X508" s="9">
        <v>518712</v>
      </c>
      <c r="Y508" s="9"/>
      <c r="Z508" s="9"/>
      <c r="AA508" s="13"/>
      <c r="AB508" s="14">
        <f t="shared" si="21"/>
        <v>109100935</v>
      </c>
      <c r="AC508" s="15">
        <f t="shared" si="22"/>
        <v>0.83656693684614158</v>
      </c>
      <c r="AD508" s="15">
        <f t="shared" si="23"/>
        <v>0.10038803058837213</v>
      </c>
      <c r="AE508" s="16">
        <f>+S508/K508</f>
        <v>1.2499999943505679E-2</v>
      </c>
      <c r="AF508" s="16">
        <f>+V508/K508</f>
        <v>1.4999999658294953E-3</v>
      </c>
      <c r="AG508" s="17">
        <f>+AB508/K508+AA508</f>
        <v>1.4942020049980333E-2</v>
      </c>
    </row>
    <row r="509" spans="1:33" ht="12.75" customHeight="1" x14ac:dyDescent="0.2">
      <c r="A509" s="6" t="s">
        <v>1184</v>
      </c>
      <c r="B509" s="6" t="s">
        <v>1204</v>
      </c>
      <c r="C509" s="7" t="s">
        <v>99</v>
      </c>
      <c r="D509" s="8" t="s">
        <v>1205</v>
      </c>
      <c r="E509" s="8" t="s">
        <v>36</v>
      </c>
      <c r="F509" s="8" t="s">
        <v>37</v>
      </c>
      <c r="G509" s="6" t="s">
        <v>51</v>
      </c>
      <c r="H509" s="6" t="s">
        <v>224</v>
      </c>
      <c r="I509" s="6" t="s">
        <v>40</v>
      </c>
      <c r="J509" s="8" t="s">
        <v>41</v>
      </c>
      <c r="K509" s="9">
        <v>4186269007</v>
      </c>
      <c r="L509" s="22" t="s">
        <v>1187</v>
      </c>
      <c r="M509" s="8" t="s">
        <v>1188</v>
      </c>
      <c r="N509" s="8" t="s">
        <v>44</v>
      </c>
      <c r="O509" s="8" t="s">
        <v>1189</v>
      </c>
      <c r="P509" s="20">
        <v>7.5000000000000002E-4</v>
      </c>
      <c r="Q509" s="7" t="s">
        <v>1206</v>
      </c>
      <c r="R509" s="9">
        <v>106469897</v>
      </c>
      <c r="S509" s="9">
        <v>66251686</v>
      </c>
      <c r="T509" s="12">
        <v>14850424</v>
      </c>
      <c r="U509" s="12">
        <v>0</v>
      </c>
      <c r="V509" s="12">
        <v>4186269</v>
      </c>
      <c r="W509" s="12">
        <v>4909428</v>
      </c>
      <c r="X509" s="9">
        <v>16272090</v>
      </c>
      <c r="Y509" s="9"/>
      <c r="Z509" s="9"/>
      <c r="AA509" s="13"/>
      <c r="AB509" s="14">
        <f t="shared" si="21"/>
        <v>75347383</v>
      </c>
      <c r="AC509" s="15">
        <f t="shared" si="22"/>
        <v>0.87928317298027459</v>
      </c>
      <c r="AD509" s="15">
        <f t="shared" si="23"/>
        <v>5.5559580616091203E-2</v>
      </c>
      <c r="AE509" s="16">
        <f>+S509/K509</f>
        <v>1.5825950479823048E-2</v>
      </c>
      <c r="AF509" s="16">
        <f>+V509/K509</f>
        <v>9.9999999832786667E-4</v>
      </c>
      <c r="AG509" s="17">
        <f>+AB509/K509+AA509</f>
        <v>1.7998695944768273E-2</v>
      </c>
    </row>
    <row r="510" spans="1:33" ht="12.75" customHeight="1" x14ac:dyDescent="0.2">
      <c r="A510" s="6" t="s">
        <v>1184</v>
      </c>
      <c r="B510" s="6" t="s">
        <v>1207</v>
      </c>
      <c r="C510" s="7" t="s">
        <v>99</v>
      </c>
      <c r="D510" s="8" t="s">
        <v>1208</v>
      </c>
      <c r="E510" s="8" t="s">
        <v>36</v>
      </c>
      <c r="F510" s="8" t="s">
        <v>37</v>
      </c>
      <c r="G510" s="6" t="s">
        <v>62</v>
      </c>
      <c r="H510" s="6" t="s">
        <v>240</v>
      </c>
      <c r="I510" s="6" t="s">
        <v>40</v>
      </c>
      <c r="J510" s="8" t="s">
        <v>68</v>
      </c>
      <c r="K510" s="9">
        <v>10312501</v>
      </c>
      <c r="L510" s="22" t="s">
        <v>1187</v>
      </c>
      <c r="M510" s="8"/>
      <c r="N510" s="8"/>
      <c r="O510" s="8" t="s">
        <v>254</v>
      </c>
      <c r="P510" s="20">
        <v>7.5000000000000002E-4</v>
      </c>
      <c r="Q510" s="7" t="s">
        <v>1190</v>
      </c>
      <c r="R510" s="9">
        <v>34384</v>
      </c>
      <c r="S510" s="9">
        <v>20625</v>
      </c>
      <c r="T510" s="12">
        <v>0</v>
      </c>
      <c r="U510" s="12">
        <v>0</v>
      </c>
      <c r="V510" s="12">
        <v>5156</v>
      </c>
      <c r="W510" s="12">
        <v>7084</v>
      </c>
      <c r="X510" s="9">
        <v>1519</v>
      </c>
      <c r="Y510" s="9"/>
      <c r="Z510" s="9"/>
      <c r="AA510" s="13"/>
      <c r="AB510" s="14">
        <f t="shared" si="21"/>
        <v>32865</v>
      </c>
      <c r="AC510" s="15">
        <f t="shared" si="22"/>
        <v>0.62756732085805567</v>
      </c>
      <c r="AD510" s="15">
        <f t="shared" si="23"/>
        <v>0.15688422333789745</v>
      </c>
      <c r="AE510" s="16">
        <f>+S510/K510</f>
        <v>1.9999998060606251E-3</v>
      </c>
      <c r="AF510" s="16">
        <f>+V510/K510</f>
        <v>4.9997570909326463E-4</v>
      </c>
      <c r="AG510" s="17">
        <f>+AB510/K510+AA510</f>
        <v>3.1869087818755123E-3</v>
      </c>
    </row>
    <row r="511" spans="1:33" ht="12.75" customHeight="1" x14ac:dyDescent="0.2">
      <c r="A511" s="6" t="s">
        <v>1184</v>
      </c>
      <c r="B511" s="6" t="s">
        <v>1209</v>
      </c>
      <c r="C511" s="7" t="s">
        <v>99</v>
      </c>
      <c r="D511" s="8" t="s">
        <v>1210</v>
      </c>
      <c r="E511" s="8" t="s">
        <v>36</v>
      </c>
      <c r="F511" s="8" t="s">
        <v>37</v>
      </c>
      <c r="G511" s="6" t="s">
        <v>62</v>
      </c>
      <c r="H511" s="6" t="s">
        <v>240</v>
      </c>
      <c r="I511" s="6" t="s">
        <v>40</v>
      </c>
      <c r="J511" s="8" t="s">
        <v>65</v>
      </c>
      <c r="K511" s="9">
        <v>26197099</v>
      </c>
      <c r="L511" s="22" t="s">
        <v>1187</v>
      </c>
      <c r="M511" s="8"/>
      <c r="N511" s="8"/>
      <c r="O511" s="8" t="s">
        <v>254</v>
      </c>
      <c r="P511" s="20">
        <v>7.5000000000000002E-4</v>
      </c>
      <c r="Q511" s="7" t="s">
        <v>1190</v>
      </c>
      <c r="R511" s="9">
        <v>80374</v>
      </c>
      <c r="S511" s="9">
        <v>52394</v>
      </c>
      <c r="T511" s="12">
        <v>0</v>
      </c>
      <c r="U511" s="12">
        <v>0</v>
      </c>
      <c r="V511" s="12">
        <v>13099</v>
      </c>
      <c r="W511" s="12">
        <v>11792</v>
      </c>
      <c r="X511" s="9">
        <v>3089</v>
      </c>
      <c r="Y511" s="9"/>
      <c r="Z511" s="9"/>
      <c r="AA511" s="13"/>
      <c r="AB511" s="14">
        <f t="shared" si="21"/>
        <v>77285</v>
      </c>
      <c r="AC511" s="15">
        <f t="shared" si="22"/>
        <v>0.67793232839490203</v>
      </c>
      <c r="AD511" s="15">
        <f t="shared" si="23"/>
        <v>0.16948955165944232</v>
      </c>
      <c r="AE511" s="16">
        <f>+S511/K511</f>
        <v>1.9999924419112206E-3</v>
      </c>
      <c r="AF511" s="16">
        <f>+V511/K511</f>
        <v>5.0001719656058102E-4</v>
      </c>
      <c r="AG511" s="17">
        <f>+AB511/K511+AA511</f>
        <v>2.9501358146564243E-3</v>
      </c>
    </row>
    <row r="512" spans="1:33" ht="12.75" customHeight="1" x14ac:dyDescent="0.2">
      <c r="A512" s="6" t="s">
        <v>1184</v>
      </c>
      <c r="B512" s="6" t="s">
        <v>1211</v>
      </c>
      <c r="C512" s="7" t="s">
        <v>99</v>
      </c>
      <c r="D512" s="8" t="s">
        <v>1212</v>
      </c>
      <c r="E512" s="8" t="s">
        <v>36</v>
      </c>
      <c r="F512" s="8" t="s">
        <v>37</v>
      </c>
      <c r="G512" s="6" t="s">
        <v>51</v>
      </c>
      <c r="H512" s="6" t="s">
        <v>240</v>
      </c>
      <c r="I512" s="6" t="s">
        <v>40</v>
      </c>
      <c r="J512" s="8" t="s">
        <v>41</v>
      </c>
      <c r="K512" s="9">
        <v>30124011301</v>
      </c>
      <c r="L512" s="22" t="s">
        <v>1187</v>
      </c>
      <c r="M512" s="8" t="s">
        <v>1188</v>
      </c>
      <c r="N512" s="8" t="s">
        <v>44</v>
      </c>
      <c r="O512" s="8" t="s">
        <v>1189</v>
      </c>
      <c r="P512" s="20">
        <v>7.5000000000000002E-4</v>
      </c>
      <c r="Q512" s="7" t="s">
        <v>1206</v>
      </c>
      <c r="R512" s="9">
        <v>489439163</v>
      </c>
      <c r="S512" s="9">
        <v>430773362</v>
      </c>
      <c r="T512" s="12">
        <v>0</v>
      </c>
      <c r="U512" s="12">
        <v>0</v>
      </c>
      <c r="V512" s="12">
        <v>30124011</v>
      </c>
      <c r="W512" s="12">
        <v>25697086</v>
      </c>
      <c r="X512" s="9">
        <v>2844704</v>
      </c>
      <c r="Y512" s="9"/>
      <c r="Z512" s="9"/>
      <c r="AA512" s="13"/>
      <c r="AB512" s="14">
        <f t="shared" si="21"/>
        <v>486594459</v>
      </c>
      <c r="AC512" s="15">
        <f t="shared" si="22"/>
        <v>0.88528209483782883</v>
      </c>
      <c r="AD512" s="15">
        <f t="shared" si="23"/>
        <v>6.1907838124395903E-2</v>
      </c>
      <c r="AE512" s="16">
        <f>+S512/K512</f>
        <v>1.4300000013135701E-2</v>
      </c>
      <c r="AF512" s="16">
        <f>+V512/K512</f>
        <v>9.999999900079709E-4</v>
      </c>
      <c r="AG512" s="17">
        <f>+AB512/K512+AA512</f>
        <v>1.6153043302830222E-2</v>
      </c>
    </row>
    <row r="513" spans="1:33" ht="12.75" customHeight="1" x14ac:dyDescent="0.2">
      <c r="A513" s="6" t="s">
        <v>1184</v>
      </c>
      <c r="B513" s="6" t="s">
        <v>1213</v>
      </c>
      <c r="C513" s="7" t="s">
        <v>99</v>
      </c>
      <c r="D513" s="8" t="s">
        <v>1214</v>
      </c>
      <c r="E513" s="8" t="s">
        <v>1096</v>
      </c>
      <c r="F513" s="8" t="s">
        <v>579</v>
      </c>
      <c r="G513" s="6" t="s">
        <v>38</v>
      </c>
      <c r="H513" s="6" t="s">
        <v>580</v>
      </c>
      <c r="I513" s="6" t="s">
        <v>40</v>
      </c>
      <c r="J513" s="8" t="s">
        <v>41</v>
      </c>
      <c r="K513" s="9">
        <v>1982677137.9999998</v>
      </c>
      <c r="L513" s="22" t="s">
        <v>1215</v>
      </c>
      <c r="M513" s="8"/>
      <c r="N513" s="8"/>
      <c r="O513" s="8" t="s">
        <v>1189</v>
      </c>
      <c r="P513" s="20">
        <v>7.5000000000000002E-4</v>
      </c>
      <c r="Q513" s="7" t="s">
        <v>1190</v>
      </c>
      <c r="R513" s="9">
        <v>14372356</v>
      </c>
      <c r="S513" s="9">
        <v>10763652</v>
      </c>
      <c r="T513" s="12">
        <v>0</v>
      </c>
      <c r="U513" s="12">
        <v>0</v>
      </c>
      <c r="V513" s="12">
        <v>1076361</v>
      </c>
      <c r="W513" s="12">
        <v>2428200</v>
      </c>
      <c r="X513" s="9">
        <v>104143</v>
      </c>
      <c r="Y513" s="9"/>
      <c r="Z513" s="9"/>
      <c r="AA513" s="13"/>
      <c r="AB513" s="14">
        <f t="shared" si="21"/>
        <v>14268213</v>
      </c>
      <c r="AC513" s="15">
        <f t="shared" si="22"/>
        <v>0.75437982317757657</v>
      </c>
      <c r="AD513" s="15">
        <f t="shared" si="23"/>
        <v>7.5437687957139413E-2</v>
      </c>
      <c r="AE513" s="16">
        <f>+S513/K513</f>
        <v>5.4288475887999078E-3</v>
      </c>
      <c r="AF513" s="16">
        <f>+V513/K513</f>
        <v>5.4288264053206636E-4</v>
      </c>
      <c r="AG513" s="17">
        <f>+AB513/K513+AA513</f>
        <v>7.1964379507562575E-3</v>
      </c>
    </row>
    <row r="514" spans="1:33" ht="12.75" customHeight="1" x14ac:dyDescent="0.2">
      <c r="A514" s="6" t="s">
        <v>1184</v>
      </c>
      <c r="B514" s="6" t="s">
        <v>1216</v>
      </c>
      <c r="C514" s="7" t="s">
        <v>99</v>
      </c>
      <c r="D514" s="8" t="s">
        <v>1217</v>
      </c>
      <c r="E514" s="8" t="s">
        <v>36</v>
      </c>
      <c r="F514" s="8" t="s">
        <v>37</v>
      </c>
      <c r="G514" s="6" t="s">
        <v>51</v>
      </c>
      <c r="H514" s="6" t="s">
        <v>52</v>
      </c>
      <c r="I514" s="6" t="s">
        <v>40</v>
      </c>
      <c r="J514" s="8" t="s">
        <v>41</v>
      </c>
      <c r="K514" s="9">
        <v>1281114395</v>
      </c>
      <c r="L514" s="22" t="s">
        <v>1187</v>
      </c>
      <c r="M514" s="8" t="s">
        <v>1188</v>
      </c>
      <c r="N514" s="8" t="s">
        <v>44</v>
      </c>
      <c r="O514" s="8" t="s">
        <v>1189</v>
      </c>
      <c r="P514" s="20">
        <v>7.5000000000000002E-4</v>
      </c>
      <c r="Q514" s="7" t="s">
        <v>1190</v>
      </c>
      <c r="R514" s="9">
        <v>27688727</v>
      </c>
      <c r="S514" s="9">
        <v>18576159</v>
      </c>
      <c r="T514" s="12">
        <v>890575</v>
      </c>
      <c r="U514" s="12">
        <v>0</v>
      </c>
      <c r="V514" s="12">
        <v>2562229</v>
      </c>
      <c r="W514" s="12">
        <v>3149555</v>
      </c>
      <c r="X514" s="9">
        <v>2510209</v>
      </c>
      <c r="Y514" s="9"/>
      <c r="Z514" s="9"/>
      <c r="AA514" s="13"/>
      <c r="AB514" s="14">
        <f t="shared" si="21"/>
        <v>24287943</v>
      </c>
      <c r="AC514" s="15">
        <f t="shared" si="22"/>
        <v>0.76483047576322127</v>
      </c>
      <c r="AD514" s="15">
        <f t="shared" si="23"/>
        <v>0.10549386582470158</v>
      </c>
      <c r="AE514" s="16">
        <f>+S514/K514</f>
        <v>1.4500000212705439E-2</v>
      </c>
      <c r="AF514" s="16">
        <f>+V514/K514</f>
        <v>2.0000001639197879E-3</v>
      </c>
      <c r="AG514" s="17">
        <f>+AB514/K514+AA514</f>
        <v>1.8958449842412396E-2</v>
      </c>
    </row>
    <row r="515" spans="1:33" ht="12.75" customHeight="1" x14ac:dyDescent="0.2">
      <c r="A515" s="6" t="s">
        <v>1184</v>
      </c>
      <c r="B515" s="6" t="s">
        <v>1218</v>
      </c>
      <c r="C515" s="7" t="s">
        <v>99</v>
      </c>
      <c r="D515" s="8" t="s">
        <v>1219</v>
      </c>
      <c r="E515" s="8" t="s">
        <v>36</v>
      </c>
      <c r="F515" s="8" t="s">
        <v>37</v>
      </c>
      <c r="G515" s="6" t="s">
        <v>51</v>
      </c>
      <c r="H515" s="6" t="s">
        <v>448</v>
      </c>
      <c r="I515" s="6" t="s">
        <v>40</v>
      </c>
      <c r="J515" s="8" t="s">
        <v>68</v>
      </c>
      <c r="K515" s="9">
        <v>12746480</v>
      </c>
      <c r="L515" s="22" t="s">
        <v>1187</v>
      </c>
      <c r="M515" s="8"/>
      <c r="N515" s="8"/>
      <c r="O515" s="8" t="s">
        <v>1189</v>
      </c>
      <c r="P515" s="20">
        <v>7.5000000000000002E-4</v>
      </c>
      <c r="Q515" s="7" t="s">
        <v>1190</v>
      </c>
      <c r="R515" s="9">
        <v>117407</v>
      </c>
      <c r="S515" s="9">
        <v>93049</v>
      </c>
      <c r="T515" s="12">
        <v>0</v>
      </c>
      <c r="U515" s="12">
        <v>0</v>
      </c>
      <c r="V515" s="12">
        <v>8948</v>
      </c>
      <c r="W515" s="12">
        <v>14252</v>
      </c>
      <c r="X515" s="9">
        <v>1158</v>
      </c>
      <c r="Y515" s="9"/>
      <c r="Z515" s="9"/>
      <c r="AA515" s="13"/>
      <c r="AB515" s="14">
        <f t="shared" si="21"/>
        <v>116249</v>
      </c>
      <c r="AC515" s="15">
        <f t="shared" si="22"/>
        <v>0.80042839078185624</v>
      </c>
      <c r="AD515" s="15">
        <f t="shared" si="23"/>
        <v>7.6972705141549608E-2</v>
      </c>
      <c r="AE515" s="16">
        <f>+S515/K515</f>
        <v>7.2999761502783511E-3</v>
      </c>
      <c r="AF515" s="16">
        <f>+V515/K515</f>
        <v>7.0199772800020081E-4</v>
      </c>
      <c r="AG515" s="17">
        <f>+AB515/K515+AA515</f>
        <v>9.1200864866221882E-3</v>
      </c>
    </row>
    <row r="516" spans="1:33" ht="12.75" customHeight="1" x14ac:dyDescent="0.2">
      <c r="A516" s="6" t="s">
        <v>1184</v>
      </c>
      <c r="B516" s="6" t="s">
        <v>1220</v>
      </c>
      <c r="C516" s="7" t="s">
        <v>99</v>
      </c>
      <c r="D516" s="8" t="s">
        <v>1221</v>
      </c>
      <c r="E516" s="8" t="s">
        <v>36</v>
      </c>
      <c r="F516" s="8" t="s">
        <v>37</v>
      </c>
      <c r="G516" s="6" t="s">
        <v>62</v>
      </c>
      <c r="H516" s="6" t="s">
        <v>216</v>
      </c>
      <c r="I516" s="6" t="s">
        <v>40</v>
      </c>
      <c r="J516" s="8" t="s">
        <v>68</v>
      </c>
      <c r="K516" s="9">
        <v>13286106</v>
      </c>
      <c r="L516" s="22" t="s">
        <v>1187</v>
      </c>
      <c r="M516" s="8"/>
      <c r="N516" s="8"/>
      <c r="O516" s="8" t="s">
        <v>254</v>
      </c>
      <c r="P516" s="20">
        <v>7.5000000000000002E-4</v>
      </c>
      <c r="Q516" s="8" t="s">
        <v>42</v>
      </c>
      <c r="R516" s="9">
        <v>43588</v>
      </c>
      <c r="S516" s="9">
        <v>26572</v>
      </c>
      <c r="T516" s="12">
        <v>0</v>
      </c>
      <c r="U516" s="12">
        <v>0</v>
      </c>
      <c r="V516" s="12">
        <v>6643</v>
      </c>
      <c r="W516" s="12">
        <v>8628</v>
      </c>
      <c r="X516" s="9">
        <v>1745</v>
      </c>
      <c r="Y516" s="9"/>
      <c r="Z516" s="9"/>
      <c r="AA516" s="13"/>
      <c r="AB516" s="14">
        <f t="shared" si="21"/>
        <v>41843</v>
      </c>
      <c r="AC516" s="15">
        <f t="shared" si="22"/>
        <v>0.6350405085677413</v>
      </c>
      <c r="AD516" s="15">
        <f t="shared" si="23"/>
        <v>0.15876012714193533</v>
      </c>
      <c r="AE516" s="16">
        <f>+S516/K516</f>
        <v>1.9999840434812128E-3</v>
      </c>
      <c r="AF516" s="16">
        <f>+V516/K516</f>
        <v>4.9999601087030319E-4</v>
      </c>
      <c r="AG516" s="17">
        <f>+AB516/K516+AA516</f>
        <v>3.1493802623582864E-3</v>
      </c>
    </row>
    <row r="517" spans="1:33" ht="12.75" customHeight="1" x14ac:dyDescent="0.2">
      <c r="A517" s="6" t="s">
        <v>1184</v>
      </c>
      <c r="B517" s="6" t="s">
        <v>1222</v>
      </c>
      <c r="C517" s="7" t="s">
        <v>99</v>
      </c>
      <c r="D517" s="8" t="s">
        <v>1223</v>
      </c>
      <c r="E517" s="8" t="s">
        <v>36</v>
      </c>
      <c r="F517" s="8" t="s">
        <v>37</v>
      </c>
      <c r="G517" s="6" t="s">
        <v>62</v>
      </c>
      <c r="H517" s="6" t="s">
        <v>216</v>
      </c>
      <c r="I517" s="6" t="s">
        <v>40</v>
      </c>
      <c r="J517" s="8" t="s">
        <v>65</v>
      </c>
      <c r="K517" s="9">
        <v>41118263</v>
      </c>
      <c r="L517" s="22" t="s">
        <v>1187</v>
      </c>
      <c r="M517" s="8"/>
      <c r="N517" s="8"/>
      <c r="O517" s="8" t="s">
        <v>254</v>
      </c>
      <c r="P517" s="20">
        <v>7.5000000000000002E-4</v>
      </c>
      <c r="Q517" s="8" t="s">
        <v>42</v>
      </c>
      <c r="R517" s="9">
        <v>123404</v>
      </c>
      <c r="S517" s="9">
        <v>82237</v>
      </c>
      <c r="T517" s="12">
        <v>0</v>
      </c>
      <c r="U517" s="12">
        <v>0</v>
      </c>
      <c r="V517" s="12">
        <v>21202</v>
      </c>
      <c r="W517" s="12">
        <v>16378</v>
      </c>
      <c r="X517" s="9">
        <v>3587</v>
      </c>
      <c r="Y517" s="9"/>
      <c r="Z517" s="9"/>
      <c r="AA517" s="13"/>
      <c r="AB517" s="14">
        <f t="shared" si="21"/>
        <v>119817</v>
      </c>
      <c r="AC517" s="15">
        <f t="shared" si="22"/>
        <v>0.68635502474607113</v>
      </c>
      <c r="AD517" s="15">
        <f t="shared" si="23"/>
        <v>0.17695318694342205</v>
      </c>
      <c r="AE517" s="16">
        <f>+S517/K517</f>
        <v>2.0000115277243108E-3</v>
      </c>
      <c r="AF517" s="16">
        <f>+V517/K517</f>
        <v>5.156346220169855E-4</v>
      </c>
      <c r="AG517" s="17">
        <f>+AB517/K517+AA517</f>
        <v>2.9139606407984696E-3</v>
      </c>
    </row>
    <row r="518" spans="1:33" ht="12.75" customHeight="1" x14ac:dyDescent="0.2">
      <c r="A518" s="6" t="s">
        <v>1184</v>
      </c>
      <c r="B518" s="6" t="s">
        <v>1224</v>
      </c>
      <c r="C518" s="7" t="s">
        <v>99</v>
      </c>
      <c r="D518" s="8" t="s">
        <v>1225</v>
      </c>
      <c r="E518" s="8" t="s">
        <v>36</v>
      </c>
      <c r="F518" s="8" t="s">
        <v>37</v>
      </c>
      <c r="G518" s="6" t="s">
        <v>51</v>
      </c>
      <c r="H518" s="6" t="s">
        <v>216</v>
      </c>
      <c r="I518" s="6" t="s">
        <v>40</v>
      </c>
      <c r="J518" s="8" t="s">
        <v>41</v>
      </c>
      <c r="K518" s="9">
        <v>53246504652</v>
      </c>
      <c r="L518" s="22" t="s">
        <v>1187</v>
      </c>
      <c r="M518" s="8" t="s">
        <v>1188</v>
      </c>
      <c r="N518" s="8" t="s">
        <v>44</v>
      </c>
      <c r="O518" s="8" t="s">
        <v>1189</v>
      </c>
      <c r="P518" s="20">
        <v>7.5000000000000002E-4</v>
      </c>
      <c r="Q518" s="7" t="s">
        <v>1206</v>
      </c>
      <c r="R518" s="9">
        <v>1036555071</v>
      </c>
      <c r="S518" s="9">
        <v>838999027</v>
      </c>
      <c r="T518" s="12">
        <v>0</v>
      </c>
      <c r="U518" s="12">
        <v>0</v>
      </c>
      <c r="V518" s="12">
        <v>53322392</v>
      </c>
      <c r="W518" s="12">
        <v>45686201</v>
      </c>
      <c r="X518" s="9">
        <v>98547451</v>
      </c>
      <c r="Y518" s="9"/>
      <c r="Z518" s="9"/>
      <c r="AA518" s="13"/>
      <c r="AB518" s="14">
        <f t="shared" si="21"/>
        <v>938007620</v>
      </c>
      <c r="AC518" s="15">
        <f t="shared" si="22"/>
        <v>0.89444798646731671</v>
      </c>
      <c r="AD518" s="15">
        <f t="shared" si="23"/>
        <v>5.6846437985226601E-2</v>
      </c>
      <c r="AE518" s="16">
        <f>+S518/K518</f>
        <v>1.5756884559529227E-2</v>
      </c>
      <c r="AF518" s="16">
        <f>+V518/K518</f>
        <v>1.0014252080675712E-3</v>
      </c>
      <c r="AG518" s="17">
        <f>+AB518/K518+AA518</f>
        <v>1.7616322914160851E-2</v>
      </c>
    </row>
    <row r="519" spans="1:33" ht="12.75" customHeight="1" x14ac:dyDescent="0.2">
      <c r="A519" s="6" t="s">
        <v>1184</v>
      </c>
      <c r="B519" s="6" t="s">
        <v>1226</v>
      </c>
      <c r="C519" s="7" t="s">
        <v>99</v>
      </c>
      <c r="D519" s="8" t="s">
        <v>1227</v>
      </c>
      <c r="E519" s="8" t="s">
        <v>1096</v>
      </c>
      <c r="F519" s="8" t="s">
        <v>579</v>
      </c>
      <c r="G519" s="6" t="s">
        <v>38</v>
      </c>
      <c r="H519" s="6" t="s">
        <v>580</v>
      </c>
      <c r="I519" s="6" t="s">
        <v>40</v>
      </c>
      <c r="J519" s="8" t="s">
        <v>41</v>
      </c>
      <c r="K519" s="9">
        <v>2517188913</v>
      </c>
      <c r="L519" s="22" t="s">
        <v>1215</v>
      </c>
      <c r="M519" s="8"/>
      <c r="N519" s="8"/>
      <c r="O519" s="8" t="s">
        <v>1189</v>
      </c>
      <c r="P519" s="20">
        <v>7.5000000000000002E-4</v>
      </c>
      <c r="Q519" s="7" t="s">
        <v>1190</v>
      </c>
      <c r="R519" s="9">
        <v>16318877</v>
      </c>
      <c r="S519" s="9">
        <v>12168548</v>
      </c>
      <c r="T519" s="12">
        <v>0</v>
      </c>
      <c r="U519" s="12">
        <v>0</v>
      </c>
      <c r="V519" s="12">
        <v>1216853</v>
      </c>
      <c r="W519" s="12">
        <v>2828230</v>
      </c>
      <c r="X519" s="9">
        <v>105246</v>
      </c>
      <c r="Y519" s="9"/>
      <c r="Z519" s="9"/>
      <c r="AA519" s="13"/>
      <c r="AB519" s="14">
        <f t="shared" si="21"/>
        <v>16213631</v>
      </c>
      <c r="AC519" s="15">
        <f t="shared" si="22"/>
        <v>0.75051344143702292</v>
      </c>
      <c r="AD519" s="15">
        <f t="shared" si="23"/>
        <v>7.5051233126003675E-2</v>
      </c>
      <c r="AE519" s="16">
        <f>+S519/K519</f>
        <v>4.8341814701136025E-3</v>
      </c>
      <c r="AF519" s="16">
        <f>+V519/K519</f>
        <v>4.8341743192796273E-4</v>
      </c>
      <c r="AG519" s="17">
        <f>+AB519/K519+AA519</f>
        <v>6.4411657449565448E-3</v>
      </c>
    </row>
    <row r="520" spans="1:33" ht="12.75" customHeight="1" x14ac:dyDescent="0.2">
      <c r="A520" s="6" t="s">
        <v>1184</v>
      </c>
      <c r="B520" s="6" t="s">
        <v>1228</v>
      </c>
      <c r="C520" s="7" t="s">
        <v>99</v>
      </c>
      <c r="D520" s="8" t="s">
        <v>1229</v>
      </c>
      <c r="E520" s="8" t="s">
        <v>1096</v>
      </c>
      <c r="F520" s="8" t="s">
        <v>579</v>
      </c>
      <c r="G520" s="6" t="s">
        <v>38</v>
      </c>
      <c r="H520" s="6" t="s">
        <v>580</v>
      </c>
      <c r="I520" s="6" t="s">
        <v>40</v>
      </c>
      <c r="J520" s="8" t="s">
        <v>41</v>
      </c>
      <c r="K520" s="9">
        <v>2450841406</v>
      </c>
      <c r="L520" s="22" t="s">
        <v>1215</v>
      </c>
      <c r="M520" s="8"/>
      <c r="N520" s="8"/>
      <c r="O520" s="8" t="s">
        <v>1189</v>
      </c>
      <c r="P520" s="20">
        <v>7.5000000000000002E-4</v>
      </c>
      <c r="Q520" s="7" t="s">
        <v>1190</v>
      </c>
      <c r="R520" s="9">
        <v>16710574</v>
      </c>
      <c r="S520" s="9">
        <v>12571850</v>
      </c>
      <c r="T520" s="12">
        <v>0</v>
      </c>
      <c r="U520" s="12">
        <v>0</v>
      </c>
      <c r="V520" s="12">
        <v>1257186</v>
      </c>
      <c r="W520" s="12">
        <v>2776592</v>
      </c>
      <c r="X520" s="9">
        <v>104946</v>
      </c>
      <c r="Y520" s="9"/>
      <c r="Z520" s="9"/>
      <c r="AA520" s="13"/>
      <c r="AB520" s="14">
        <f t="shared" si="21"/>
        <v>16605628</v>
      </c>
      <c r="AC520" s="15">
        <f t="shared" si="22"/>
        <v>0.75708368271287296</v>
      </c>
      <c r="AD520" s="15">
        <f t="shared" si="23"/>
        <v>7.570842849183422E-2</v>
      </c>
      <c r="AE520" s="16">
        <f>+S520/K520</f>
        <v>5.1296056812253805E-3</v>
      </c>
      <c r="AF520" s="16">
        <f>+V520/K520</f>
        <v>5.129609761456756E-4</v>
      </c>
      <c r="AG520" s="17">
        <f>+AB520/K520+AA520</f>
        <v>6.7754804367786171E-3</v>
      </c>
    </row>
    <row r="521" spans="1:33" ht="12.75" customHeight="1" x14ac:dyDescent="0.2">
      <c r="A521" s="6" t="s">
        <v>1184</v>
      </c>
      <c r="B521" s="6" t="s">
        <v>1230</v>
      </c>
      <c r="C521" s="7" t="s">
        <v>99</v>
      </c>
      <c r="D521" s="8" t="s">
        <v>1231</v>
      </c>
      <c r="E521" s="8" t="s">
        <v>36</v>
      </c>
      <c r="F521" s="8" t="s">
        <v>37</v>
      </c>
      <c r="G521" s="6" t="s">
        <v>51</v>
      </c>
      <c r="H521" s="6" t="s">
        <v>52</v>
      </c>
      <c r="I521" s="6" t="s">
        <v>40</v>
      </c>
      <c r="J521" s="8" t="s">
        <v>41</v>
      </c>
      <c r="K521" s="9">
        <v>1612645247</v>
      </c>
      <c r="L521" s="22" t="s">
        <v>1187</v>
      </c>
      <c r="M521" s="8" t="s">
        <v>1188</v>
      </c>
      <c r="N521" s="8" t="s">
        <v>44</v>
      </c>
      <c r="O521" s="8" t="s">
        <v>1189</v>
      </c>
      <c r="P521" s="20">
        <v>7.5000000000000002E-4</v>
      </c>
      <c r="Q521" s="7" t="s">
        <v>1190</v>
      </c>
      <c r="R521" s="9">
        <v>28026639</v>
      </c>
      <c r="S521" s="9">
        <v>19351743</v>
      </c>
      <c r="T521" s="12">
        <v>2180351</v>
      </c>
      <c r="U521" s="12">
        <v>0</v>
      </c>
      <c r="V521" s="12">
        <v>3225290</v>
      </c>
      <c r="W521" s="12">
        <v>2248249</v>
      </c>
      <c r="X521" s="9">
        <v>794738</v>
      </c>
      <c r="Y521" s="9">
        <v>226268</v>
      </c>
      <c r="Z521" s="9"/>
      <c r="AA521" s="16">
        <v>1.2300000000000001E-4</v>
      </c>
      <c r="AB521" s="14">
        <f t="shared" si="21"/>
        <v>24825282</v>
      </c>
      <c r="AC521" s="15">
        <f t="shared" si="22"/>
        <v>0.7795175498912762</v>
      </c>
      <c r="AD521" s="15">
        <f t="shared" si="23"/>
        <v>0.12991957150778791</v>
      </c>
      <c r="AE521" s="16">
        <f>+S521/K521</f>
        <v>1.200000002232357E-2</v>
      </c>
      <c r="AF521" s="16">
        <f>+V521/K521</f>
        <v>1.9999996936710036E-3</v>
      </c>
      <c r="AG521" s="17">
        <f>+AB521/K521+AA521</f>
        <v>1.5517137083888978E-2</v>
      </c>
    </row>
    <row r="522" spans="1:33" ht="12.75" customHeight="1" x14ac:dyDescent="0.2">
      <c r="A522" s="6" t="s">
        <v>1184</v>
      </c>
      <c r="B522" s="6" t="s">
        <v>1232</v>
      </c>
      <c r="C522" s="7" t="s">
        <v>99</v>
      </c>
      <c r="D522" s="8" t="s">
        <v>1233</v>
      </c>
      <c r="E522" s="8" t="s">
        <v>36</v>
      </c>
      <c r="F522" s="8" t="s">
        <v>37</v>
      </c>
      <c r="G522" s="6" t="s">
        <v>51</v>
      </c>
      <c r="H522" s="6" t="s">
        <v>448</v>
      </c>
      <c r="I522" s="6" t="s">
        <v>40</v>
      </c>
      <c r="J522" s="8" t="s">
        <v>65</v>
      </c>
      <c r="K522" s="9">
        <v>22273731</v>
      </c>
      <c r="L522" s="22" t="s">
        <v>1187</v>
      </c>
      <c r="M522" s="8"/>
      <c r="N522" s="8"/>
      <c r="O522" s="8" t="s">
        <v>1189</v>
      </c>
      <c r="P522" s="20">
        <v>7.5000000000000002E-4</v>
      </c>
      <c r="Q522" s="7" t="s">
        <v>1190</v>
      </c>
      <c r="R522" s="9">
        <v>31474</v>
      </c>
      <c r="S522" s="9">
        <v>8909</v>
      </c>
      <c r="T522" s="12">
        <v>0</v>
      </c>
      <c r="U522" s="12">
        <v>0</v>
      </c>
      <c r="V522" s="12">
        <v>2227</v>
      </c>
      <c r="W522" s="12">
        <v>20043</v>
      </c>
      <c r="X522" s="9">
        <v>295</v>
      </c>
      <c r="Y522" s="9"/>
      <c r="Z522" s="9"/>
      <c r="AA522" s="13"/>
      <c r="AB522" s="14">
        <f t="shared" si="21"/>
        <v>31179</v>
      </c>
      <c r="AC522" s="15">
        <f t="shared" si="22"/>
        <v>0.28573719490682831</v>
      </c>
      <c r="AD522" s="15">
        <f t="shared" si="23"/>
        <v>7.1426280509317167E-2</v>
      </c>
      <c r="AE522" s="16">
        <f>+S522/K522</f>
        <v>3.999778932411458E-4</v>
      </c>
      <c r="AF522" s="16">
        <f>+V522/K522</f>
        <v>9.9983249326302803E-5</v>
      </c>
      <c r="AG522" s="17">
        <f>+AB522/K522+AA522</f>
        <v>1.399810386504174E-3</v>
      </c>
    </row>
    <row r="523" spans="1:33" ht="12.75" customHeight="1" x14ac:dyDescent="0.2">
      <c r="A523" s="6" t="s">
        <v>1184</v>
      </c>
      <c r="B523" s="6" t="s">
        <v>1234</v>
      </c>
      <c r="C523" s="7" t="s">
        <v>99</v>
      </c>
      <c r="D523" s="8" t="s">
        <v>1235</v>
      </c>
      <c r="E523" s="8" t="s">
        <v>36</v>
      </c>
      <c r="F523" s="8" t="s">
        <v>37</v>
      </c>
      <c r="G523" s="6" t="s">
        <v>51</v>
      </c>
      <c r="H523" s="6" t="s">
        <v>52</v>
      </c>
      <c r="I523" s="6" t="s">
        <v>40</v>
      </c>
      <c r="J523" s="8" t="s">
        <v>41</v>
      </c>
      <c r="K523" s="9">
        <v>970591779.00000012</v>
      </c>
      <c r="L523" s="22" t="s">
        <v>1187</v>
      </c>
      <c r="M523" s="8" t="s">
        <v>1188</v>
      </c>
      <c r="N523" s="8" t="s">
        <v>44</v>
      </c>
      <c r="O523" s="8" t="s">
        <v>1189</v>
      </c>
      <c r="P523" s="20">
        <v>7.5000000000000002E-4</v>
      </c>
      <c r="Q523" s="7" t="s">
        <v>1190</v>
      </c>
      <c r="R523" s="9">
        <v>31190247</v>
      </c>
      <c r="S523" s="9">
        <v>14558877</v>
      </c>
      <c r="T523" s="12">
        <v>10674383</v>
      </c>
      <c r="U523" s="12">
        <v>0</v>
      </c>
      <c r="V523" s="12">
        <v>1941184</v>
      </c>
      <c r="W523" s="12">
        <v>2306593</v>
      </c>
      <c r="X523" s="9">
        <v>1468269</v>
      </c>
      <c r="Y523" s="9">
        <v>240941</v>
      </c>
      <c r="Z523" s="9"/>
      <c r="AA523" s="16">
        <v>1.15E-4</v>
      </c>
      <c r="AB523" s="14">
        <f t="shared" si="21"/>
        <v>18806654</v>
      </c>
      <c r="AC523" s="15">
        <f t="shared" si="22"/>
        <v>0.77413435691431343</v>
      </c>
      <c r="AD523" s="15">
        <f t="shared" si="23"/>
        <v>0.10321793552430963</v>
      </c>
      <c r="AE523" s="16">
        <f>+S523/K523</f>
        <v>1.5000000324544268E-2</v>
      </c>
      <c r="AF523" s="16">
        <f>+V523/K523</f>
        <v>2.0000004553922764E-3</v>
      </c>
      <c r="AG523" s="17">
        <f>+AB523/K523+AA523</f>
        <v>1.9491481860763833E-2</v>
      </c>
    </row>
    <row r="524" spans="1:33" ht="12.75" customHeight="1" x14ac:dyDescent="0.2">
      <c r="A524" s="6" t="s">
        <v>1184</v>
      </c>
      <c r="B524" s="6" t="s">
        <v>1236</v>
      </c>
      <c r="C524" s="7" t="s">
        <v>99</v>
      </c>
      <c r="D524" s="8" t="s">
        <v>1237</v>
      </c>
      <c r="E524" s="8" t="s">
        <v>1096</v>
      </c>
      <c r="F524" s="8" t="s">
        <v>579</v>
      </c>
      <c r="G524" s="6" t="s">
        <v>38</v>
      </c>
      <c r="H524" s="6" t="s">
        <v>1097</v>
      </c>
      <c r="I524" s="6" t="s">
        <v>40</v>
      </c>
      <c r="J524" s="8" t="s">
        <v>41</v>
      </c>
      <c r="K524" s="9">
        <v>3099790667</v>
      </c>
      <c r="L524" s="22" t="s">
        <v>1215</v>
      </c>
      <c r="M524" s="8"/>
      <c r="N524" s="8"/>
      <c r="O524" s="8" t="s">
        <v>1189</v>
      </c>
      <c r="P524" s="20">
        <v>7.5000000000000002E-4</v>
      </c>
      <c r="Q524" s="7" t="s">
        <v>1190</v>
      </c>
      <c r="R524" s="9">
        <v>17784778</v>
      </c>
      <c r="S524" s="9">
        <v>13701652</v>
      </c>
      <c r="T524" s="12">
        <v>0</v>
      </c>
      <c r="U524" s="12">
        <v>0</v>
      </c>
      <c r="V524" s="12">
        <v>1489307</v>
      </c>
      <c r="W524" s="12">
        <v>2489310</v>
      </c>
      <c r="X524" s="9">
        <v>104509</v>
      </c>
      <c r="Y524" s="9"/>
      <c r="Z524" s="9"/>
      <c r="AA524" s="13"/>
      <c r="AB524" s="14">
        <f t="shared" si="21"/>
        <v>17680269</v>
      </c>
      <c r="AC524" s="15">
        <f t="shared" si="22"/>
        <v>0.77496852564856333</v>
      </c>
      <c r="AD524" s="15">
        <f t="shared" si="23"/>
        <v>8.423553962895021E-2</v>
      </c>
      <c r="AE524" s="16">
        <f>+S524/K524</f>
        <v>4.4201862228524479E-3</v>
      </c>
      <c r="AF524" s="16">
        <f>+V524/K524</f>
        <v>4.8045405641580378E-4</v>
      </c>
      <c r="AG524" s="17">
        <f>+AB524/K524+AA524</f>
        <v>5.7036977329540427E-3</v>
      </c>
    </row>
    <row r="525" spans="1:33" ht="12.75" customHeight="1" x14ac:dyDescent="0.2">
      <c r="A525" s="6" t="s">
        <v>1184</v>
      </c>
      <c r="B525" s="6" t="s">
        <v>1238</v>
      </c>
      <c r="C525" s="7" t="s">
        <v>99</v>
      </c>
      <c r="D525" s="8" t="s">
        <v>1239</v>
      </c>
      <c r="E525" s="8" t="s">
        <v>36</v>
      </c>
      <c r="F525" s="8" t="s">
        <v>37</v>
      </c>
      <c r="G525" s="6" t="s">
        <v>51</v>
      </c>
      <c r="H525" s="6" t="s">
        <v>448</v>
      </c>
      <c r="I525" s="6" t="s">
        <v>123</v>
      </c>
      <c r="J525" s="8" t="s">
        <v>41</v>
      </c>
      <c r="K525" s="9">
        <v>13579282194</v>
      </c>
      <c r="L525" s="22" t="s">
        <v>1187</v>
      </c>
      <c r="M525" s="8"/>
      <c r="N525" s="8"/>
      <c r="O525" s="8" t="s">
        <v>1189</v>
      </c>
      <c r="P525" s="20">
        <v>7.5000000000000002E-4</v>
      </c>
      <c r="Q525" s="7" t="s">
        <v>1190</v>
      </c>
      <c r="R525" s="9">
        <v>19539465</v>
      </c>
      <c r="S525" s="9">
        <v>5431713</v>
      </c>
      <c r="T525" s="12">
        <v>0</v>
      </c>
      <c r="U525" s="12">
        <v>0</v>
      </c>
      <c r="V525" s="12">
        <v>2715856</v>
      </c>
      <c r="W525" s="12">
        <v>11272813</v>
      </c>
      <c r="X525" s="9">
        <v>119083</v>
      </c>
      <c r="Y525" s="9"/>
      <c r="Z525" s="9"/>
      <c r="AA525" s="13"/>
      <c r="AB525" s="14">
        <f t="shared" si="21"/>
        <v>19420382</v>
      </c>
      <c r="AC525" s="15">
        <f t="shared" si="22"/>
        <v>0.2796913572554855</v>
      </c>
      <c r="AD525" s="15">
        <f t="shared" si="23"/>
        <v>0.13984565288159626</v>
      </c>
      <c r="AE525" s="16">
        <f>+S525/K525</f>
        <v>4.0000000901373124E-4</v>
      </c>
      <c r="AF525" s="16">
        <f>+V525/K525</f>
        <v>1.999999676860681E-4</v>
      </c>
      <c r="AG525" s="17">
        <f>+AB525/K525+AA525</f>
        <v>1.4301479063879303E-3</v>
      </c>
    </row>
    <row r="526" spans="1:33" ht="12.75" customHeight="1" x14ac:dyDescent="0.2">
      <c r="A526" s="6" t="s">
        <v>1184</v>
      </c>
      <c r="B526" s="6" t="s">
        <v>1240</v>
      </c>
      <c r="C526" s="7" t="s">
        <v>99</v>
      </c>
      <c r="D526" s="8" t="s">
        <v>1241</v>
      </c>
      <c r="E526" s="8" t="s">
        <v>1096</v>
      </c>
      <c r="F526" s="8" t="s">
        <v>579</v>
      </c>
      <c r="G526" s="6" t="s">
        <v>38</v>
      </c>
      <c r="H526" s="6" t="s">
        <v>580</v>
      </c>
      <c r="I526" s="6" t="s">
        <v>40</v>
      </c>
      <c r="J526" s="8" t="s">
        <v>41</v>
      </c>
      <c r="K526" s="9">
        <v>2393273148</v>
      </c>
      <c r="L526" s="22" t="s">
        <v>1215</v>
      </c>
      <c r="M526" s="8"/>
      <c r="N526" s="8"/>
      <c r="O526" s="8" t="s">
        <v>1189</v>
      </c>
      <c r="P526" s="20">
        <v>7.5000000000000002E-4</v>
      </c>
      <c r="Q526" s="7" t="s">
        <v>1190</v>
      </c>
      <c r="R526" s="9">
        <v>16601325</v>
      </c>
      <c r="S526" s="9">
        <v>12508903</v>
      </c>
      <c r="T526" s="12">
        <v>0</v>
      </c>
      <c r="U526" s="12">
        <v>0</v>
      </c>
      <c r="V526" s="12">
        <v>1250890</v>
      </c>
      <c r="W526" s="12">
        <v>2735312</v>
      </c>
      <c r="X526" s="9">
        <v>106220</v>
      </c>
      <c r="Y526" s="9"/>
      <c r="Z526" s="9"/>
      <c r="AA526" s="13"/>
      <c r="AB526" s="14">
        <f t="shared" si="21"/>
        <v>16495105</v>
      </c>
      <c r="AC526" s="15">
        <f t="shared" si="22"/>
        <v>0.75834030762459526</v>
      </c>
      <c r="AD526" s="15">
        <f t="shared" si="23"/>
        <v>7.5834012575245802E-2</v>
      </c>
      <c r="AE526" s="16">
        <f>+S526/K526</f>
        <v>5.2266925780926369E-3</v>
      </c>
      <c r="AF526" s="16">
        <f>+V526/K526</f>
        <v>5.2266913245792204E-4</v>
      </c>
      <c r="AG526" s="17">
        <f>+AB526/K526+AA526</f>
        <v>6.8922784738484856E-3</v>
      </c>
    </row>
    <row r="527" spans="1:33" ht="12.75" customHeight="1" x14ac:dyDescent="0.2">
      <c r="A527" s="6" t="s">
        <v>1184</v>
      </c>
      <c r="B527" s="6" t="s">
        <v>1242</v>
      </c>
      <c r="C527" s="7" t="s">
        <v>99</v>
      </c>
      <c r="D527" s="8" t="s">
        <v>1243</v>
      </c>
      <c r="E527" s="8" t="s">
        <v>36</v>
      </c>
      <c r="F527" s="8" t="s">
        <v>37</v>
      </c>
      <c r="G527" s="6" t="s">
        <v>62</v>
      </c>
      <c r="H527" s="6" t="s">
        <v>668</v>
      </c>
      <c r="I527" s="6" t="s">
        <v>40</v>
      </c>
      <c r="J527" s="8" t="s">
        <v>41</v>
      </c>
      <c r="K527" s="9">
        <v>1399220580</v>
      </c>
      <c r="L527" s="22" t="s">
        <v>1187</v>
      </c>
      <c r="M527" s="8" t="s">
        <v>1188</v>
      </c>
      <c r="N527" s="8" t="s">
        <v>44</v>
      </c>
      <c r="O527" s="8" t="s">
        <v>1189</v>
      </c>
      <c r="P527" s="20">
        <v>7.5000000000000002E-4</v>
      </c>
      <c r="Q527" s="7" t="s">
        <v>1190</v>
      </c>
      <c r="R527" s="9">
        <v>25174116</v>
      </c>
      <c r="S527" s="9">
        <v>15391426</v>
      </c>
      <c r="T527" s="12">
        <v>0</v>
      </c>
      <c r="U527" s="12">
        <v>0</v>
      </c>
      <c r="V527" s="12">
        <v>1399221</v>
      </c>
      <c r="W527" s="12">
        <v>1798173</v>
      </c>
      <c r="X527" s="9">
        <v>4057920</v>
      </c>
      <c r="Y527" s="9">
        <v>2527376</v>
      </c>
      <c r="Z527" s="9"/>
      <c r="AA527" s="16">
        <v>1.9650000000000002E-3</v>
      </c>
      <c r="AB527" s="14">
        <f t="shared" si="21"/>
        <v>18588820</v>
      </c>
      <c r="AC527" s="15">
        <f t="shared" si="22"/>
        <v>0.82799370804601902</v>
      </c>
      <c r="AD527" s="15">
        <f t="shared" si="23"/>
        <v>7.5272179729536356E-2</v>
      </c>
      <c r="AE527" s="16">
        <f>+S527/K527</f>
        <v>1.0999999728420232E-2</v>
      </c>
      <c r="AF527" s="16">
        <f>+V527/K527</f>
        <v>1.0000003001671117E-3</v>
      </c>
      <c r="AG527" s="17">
        <f>+AB527/K527+AA527</f>
        <v>1.5250124779968573E-2</v>
      </c>
    </row>
    <row r="528" spans="1:33" ht="12.75" customHeight="1" x14ac:dyDescent="0.2">
      <c r="A528" s="6" t="s">
        <v>1184</v>
      </c>
      <c r="B528" s="6" t="s">
        <v>1244</v>
      </c>
      <c r="C528" s="7" t="s">
        <v>99</v>
      </c>
      <c r="D528" s="8" t="s">
        <v>1245</v>
      </c>
      <c r="E528" s="8" t="s">
        <v>1096</v>
      </c>
      <c r="F528" s="8" t="s">
        <v>579</v>
      </c>
      <c r="G528" s="6" t="s">
        <v>38</v>
      </c>
      <c r="H528" s="6" t="s">
        <v>1097</v>
      </c>
      <c r="I528" s="6" t="s">
        <v>40</v>
      </c>
      <c r="J528" s="8" t="s">
        <v>41</v>
      </c>
      <c r="K528" s="9">
        <v>1837049163</v>
      </c>
      <c r="L528" s="22" t="s">
        <v>1215</v>
      </c>
      <c r="M528" s="8"/>
      <c r="N528" s="8"/>
      <c r="O528" s="8" t="s">
        <v>1189</v>
      </c>
      <c r="P528" s="20">
        <v>7.5000000000000002E-4</v>
      </c>
      <c r="Q528" s="7" t="s">
        <v>1190</v>
      </c>
      <c r="R528" s="9">
        <v>14877792</v>
      </c>
      <c r="S528" s="9">
        <v>12581927</v>
      </c>
      <c r="T528" s="12">
        <v>0</v>
      </c>
      <c r="U528" s="12">
        <v>0</v>
      </c>
      <c r="V528" s="12">
        <v>1249268</v>
      </c>
      <c r="W528" s="12">
        <v>939800</v>
      </c>
      <c r="X528" s="9">
        <v>106797</v>
      </c>
      <c r="Y528" s="9"/>
      <c r="Z528" s="9"/>
      <c r="AA528" s="13"/>
      <c r="AB528" s="14">
        <f t="shared" si="21"/>
        <v>14770995</v>
      </c>
      <c r="AC528" s="15">
        <f t="shared" si="22"/>
        <v>0.85179955717268874</v>
      </c>
      <c r="AD528" s="15">
        <f t="shared" si="23"/>
        <v>8.4575751328871213E-2</v>
      </c>
      <c r="AE528" s="16">
        <f>+S528/K528</f>
        <v>6.8489876337620914E-3</v>
      </c>
      <c r="AF528" s="16">
        <f>+V528/K528</f>
        <v>6.8004059181512493E-4</v>
      </c>
      <c r="AG528" s="17">
        <f>+AB528/K528+AA528</f>
        <v>8.0406095261371067E-3</v>
      </c>
    </row>
    <row r="529" spans="1:33" ht="12.75" customHeight="1" x14ac:dyDescent="0.2">
      <c r="A529" s="6" t="s">
        <v>1184</v>
      </c>
      <c r="B529" s="6" t="s">
        <v>1246</v>
      </c>
      <c r="C529" s="7" t="s">
        <v>99</v>
      </c>
      <c r="D529" s="8" t="s">
        <v>1247</v>
      </c>
      <c r="E529" s="8" t="s">
        <v>1096</v>
      </c>
      <c r="F529" s="8" t="s">
        <v>579</v>
      </c>
      <c r="G529" s="6" t="s">
        <v>38</v>
      </c>
      <c r="H529" s="6" t="s">
        <v>1097</v>
      </c>
      <c r="I529" s="6" t="s">
        <v>40</v>
      </c>
      <c r="J529" s="8" t="s">
        <v>41</v>
      </c>
      <c r="K529" s="9">
        <v>3017615080</v>
      </c>
      <c r="L529" s="22" t="s">
        <v>1215</v>
      </c>
      <c r="M529" s="8"/>
      <c r="N529" s="8"/>
      <c r="O529" s="8" t="s">
        <v>1189</v>
      </c>
      <c r="P529" s="20">
        <v>7.5000000000000002E-4</v>
      </c>
      <c r="Q529" s="7" t="s">
        <v>1190</v>
      </c>
      <c r="R529" s="9">
        <v>19724341</v>
      </c>
      <c r="S529" s="9">
        <v>15637977</v>
      </c>
      <c r="T529" s="12">
        <v>0</v>
      </c>
      <c r="U529" s="12">
        <v>0</v>
      </c>
      <c r="V529" s="12">
        <v>1533131</v>
      </c>
      <c r="W529" s="12">
        <v>2448667</v>
      </c>
      <c r="X529" s="9">
        <v>104566</v>
      </c>
      <c r="Y529" s="9"/>
      <c r="Z529" s="9"/>
      <c r="AA529" s="13"/>
      <c r="AB529" s="14">
        <f t="shared" si="21"/>
        <v>19619775</v>
      </c>
      <c r="AC529" s="15">
        <f t="shared" si="22"/>
        <v>0.79705180105276441</v>
      </c>
      <c r="AD529" s="15">
        <f t="shared" si="23"/>
        <v>7.8142129560609133E-2</v>
      </c>
      <c r="AE529" s="16">
        <f>+S529/K529</f>
        <v>5.1822305315361826E-3</v>
      </c>
      <c r="AF529" s="16">
        <f>+V529/K529</f>
        <v>5.0806049126716319E-4</v>
      </c>
      <c r="AG529" s="17">
        <f>+AB529/K529+AA529</f>
        <v>6.5017487253543286E-3</v>
      </c>
    </row>
    <row r="530" spans="1:33" ht="12.75" customHeight="1" x14ac:dyDescent="0.2">
      <c r="A530" s="6" t="s">
        <v>1184</v>
      </c>
      <c r="B530" s="6" t="s">
        <v>1248</v>
      </c>
      <c r="C530" s="7" t="s">
        <v>99</v>
      </c>
      <c r="D530" s="8" t="s">
        <v>1249</v>
      </c>
      <c r="E530" s="8" t="s">
        <v>1096</v>
      </c>
      <c r="F530" s="8" t="s">
        <v>579</v>
      </c>
      <c r="G530" s="6" t="s">
        <v>38</v>
      </c>
      <c r="H530" s="6" t="s">
        <v>1097</v>
      </c>
      <c r="I530" s="6" t="s">
        <v>40</v>
      </c>
      <c r="J530" s="8" t="s">
        <v>41</v>
      </c>
      <c r="K530" s="9">
        <v>2806528954</v>
      </c>
      <c r="L530" s="22" t="s">
        <v>1215</v>
      </c>
      <c r="M530" s="8"/>
      <c r="N530" s="8"/>
      <c r="O530" s="8" t="s">
        <v>1189</v>
      </c>
      <c r="P530" s="20">
        <v>7.5000000000000002E-4</v>
      </c>
      <c r="Q530" s="7" t="s">
        <v>1190</v>
      </c>
      <c r="R530" s="9">
        <v>18541053</v>
      </c>
      <c r="S530" s="9">
        <v>13991545</v>
      </c>
      <c r="T530" s="12">
        <v>0</v>
      </c>
      <c r="U530" s="12">
        <v>0</v>
      </c>
      <c r="V530" s="12">
        <v>1399152</v>
      </c>
      <c r="W530" s="12">
        <v>3042566</v>
      </c>
      <c r="X530" s="9">
        <v>107790</v>
      </c>
      <c r="Y530" s="9"/>
      <c r="Z530" s="9"/>
      <c r="AA530" s="13"/>
      <c r="AB530" s="14">
        <f t="shared" si="21"/>
        <v>18433263</v>
      </c>
      <c r="AC530" s="15">
        <f t="shared" si="22"/>
        <v>0.75903788710658548</v>
      </c>
      <c r="AD530" s="15">
        <f t="shared" si="23"/>
        <v>7.5903653086271269E-2</v>
      </c>
      <c r="AE530" s="16">
        <f>+S530/K530</f>
        <v>4.9853556579413077E-3</v>
      </c>
      <c r="AF530" s="16">
        <f>+V530/K530</f>
        <v>4.9853467501408144E-4</v>
      </c>
      <c r="AG530" s="17">
        <f>+AB530/K530+AA530</f>
        <v>6.5679931695441897E-3</v>
      </c>
    </row>
    <row r="531" spans="1:33" ht="12.75" customHeight="1" x14ac:dyDescent="0.2">
      <c r="A531" s="6" t="s">
        <v>1184</v>
      </c>
      <c r="B531" s="6" t="s">
        <v>1250</v>
      </c>
      <c r="C531" s="7" t="s">
        <v>99</v>
      </c>
      <c r="D531" s="8" t="s">
        <v>1251</v>
      </c>
      <c r="E531" s="8" t="s">
        <v>36</v>
      </c>
      <c r="F531" s="8" t="s">
        <v>37</v>
      </c>
      <c r="G531" s="6" t="s">
        <v>62</v>
      </c>
      <c r="H531" s="6" t="s">
        <v>439</v>
      </c>
      <c r="I531" s="6" t="s">
        <v>40</v>
      </c>
      <c r="J531" s="8" t="s">
        <v>41</v>
      </c>
      <c r="K531" s="9">
        <v>515463324</v>
      </c>
      <c r="L531" s="22" t="s">
        <v>1187</v>
      </c>
      <c r="M531" s="8" t="s">
        <v>1188</v>
      </c>
      <c r="N531" s="8" t="s">
        <v>44</v>
      </c>
      <c r="O531" s="8" t="s">
        <v>1189</v>
      </c>
      <c r="P531" s="20">
        <v>7.5000000000000002E-4</v>
      </c>
      <c r="Q531" s="7" t="s">
        <v>1190</v>
      </c>
      <c r="R531" s="9">
        <v>10515400</v>
      </c>
      <c r="S531" s="9">
        <v>7731950</v>
      </c>
      <c r="T531" s="12">
        <v>0</v>
      </c>
      <c r="U531" s="12">
        <v>0</v>
      </c>
      <c r="V531" s="12">
        <v>902061</v>
      </c>
      <c r="W531" s="12">
        <v>1472459</v>
      </c>
      <c r="X531" s="9">
        <v>408930</v>
      </c>
      <c r="Y531" s="9"/>
      <c r="Z531" s="9"/>
      <c r="AA531" s="13"/>
      <c r="AB531" s="14">
        <f t="shared" si="21"/>
        <v>10106470</v>
      </c>
      <c r="AC531" s="15">
        <f t="shared" si="22"/>
        <v>0.76504951778415209</v>
      </c>
      <c r="AD531" s="15">
        <f t="shared" si="23"/>
        <v>8.9255793565903824E-2</v>
      </c>
      <c r="AE531" s="16">
        <f>+S531/K531</f>
        <v>1.5000000271600313E-2</v>
      </c>
      <c r="AF531" s="16">
        <f>+V531/K531</f>
        <v>1.7500003550204087E-3</v>
      </c>
      <c r="AG531" s="17">
        <f>+AB531/K531+AA531</f>
        <v>1.9606574375793998E-2</v>
      </c>
    </row>
    <row r="532" spans="1:33" ht="12.75" customHeight="1" x14ac:dyDescent="0.2">
      <c r="A532" s="6" t="s">
        <v>1184</v>
      </c>
      <c r="B532" s="6" t="s">
        <v>1252</v>
      </c>
      <c r="C532" s="7" t="s">
        <v>99</v>
      </c>
      <c r="D532" s="8" t="s">
        <v>1253</v>
      </c>
      <c r="E532" s="8" t="s">
        <v>36</v>
      </c>
      <c r="F532" s="8" t="s">
        <v>37</v>
      </c>
      <c r="G532" s="6" t="s">
        <v>38</v>
      </c>
      <c r="H532" s="6" t="s">
        <v>39</v>
      </c>
      <c r="I532" s="6" t="s">
        <v>40</v>
      </c>
      <c r="J532" s="8" t="s">
        <v>41</v>
      </c>
      <c r="K532" s="9">
        <v>5073098157</v>
      </c>
      <c r="L532" s="22" t="s">
        <v>1187</v>
      </c>
      <c r="M532" s="8" t="s">
        <v>1254</v>
      </c>
      <c r="N532" s="8" t="s">
        <v>44</v>
      </c>
      <c r="O532" s="8" t="s">
        <v>1189</v>
      </c>
      <c r="P532" s="20">
        <v>7.5000000000000002E-4</v>
      </c>
      <c r="Q532" s="8" t="s">
        <v>42</v>
      </c>
      <c r="R532" s="9">
        <v>79362214</v>
      </c>
      <c r="S532" s="9">
        <v>67282609</v>
      </c>
      <c r="T532" s="12">
        <v>0</v>
      </c>
      <c r="U532" s="12">
        <v>0</v>
      </c>
      <c r="V532" s="12">
        <v>5073098</v>
      </c>
      <c r="W532" s="12">
        <v>5225296</v>
      </c>
      <c r="X532" s="9">
        <v>1781211</v>
      </c>
      <c r="Y532" s="9"/>
      <c r="Z532" s="9"/>
      <c r="AA532" s="13"/>
      <c r="AB532" s="14">
        <f t="shared" si="21"/>
        <v>77581003</v>
      </c>
      <c r="AC532" s="15">
        <f t="shared" si="22"/>
        <v>0.86725624055156902</v>
      </c>
      <c r="AD532" s="15">
        <f t="shared" si="23"/>
        <v>6.5390982377477119E-2</v>
      </c>
      <c r="AE532" s="16">
        <f>+S532/K532</f>
        <v>1.3262627080684731E-2</v>
      </c>
      <c r="AF532" s="16">
        <f>+V532/K532</f>
        <v>9.9999996905244192E-4</v>
      </c>
      <c r="AG532" s="17">
        <f>+AB532/K532+AA532</f>
        <v>1.5292628015279303E-2</v>
      </c>
    </row>
    <row r="533" spans="1:33" ht="12.75" customHeight="1" x14ac:dyDescent="0.2">
      <c r="A533" s="6" t="s">
        <v>1184</v>
      </c>
      <c r="B533" s="6" t="s">
        <v>1255</v>
      </c>
      <c r="C533" s="7" t="s">
        <v>99</v>
      </c>
      <c r="D533" s="8" t="s">
        <v>1256</v>
      </c>
      <c r="E533" s="8" t="s">
        <v>36</v>
      </c>
      <c r="F533" s="8" t="s">
        <v>37</v>
      </c>
      <c r="G533" s="6" t="s">
        <v>51</v>
      </c>
      <c r="H533" s="6" t="s">
        <v>240</v>
      </c>
      <c r="I533" s="6" t="s">
        <v>123</v>
      </c>
      <c r="J533" s="8" t="s">
        <v>41</v>
      </c>
      <c r="K533" s="9">
        <v>884359096</v>
      </c>
      <c r="L533" s="22" t="s">
        <v>1187</v>
      </c>
      <c r="M533" s="8"/>
      <c r="N533" s="8"/>
      <c r="O533" s="8" t="s">
        <v>1189</v>
      </c>
      <c r="P533" s="20">
        <v>7.5000000000000002E-4</v>
      </c>
      <c r="Q533" s="7" t="s">
        <v>1190</v>
      </c>
      <c r="R533" s="9">
        <v>13460439</v>
      </c>
      <c r="S533" s="9">
        <v>10170130</v>
      </c>
      <c r="T533" s="12">
        <v>0</v>
      </c>
      <c r="U533" s="12">
        <v>0</v>
      </c>
      <c r="V533" s="12">
        <v>1326539</v>
      </c>
      <c r="W533" s="12">
        <v>1677581</v>
      </c>
      <c r="X533" s="9">
        <v>286189</v>
      </c>
      <c r="Y533" s="9"/>
      <c r="Z533" s="9"/>
      <c r="AA533" s="13"/>
      <c r="AB533" s="14">
        <f t="shared" si="21"/>
        <v>13174250</v>
      </c>
      <c r="AC533" s="15">
        <f t="shared" si="22"/>
        <v>0.77197032089113238</v>
      </c>
      <c r="AD533" s="15">
        <f t="shared" si="23"/>
        <v>0.10069180408751921</v>
      </c>
      <c r="AE533" s="16">
        <f>+S533/K533</f>
        <v>1.1500000447781903E-2</v>
      </c>
      <c r="AF533" s="16">
        <f>+V533/K533</f>
        <v>1.5000004025514089E-3</v>
      </c>
      <c r="AG533" s="17">
        <f>+AB533/K533+AA533</f>
        <v>1.489694634180593E-2</v>
      </c>
    </row>
    <row r="534" spans="1:33" ht="12.75" customHeight="1" x14ac:dyDescent="0.2">
      <c r="A534" s="6" t="s">
        <v>1184</v>
      </c>
      <c r="B534" s="6" t="s">
        <v>1257</v>
      </c>
      <c r="C534" s="7" t="s">
        <v>99</v>
      </c>
      <c r="D534" s="8" t="s">
        <v>1258</v>
      </c>
      <c r="E534" s="8" t="s">
        <v>1096</v>
      </c>
      <c r="F534" s="8" t="s">
        <v>579</v>
      </c>
      <c r="G534" s="6" t="s">
        <v>38</v>
      </c>
      <c r="H534" s="6" t="s">
        <v>1097</v>
      </c>
      <c r="I534" s="6" t="s">
        <v>40</v>
      </c>
      <c r="J534" s="8" t="s">
        <v>41</v>
      </c>
      <c r="K534" s="9">
        <v>3285656845</v>
      </c>
      <c r="L534" s="22" t="s">
        <v>1215</v>
      </c>
      <c r="M534" s="8"/>
      <c r="N534" s="8"/>
      <c r="O534" s="8" t="s">
        <v>1189</v>
      </c>
      <c r="P534" s="20">
        <v>7.5000000000000002E-4</v>
      </c>
      <c r="Q534" s="7" t="s">
        <v>1190</v>
      </c>
      <c r="R534" s="9">
        <v>20805012</v>
      </c>
      <c r="S534" s="9">
        <v>17816535</v>
      </c>
      <c r="T534" s="12">
        <v>0</v>
      </c>
      <c r="U534" s="12">
        <v>0</v>
      </c>
      <c r="V534" s="12">
        <v>1943625</v>
      </c>
      <c r="W534" s="12">
        <v>939800</v>
      </c>
      <c r="X534" s="9">
        <v>105052</v>
      </c>
      <c r="Y534" s="9"/>
      <c r="Z534" s="9"/>
      <c r="AA534" s="13"/>
      <c r="AB534" s="14">
        <f t="shared" si="21"/>
        <v>20699960</v>
      </c>
      <c r="AC534" s="15">
        <f t="shared" si="22"/>
        <v>0.860703837108864</v>
      </c>
      <c r="AD534" s="15">
        <f t="shared" si="23"/>
        <v>9.3895108976055991E-2</v>
      </c>
      <c r="AE534" s="16">
        <f>+S534/K534</f>
        <v>5.4225184918846878E-3</v>
      </c>
      <c r="AF534" s="16">
        <f>+V534/K534</f>
        <v>5.9154838490140622E-4</v>
      </c>
      <c r="AG534" s="17">
        <f>+AB534/K534+AA534</f>
        <v>6.3000979641256484E-3</v>
      </c>
    </row>
    <row r="535" spans="1:33" ht="12.75" customHeight="1" x14ac:dyDescent="0.2">
      <c r="A535" s="6" t="s">
        <v>1184</v>
      </c>
      <c r="B535" s="6" t="s">
        <v>1259</v>
      </c>
      <c r="C535" s="7" t="s">
        <v>99</v>
      </c>
      <c r="D535" s="8" t="s">
        <v>1260</v>
      </c>
      <c r="E535" s="8" t="s">
        <v>1096</v>
      </c>
      <c r="F535" s="8" t="s">
        <v>579</v>
      </c>
      <c r="G535" s="6" t="s">
        <v>38</v>
      </c>
      <c r="H535" s="6" t="s">
        <v>1097</v>
      </c>
      <c r="I535" s="6" t="s">
        <v>40</v>
      </c>
      <c r="J535" s="8" t="s">
        <v>41</v>
      </c>
      <c r="K535" s="9">
        <v>2687936708</v>
      </c>
      <c r="L535" s="22" t="s">
        <v>1215</v>
      </c>
      <c r="M535" s="8"/>
      <c r="N535" s="8"/>
      <c r="O535" s="8" t="s">
        <v>1189</v>
      </c>
      <c r="P535" s="20">
        <v>7.5000000000000002E-4</v>
      </c>
      <c r="Q535" s="7" t="s">
        <v>1190</v>
      </c>
      <c r="R535" s="9">
        <v>20561019</v>
      </c>
      <c r="S535" s="9">
        <v>16542225</v>
      </c>
      <c r="T535" s="12">
        <v>0</v>
      </c>
      <c r="U535" s="12">
        <v>0</v>
      </c>
      <c r="V535" s="12">
        <v>1627104</v>
      </c>
      <c r="W535" s="12">
        <v>2283737</v>
      </c>
      <c r="X535" s="9">
        <v>107953</v>
      </c>
      <c r="Y535" s="9"/>
      <c r="Z535" s="9"/>
      <c r="AA535" s="13"/>
      <c r="AB535" s="14">
        <f t="shared" si="21"/>
        <v>20453066</v>
      </c>
      <c r="AC535" s="15">
        <f t="shared" si="22"/>
        <v>0.80878949884579654</v>
      </c>
      <c r="AD535" s="15">
        <f t="shared" si="23"/>
        <v>7.9553060651151281E-2</v>
      </c>
      <c r="AE535" s="16">
        <f>+S535/K535</f>
        <v>6.1542464711933243E-3</v>
      </c>
      <c r="AF535" s="16">
        <f>+V535/K535</f>
        <v>6.0533568188466432E-4</v>
      </c>
      <c r="AG535" s="17">
        <f>+AB535/K535+AA535</f>
        <v>7.609206697139239E-3</v>
      </c>
    </row>
    <row r="536" spans="1:33" ht="12.75" customHeight="1" x14ac:dyDescent="0.2">
      <c r="A536" s="6" t="s">
        <v>1184</v>
      </c>
      <c r="B536" s="6" t="s">
        <v>1261</v>
      </c>
      <c r="C536" s="7" t="s">
        <v>99</v>
      </c>
      <c r="D536" s="8" t="s">
        <v>1262</v>
      </c>
      <c r="E536" s="8" t="s">
        <v>1096</v>
      </c>
      <c r="F536" s="8" t="s">
        <v>579</v>
      </c>
      <c r="G536" s="6" t="s">
        <v>38</v>
      </c>
      <c r="H536" s="6" t="s">
        <v>1097</v>
      </c>
      <c r="I536" s="6" t="s">
        <v>40</v>
      </c>
      <c r="J536" s="8" t="s">
        <v>41</v>
      </c>
      <c r="K536" s="9">
        <v>2264782701</v>
      </c>
      <c r="L536" s="22" t="s">
        <v>1215</v>
      </c>
      <c r="M536" s="8"/>
      <c r="N536" s="8"/>
      <c r="O536" s="8" t="s">
        <v>1189</v>
      </c>
      <c r="P536" s="20">
        <v>7.5000000000000002E-4</v>
      </c>
      <c r="Q536" s="7" t="s">
        <v>1190</v>
      </c>
      <c r="R536" s="9">
        <v>13591988</v>
      </c>
      <c r="S536" s="9">
        <v>10288129</v>
      </c>
      <c r="T536" s="12">
        <v>0</v>
      </c>
      <c r="U536" s="12">
        <v>0</v>
      </c>
      <c r="V536" s="12">
        <v>1118277</v>
      </c>
      <c r="W536" s="12">
        <v>2072226</v>
      </c>
      <c r="X536" s="9">
        <v>113356</v>
      </c>
      <c r="Y536" s="9"/>
      <c r="Z536" s="9"/>
      <c r="AA536" s="13"/>
      <c r="AB536" s="14">
        <f t="shared" si="21"/>
        <v>13478632</v>
      </c>
      <c r="AC536" s="15">
        <f t="shared" si="22"/>
        <v>0.76329177916571944</v>
      </c>
      <c r="AD536" s="15">
        <f t="shared" si="23"/>
        <v>8.2966654182709348E-2</v>
      </c>
      <c r="AE536" s="16">
        <f>+S536/K536</f>
        <v>4.5426561212505477E-3</v>
      </c>
      <c r="AF536" s="16">
        <f>+V536/K536</f>
        <v>4.9376790078193027E-4</v>
      </c>
      <c r="AG536" s="17">
        <f>+AB536/K536+AA536</f>
        <v>5.9514018691720835E-3</v>
      </c>
    </row>
    <row r="537" spans="1:33" ht="12.75" customHeight="1" x14ac:dyDescent="0.2">
      <c r="A537" s="6" t="s">
        <v>1263</v>
      </c>
      <c r="B537" s="6" t="s">
        <v>1264</v>
      </c>
      <c r="C537" s="7" t="s">
        <v>646</v>
      </c>
      <c r="D537" s="8" t="s">
        <v>1265</v>
      </c>
      <c r="E537" s="8" t="s">
        <v>36</v>
      </c>
      <c r="F537" s="8" t="s">
        <v>37</v>
      </c>
      <c r="G537" s="6" t="s">
        <v>245</v>
      </c>
      <c r="H537" s="6" t="s">
        <v>52</v>
      </c>
      <c r="I537" s="6" t="s">
        <v>123</v>
      </c>
      <c r="J537" s="8" t="s">
        <v>41</v>
      </c>
      <c r="K537" s="9">
        <v>1603875869</v>
      </c>
      <c r="L537" s="22" t="s">
        <v>1266</v>
      </c>
      <c r="M537" s="8" t="s">
        <v>42</v>
      </c>
      <c r="N537" s="8" t="s">
        <v>42</v>
      </c>
      <c r="O537" s="8" t="s">
        <v>340</v>
      </c>
      <c r="P537" s="8" t="s">
        <v>1267</v>
      </c>
      <c r="Q537" s="8" t="s">
        <v>42</v>
      </c>
      <c r="R537" s="9">
        <v>11216910</v>
      </c>
      <c r="S537" s="9">
        <v>8023836</v>
      </c>
      <c r="T537" s="12">
        <v>0</v>
      </c>
      <c r="U537" s="12">
        <v>0</v>
      </c>
      <c r="V537" s="12">
        <v>641913</v>
      </c>
      <c r="W537" s="12">
        <v>2264016</v>
      </c>
      <c r="X537" s="9">
        <v>287145</v>
      </c>
      <c r="Y537" s="9"/>
      <c r="Z537" s="9"/>
      <c r="AA537" s="13"/>
      <c r="AB537" s="14">
        <f t="shared" si="21"/>
        <v>10929765</v>
      </c>
      <c r="AC537" s="15">
        <f t="shared" si="22"/>
        <v>0.73412703749806152</v>
      </c>
      <c r="AD537" s="15">
        <f t="shared" si="23"/>
        <v>5.8730722938690812E-2</v>
      </c>
      <c r="AE537" s="16">
        <f>+S537/K537</f>
        <v>5.0027786782544329E-3</v>
      </c>
      <c r="AF537" s="16">
        <f>+V537/K537</f>
        <v>4.002261100169966E-4</v>
      </c>
      <c r="AG537" s="17">
        <f>+AB537/K537+AA537</f>
        <v>6.8145953257683183E-3</v>
      </c>
    </row>
    <row r="538" spans="1:33" ht="12.75" customHeight="1" x14ac:dyDescent="0.2">
      <c r="A538" s="6" t="s">
        <v>1263</v>
      </c>
      <c r="B538" s="6" t="s">
        <v>1268</v>
      </c>
      <c r="C538" s="7" t="s">
        <v>646</v>
      </c>
      <c r="D538" s="8" t="s">
        <v>1269</v>
      </c>
      <c r="E538" s="8" t="s">
        <v>36</v>
      </c>
      <c r="F538" s="8" t="s">
        <v>37</v>
      </c>
      <c r="G538" s="6" t="s">
        <v>38</v>
      </c>
      <c r="H538" s="6" t="s">
        <v>39</v>
      </c>
      <c r="I538" s="6" t="s">
        <v>40</v>
      </c>
      <c r="J538" s="8" t="s">
        <v>41</v>
      </c>
      <c r="K538" s="9">
        <v>13284739003</v>
      </c>
      <c r="L538" s="22" t="s">
        <v>962</v>
      </c>
      <c r="M538" s="20">
        <v>2E-3</v>
      </c>
      <c r="N538" s="8" t="s">
        <v>44</v>
      </c>
      <c r="O538" s="8" t="s">
        <v>340</v>
      </c>
      <c r="P538" s="8" t="s">
        <v>1270</v>
      </c>
      <c r="Q538" s="8" t="s">
        <v>42</v>
      </c>
      <c r="R538" s="9">
        <v>328070910</v>
      </c>
      <c r="S538" s="9">
        <v>264386608</v>
      </c>
      <c r="T538" s="12">
        <v>0</v>
      </c>
      <c r="U538" s="12">
        <v>0</v>
      </c>
      <c r="V538" s="12">
        <v>5287736</v>
      </c>
      <c r="W538" s="12">
        <v>9857944</v>
      </c>
      <c r="X538" s="9">
        <v>48538622</v>
      </c>
      <c r="Y538" s="9"/>
      <c r="Z538" s="9"/>
      <c r="AA538" s="16">
        <v>3.3500000000000001E-4</v>
      </c>
      <c r="AB538" s="14">
        <f t="shared" ref="AB538:AB601" si="24">+S538+U538+V538+W538</f>
        <v>279532288</v>
      </c>
      <c r="AC538" s="15">
        <f t="shared" ref="AC538:AC601" si="25">+S538/AB538</f>
        <v>0.94581777973355263</v>
      </c>
      <c r="AD538" s="15">
        <f t="shared" ref="AD538:AD601" si="26">+V538/AB538</f>
        <v>1.8916369331903441E-2</v>
      </c>
      <c r="AE538" s="16">
        <f>+S538/K538</f>
        <v>1.9901528207689697E-2</v>
      </c>
      <c r="AF538" s="16">
        <f>+V538/K538</f>
        <v>3.9803085320727096E-4</v>
      </c>
      <c r="AG538" s="17">
        <f>+AB538/K538+AA538</f>
        <v>2.1376609318547783E-2</v>
      </c>
    </row>
    <row r="539" spans="1:33" ht="12.75" customHeight="1" x14ac:dyDescent="0.2">
      <c r="A539" s="6" t="s">
        <v>1263</v>
      </c>
      <c r="B539" s="6" t="s">
        <v>1268</v>
      </c>
      <c r="C539" s="7" t="s">
        <v>1271</v>
      </c>
      <c r="D539" s="8" t="s">
        <v>1272</v>
      </c>
      <c r="E539" s="8" t="s">
        <v>36</v>
      </c>
      <c r="F539" s="8" t="s">
        <v>37</v>
      </c>
      <c r="G539" s="6" t="s">
        <v>38</v>
      </c>
      <c r="H539" s="6" t="s">
        <v>39</v>
      </c>
      <c r="I539" s="6" t="s">
        <v>40</v>
      </c>
      <c r="J539" s="8" t="s">
        <v>41</v>
      </c>
      <c r="K539" s="9">
        <v>10667003277</v>
      </c>
      <c r="L539" s="22" t="s">
        <v>902</v>
      </c>
      <c r="M539" s="20">
        <v>2E-3</v>
      </c>
      <c r="N539" s="8" t="s">
        <v>44</v>
      </c>
      <c r="O539" s="8" t="s">
        <v>340</v>
      </c>
      <c r="P539" s="8" t="s">
        <v>1270</v>
      </c>
      <c r="Q539" s="8" t="s">
        <v>42</v>
      </c>
      <c r="R539" s="9">
        <v>158028507</v>
      </c>
      <c r="S539" s="9">
        <v>106720942</v>
      </c>
      <c r="T539" s="12">
        <v>0</v>
      </c>
      <c r="U539" s="12">
        <v>0</v>
      </c>
      <c r="V539" s="12">
        <v>4268841</v>
      </c>
      <c r="W539" s="12">
        <v>7940622</v>
      </c>
      <c r="X539" s="9">
        <v>39098102</v>
      </c>
      <c r="Y539" s="9"/>
      <c r="Z539" s="9"/>
      <c r="AA539" s="16">
        <v>3.3500000000000001E-4</v>
      </c>
      <c r="AB539" s="14">
        <f t="shared" si="24"/>
        <v>118930405</v>
      </c>
      <c r="AC539" s="15">
        <f t="shared" si="25"/>
        <v>0.89733943140948691</v>
      </c>
      <c r="AD539" s="15">
        <f t="shared" si="26"/>
        <v>3.589360517186501E-2</v>
      </c>
      <c r="AE539" s="16">
        <f>+S539/K539</f>
        <v>1.0004772589702842E-2</v>
      </c>
      <c r="AF539" s="16">
        <f>+V539/K539</f>
        <v>4.0019121482829181E-4</v>
      </c>
      <c r="AG539" s="17">
        <f>+AB539/K539+AA539</f>
        <v>1.1484373625527573E-2</v>
      </c>
    </row>
    <row r="540" spans="1:33" ht="12.75" customHeight="1" x14ac:dyDescent="0.2">
      <c r="A540" s="6" t="s">
        <v>1263</v>
      </c>
      <c r="B540" s="6" t="s">
        <v>1273</v>
      </c>
      <c r="C540" s="7" t="s">
        <v>646</v>
      </c>
      <c r="D540" s="8" t="s">
        <v>1274</v>
      </c>
      <c r="E540" s="8" t="s">
        <v>36</v>
      </c>
      <c r="F540" s="8" t="s">
        <v>37</v>
      </c>
      <c r="G540" s="6" t="s">
        <v>62</v>
      </c>
      <c r="H540" s="6" t="s">
        <v>39</v>
      </c>
      <c r="I540" s="6" t="s">
        <v>40</v>
      </c>
      <c r="J540" s="8" t="s">
        <v>65</v>
      </c>
      <c r="K540" s="9">
        <v>3227643</v>
      </c>
      <c r="L540" s="22" t="s">
        <v>1266</v>
      </c>
      <c r="M540" s="8" t="s">
        <v>42</v>
      </c>
      <c r="N540" s="8" t="s">
        <v>42</v>
      </c>
      <c r="O540" s="8" t="s">
        <v>340</v>
      </c>
      <c r="P540" s="8" t="s">
        <v>1270</v>
      </c>
      <c r="Q540" s="8" t="s">
        <v>42</v>
      </c>
      <c r="R540" s="9">
        <v>41627</v>
      </c>
      <c r="S540" s="9">
        <v>22757</v>
      </c>
      <c r="T540" s="12">
        <v>0</v>
      </c>
      <c r="U540" s="12">
        <v>0</v>
      </c>
      <c r="V540" s="12">
        <v>1289</v>
      </c>
      <c r="W540" s="12">
        <v>1884</v>
      </c>
      <c r="X540" s="9">
        <v>15697</v>
      </c>
      <c r="Y540" s="9"/>
      <c r="Z540" s="9"/>
      <c r="AA540" s="16">
        <v>1.1318E-2</v>
      </c>
      <c r="AB540" s="14">
        <f t="shared" si="24"/>
        <v>25930</v>
      </c>
      <c r="AC540" s="15">
        <f t="shared" si="25"/>
        <v>0.87763208638642498</v>
      </c>
      <c r="AD540" s="15">
        <f t="shared" si="26"/>
        <v>4.9710759737755496E-2</v>
      </c>
      <c r="AE540" s="16">
        <f>+S540/K540</f>
        <v>7.0506558501048601E-3</v>
      </c>
      <c r="AF540" s="16">
        <f>+V540/K540</f>
        <v>3.9936263087336489E-4</v>
      </c>
      <c r="AG540" s="17">
        <f>+AB540/K540+AA540</f>
        <v>1.9351726158686074E-2</v>
      </c>
    </row>
    <row r="541" spans="1:33" ht="12.75" customHeight="1" x14ac:dyDescent="0.2">
      <c r="A541" s="6" t="s">
        <v>1263</v>
      </c>
      <c r="B541" s="6" t="s">
        <v>1275</v>
      </c>
      <c r="C541" s="7" t="s">
        <v>646</v>
      </c>
      <c r="D541" s="8" t="s">
        <v>1276</v>
      </c>
      <c r="E541" s="8" t="s">
        <v>36</v>
      </c>
      <c r="F541" s="8" t="s">
        <v>37</v>
      </c>
      <c r="G541" s="6" t="s">
        <v>51</v>
      </c>
      <c r="H541" s="6" t="s">
        <v>52</v>
      </c>
      <c r="I541" s="6" t="s">
        <v>40</v>
      </c>
      <c r="J541" s="8" t="s">
        <v>41</v>
      </c>
      <c r="K541" s="9">
        <v>404714414</v>
      </c>
      <c r="L541" s="22" t="s">
        <v>962</v>
      </c>
      <c r="M541" s="20">
        <v>2E-3</v>
      </c>
      <c r="N541" s="8" t="s">
        <v>44</v>
      </c>
      <c r="O541" s="8" t="s">
        <v>1189</v>
      </c>
      <c r="P541" s="8" t="s">
        <v>979</v>
      </c>
      <c r="Q541" s="8" t="s">
        <v>42</v>
      </c>
      <c r="R541" s="9">
        <v>9719876</v>
      </c>
      <c r="S541" s="9">
        <v>6048734</v>
      </c>
      <c r="T541" s="12">
        <v>1965176</v>
      </c>
      <c r="U541" s="12">
        <v>0</v>
      </c>
      <c r="V541" s="12">
        <v>806497</v>
      </c>
      <c r="W541" s="12">
        <v>411027</v>
      </c>
      <c r="X541" s="9">
        <v>488442</v>
      </c>
      <c r="Y541" s="9"/>
      <c r="Z541" s="9"/>
      <c r="AA541" s="13"/>
      <c r="AB541" s="14">
        <f t="shared" si="24"/>
        <v>7266258</v>
      </c>
      <c r="AC541" s="15">
        <f t="shared" si="25"/>
        <v>0.83244140243850406</v>
      </c>
      <c r="AD541" s="15">
        <f t="shared" si="26"/>
        <v>0.11099206771903777</v>
      </c>
      <c r="AE541" s="16">
        <f>+S541/K541</f>
        <v>1.4945684637760394E-2</v>
      </c>
      <c r="AF541" s="16">
        <f>+V541/K541</f>
        <v>1.9927558102736612E-3</v>
      </c>
      <c r="AG541" s="17">
        <f>+AB541/K541+AA541</f>
        <v>1.7954038078811792E-2</v>
      </c>
    </row>
    <row r="542" spans="1:33" ht="12.75" customHeight="1" x14ac:dyDescent="0.2">
      <c r="A542" s="6" t="s">
        <v>1263</v>
      </c>
      <c r="B542" s="6" t="s">
        <v>1275</v>
      </c>
      <c r="C542" s="7" t="s">
        <v>1271</v>
      </c>
      <c r="D542" s="8" t="s">
        <v>1277</v>
      </c>
      <c r="E542" s="8" t="s">
        <v>36</v>
      </c>
      <c r="F542" s="8" t="s">
        <v>37</v>
      </c>
      <c r="G542" s="6" t="s">
        <v>51</v>
      </c>
      <c r="H542" s="6" t="s">
        <v>52</v>
      </c>
      <c r="I542" s="6" t="s">
        <v>40</v>
      </c>
      <c r="J542" s="8" t="s">
        <v>41</v>
      </c>
      <c r="K542" s="9">
        <v>2327614366</v>
      </c>
      <c r="L542" s="22" t="s">
        <v>1278</v>
      </c>
      <c r="M542" s="20">
        <v>2E-3</v>
      </c>
      <c r="N542" s="8" t="s">
        <v>44</v>
      </c>
      <c r="O542" s="8" t="s">
        <v>1189</v>
      </c>
      <c r="P542" s="8" t="s">
        <v>979</v>
      </c>
      <c r="Q542" s="8" t="s">
        <v>42</v>
      </c>
      <c r="R542" s="9">
        <v>40964610</v>
      </c>
      <c r="S542" s="9">
        <v>18608526</v>
      </c>
      <c r="T542" s="12">
        <v>12519288</v>
      </c>
      <c r="U542" s="12">
        <v>0</v>
      </c>
      <c r="V542" s="12">
        <v>4652120</v>
      </c>
      <c r="W542" s="12">
        <v>2369225</v>
      </c>
      <c r="X542" s="9">
        <v>2815451</v>
      </c>
      <c r="Y542" s="9"/>
      <c r="Z542" s="9"/>
      <c r="AA542" s="13"/>
      <c r="AB542" s="14">
        <f t="shared" si="24"/>
        <v>25629871</v>
      </c>
      <c r="AC542" s="15">
        <f t="shared" si="25"/>
        <v>0.72604836754738256</v>
      </c>
      <c r="AD542" s="15">
        <f t="shared" si="26"/>
        <v>0.18151164319164931</v>
      </c>
      <c r="AE542" s="16">
        <f>+S542/K542</f>
        <v>7.9946774138444209E-3</v>
      </c>
      <c r="AF542" s="16">
        <f>+V542/K542</f>
        <v>1.9986644127801367E-3</v>
      </c>
      <c r="AG542" s="17">
        <f>+AB542/K542+AA542</f>
        <v>1.1011218771623615E-2</v>
      </c>
    </row>
    <row r="543" spans="1:33" ht="12.75" customHeight="1" x14ac:dyDescent="0.2">
      <c r="A543" s="6" t="s">
        <v>1263</v>
      </c>
      <c r="B543" s="6" t="s">
        <v>1275</v>
      </c>
      <c r="C543" s="7" t="s">
        <v>1279</v>
      </c>
      <c r="D543" s="8" t="s">
        <v>1280</v>
      </c>
      <c r="E543" s="8" t="s">
        <v>36</v>
      </c>
      <c r="F543" s="8" t="s">
        <v>37</v>
      </c>
      <c r="G543" s="6" t="s">
        <v>51</v>
      </c>
      <c r="H543" s="6" t="s">
        <v>52</v>
      </c>
      <c r="I543" s="6" t="s">
        <v>40</v>
      </c>
      <c r="J543" s="8" t="s">
        <v>65</v>
      </c>
      <c r="K543" s="9">
        <v>487779</v>
      </c>
      <c r="L543" s="22" t="s">
        <v>962</v>
      </c>
      <c r="M543" s="20">
        <v>2E-3</v>
      </c>
      <c r="N543" s="8" t="s">
        <v>44</v>
      </c>
      <c r="O543" s="8" t="s">
        <v>1189</v>
      </c>
      <c r="P543" s="8" t="s">
        <v>979</v>
      </c>
      <c r="Q543" s="8" t="s">
        <v>42</v>
      </c>
      <c r="R543" s="9">
        <v>11954</v>
      </c>
      <c r="S543" s="9">
        <v>7306</v>
      </c>
      <c r="T543" s="12">
        <v>2587</v>
      </c>
      <c r="U543" s="12">
        <v>0</v>
      </c>
      <c r="V543" s="12">
        <v>974</v>
      </c>
      <c r="W543" s="12">
        <v>497</v>
      </c>
      <c r="X543" s="9">
        <v>590</v>
      </c>
      <c r="Y543" s="9"/>
      <c r="Z543" s="9"/>
      <c r="AA543" s="13"/>
      <c r="AB543" s="14">
        <f t="shared" si="24"/>
        <v>8777</v>
      </c>
      <c r="AC543" s="15">
        <f t="shared" si="25"/>
        <v>0.83240287114048084</v>
      </c>
      <c r="AD543" s="15">
        <f t="shared" si="26"/>
        <v>0.11097185826592229</v>
      </c>
      <c r="AE543" s="16">
        <f>+S543/K543</f>
        <v>1.4978094587917889E-2</v>
      </c>
      <c r="AF543" s="16">
        <f>+V543/K543</f>
        <v>1.9968059305546159E-3</v>
      </c>
      <c r="AG543" s="17">
        <f>+AB543/K543+AA543</f>
        <v>1.7993804571332508E-2</v>
      </c>
    </row>
    <row r="544" spans="1:33" ht="12.75" customHeight="1" x14ac:dyDescent="0.2">
      <c r="A544" s="6" t="s">
        <v>1263</v>
      </c>
      <c r="B544" s="6" t="s">
        <v>1281</v>
      </c>
      <c r="C544" s="7" t="s">
        <v>646</v>
      </c>
      <c r="D544" s="8" t="s">
        <v>1282</v>
      </c>
      <c r="E544" s="8" t="s">
        <v>1096</v>
      </c>
      <c r="F544" s="8" t="s">
        <v>579</v>
      </c>
      <c r="G544" s="6" t="s">
        <v>51</v>
      </c>
      <c r="H544" s="6" t="s">
        <v>1097</v>
      </c>
      <c r="I544" s="6" t="s">
        <v>40</v>
      </c>
      <c r="J544" s="8" t="s">
        <v>41</v>
      </c>
      <c r="K544" s="9">
        <v>2921279479</v>
      </c>
      <c r="L544" s="22" t="s">
        <v>962</v>
      </c>
      <c r="M544" s="8" t="s">
        <v>42</v>
      </c>
      <c r="N544" s="8" t="s">
        <v>42</v>
      </c>
      <c r="O544" s="8" t="s">
        <v>340</v>
      </c>
      <c r="P544" s="8" t="s">
        <v>1270</v>
      </c>
      <c r="Q544" s="8" t="s">
        <v>42</v>
      </c>
      <c r="R544" s="9">
        <v>23634196</v>
      </c>
      <c r="S544" s="9">
        <v>14608195</v>
      </c>
      <c r="T544" s="12">
        <v>0</v>
      </c>
      <c r="U544" s="12">
        <v>0</v>
      </c>
      <c r="V544" s="12">
        <v>1168659</v>
      </c>
      <c r="W544" s="12">
        <v>2966782</v>
      </c>
      <c r="X544" s="9">
        <v>4890560</v>
      </c>
      <c r="Y544" s="9"/>
      <c r="Z544" s="9"/>
      <c r="AA544" s="13"/>
      <c r="AB544" s="14">
        <f t="shared" si="24"/>
        <v>18743636</v>
      </c>
      <c r="AC544" s="15">
        <f t="shared" si="25"/>
        <v>0.77936826131279968</v>
      </c>
      <c r="AD544" s="15">
        <f t="shared" si="26"/>
        <v>6.2349642299925158E-2</v>
      </c>
      <c r="AE544" s="16">
        <f>+S544/K544</f>
        <v>5.0006153485186618E-3</v>
      </c>
      <c r="AF544" s="16">
        <f>+V544/K544</f>
        <v>4.0005039175507108E-4</v>
      </c>
      <c r="AG544" s="17">
        <f>+AB544/K544+AA544</f>
        <v>6.4162419702534735E-3</v>
      </c>
    </row>
    <row r="545" spans="1:33" ht="12.75" customHeight="1" x14ac:dyDescent="0.2">
      <c r="A545" s="6" t="s">
        <v>1263</v>
      </c>
      <c r="B545" s="6" t="s">
        <v>1283</v>
      </c>
      <c r="C545" s="7" t="s">
        <v>646</v>
      </c>
      <c r="D545" s="8" t="s">
        <v>1284</v>
      </c>
      <c r="E545" s="8" t="s">
        <v>36</v>
      </c>
      <c r="F545" s="8" t="s">
        <v>37</v>
      </c>
      <c r="G545" s="6" t="s">
        <v>62</v>
      </c>
      <c r="H545" s="6" t="s">
        <v>52</v>
      </c>
      <c r="I545" s="6" t="s">
        <v>40</v>
      </c>
      <c r="J545" s="8" t="s">
        <v>41</v>
      </c>
      <c r="K545" s="9">
        <v>1269965672</v>
      </c>
      <c r="L545" s="22" t="s">
        <v>962</v>
      </c>
      <c r="M545" s="8" t="s">
        <v>42</v>
      </c>
      <c r="N545" s="8" t="s">
        <v>42</v>
      </c>
      <c r="O545" s="8" t="s">
        <v>340</v>
      </c>
      <c r="P545" s="8" t="s">
        <v>1270</v>
      </c>
      <c r="Q545" s="8" t="s">
        <v>42</v>
      </c>
      <c r="R545" s="9">
        <v>12372998</v>
      </c>
      <c r="S545" s="9">
        <v>10155426</v>
      </c>
      <c r="T545" s="12">
        <v>0</v>
      </c>
      <c r="U545" s="12">
        <v>0</v>
      </c>
      <c r="V545" s="12">
        <v>507774</v>
      </c>
      <c r="W545" s="12">
        <v>1357622</v>
      </c>
      <c r="X545" s="9">
        <v>352176</v>
      </c>
      <c r="Y545" s="9"/>
      <c r="Z545" s="9"/>
      <c r="AA545" s="16">
        <v>8.5400000000000007E-3</v>
      </c>
      <c r="AB545" s="14">
        <f t="shared" si="24"/>
        <v>12020822</v>
      </c>
      <c r="AC545" s="15">
        <f t="shared" si="25"/>
        <v>0.8448195971955994</v>
      </c>
      <c r="AD545" s="15">
        <f t="shared" si="26"/>
        <v>4.2241204470043731E-2</v>
      </c>
      <c r="AE545" s="16">
        <f>+S545/K545</f>
        <v>7.9966145730591062E-3</v>
      </c>
      <c r="AF545" s="16">
        <f>+V545/K545</f>
        <v>3.9983285469467401E-4</v>
      </c>
      <c r="AG545" s="17">
        <f>+AB545/K545+AA545</f>
        <v>1.8005470024137785E-2</v>
      </c>
    </row>
    <row r="546" spans="1:33" ht="12.75" customHeight="1" x14ac:dyDescent="0.2">
      <c r="A546" s="6" t="s">
        <v>1263</v>
      </c>
      <c r="B546" s="6" t="s">
        <v>1283</v>
      </c>
      <c r="C546" s="7" t="s">
        <v>1271</v>
      </c>
      <c r="D546" s="8" t="s">
        <v>1285</v>
      </c>
      <c r="E546" s="8" t="s">
        <v>36</v>
      </c>
      <c r="F546" s="8" t="s">
        <v>37</v>
      </c>
      <c r="G546" s="6" t="s">
        <v>62</v>
      </c>
      <c r="H546" s="6" t="s">
        <v>52</v>
      </c>
      <c r="I546" s="6" t="s">
        <v>40</v>
      </c>
      <c r="J546" s="8" t="s">
        <v>65</v>
      </c>
      <c r="K546" s="9">
        <v>353477</v>
      </c>
      <c r="L546" s="22" t="s">
        <v>962</v>
      </c>
      <c r="M546" s="8" t="s">
        <v>42</v>
      </c>
      <c r="N546" s="8" t="s">
        <v>42</v>
      </c>
      <c r="O546" s="8" t="s">
        <v>340</v>
      </c>
      <c r="P546" s="8" t="s">
        <v>1270</v>
      </c>
      <c r="Q546" s="8" t="s">
        <v>42</v>
      </c>
      <c r="R546" s="9">
        <v>3437</v>
      </c>
      <c r="S546" s="9">
        <v>2820</v>
      </c>
      <c r="T546" s="12">
        <v>0</v>
      </c>
      <c r="U546" s="12">
        <v>0</v>
      </c>
      <c r="V546" s="12">
        <v>141</v>
      </c>
      <c r="W546" s="12">
        <v>378</v>
      </c>
      <c r="X546" s="9">
        <v>98</v>
      </c>
      <c r="Y546" s="9"/>
      <c r="Z546" s="9"/>
      <c r="AA546" s="16">
        <v>8.5400000000000007E-3</v>
      </c>
      <c r="AB546" s="14">
        <f t="shared" si="24"/>
        <v>3339</v>
      </c>
      <c r="AC546" s="15">
        <f t="shared" si="25"/>
        <v>0.84456424079065584</v>
      </c>
      <c r="AD546" s="15">
        <f t="shared" si="26"/>
        <v>4.2228212039532795E-2</v>
      </c>
      <c r="AE546" s="16">
        <f>+S546/K546</f>
        <v>7.9778882360096986E-3</v>
      </c>
      <c r="AF546" s="16">
        <f>+V546/K546</f>
        <v>3.9889441180048489E-4</v>
      </c>
      <c r="AG546" s="17">
        <f>+AB546/K546+AA546</f>
        <v>1.7986159156041272E-2</v>
      </c>
    </row>
    <row r="547" spans="1:33" ht="12.75" customHeight="1" x14ac:dyDescent="0.2">
      <c r="A547" s="6" t="s">
        <v>1263</v>
      </c>
      <c r="B547" s="6" t="s">
        <v>1286</v>
      </c>
      <c r="C547" s="7" t="s">
        <v>646</v>
      </c>
      <c r="D547" s="8" t="s">
        <v>1287</v>
      </c>
      <c r="E547" s="8" t="s">
        <v>36</v>
      </c>
      <c r="F547" s="8" t="s">
        <v>37</v>
      </c>
      <c r="G547" s="6" t="s">
        <v>51</v>
      </c>
      <c r="H547" s="6" t="s">
        <v>157</v>
      </c>
      <c r="I547" s="6" t="s">
        <v>40</v>
      </c>
      <c r="J547" s="8" t="s">
        <v>68</v>
      </c>
      <c r="K547" s="9">
        <v>104464014</v>
      </c>
      <c r="L547" s="22" t="s">
        <v>902</v>
      </c>
      <c r="M547" s="8" t="s">
        <v>42</v>
      </c>
      <c r="N547" s="8" t="s">
        <v>42</v>
      </c>
      <c r="O547" s="8" t="s">
        <v>340</v>
      </c>
      <c r="P547" s="8" t="s">
        <v>1270</v>
      </c>
      <c r="Q547" s="8" t="s">
        <v>42</v>
      </c>
      <c r="R547" s="9">
        <v>840627</v>
      </c>
      <c r="S547" s="9">
        <v>522483</v>
      </c>
      <c r="T547" s="12">
        <v>0</v>
      </c>
      <c r="U547" s="12">
        <v>0</v>
      </c>
      <c r="V547" s="12">
        <v>41799</v>
      </c>
      <c r="W547" s="12">
        <v>83570</v>
      </c>
      <c r="X547" s="9">
        <v>192775</v>
      </c>
      <c r="Y547" s="9"/>
      <c r="Z547" s="9"/>
      <c r="AA547" s="13"/>
      <c r="AB547" s="14">
        <f t="shared" si="24"/>
        <v>647852</v>
      </c>
      <c r="AC547" s="15">
        <f t="shared" si="25"/>
        <v>0.80648512314540977</v>
      </c>
      <c r="AD547" s="15">
        <f t="shared" si="26"/>
        <v>6.4519365534103465E-2</v>
      </c>
      <c r="AE547" s="16">
        <f>+S547/K547</f>
        <v>5.001559675851629E-3</v>
      </c>
      <c r="AF547" s="16">
        <f>+V547/K547</f>
        <v>4.0012822023094001E-4</v>
      </c>
      <c r="AG547" s="17">
        <f>+AB547/K547+AA547</f>
        <v>6.2016763016592485E-3</v>
      </c>
    </row>
    <row r="548" spans="1:33" ht="12.75" customHeight="1" x14ac:dyDescent="0.2">
      <c r="A548" s="6" t="s">
        <v>1263</v>
      </c>
      <c r="B548" s="6" t="s">
        <v>1288</v>
      </c>
      <c r="C548" s="7" t="s">
        <v>646</v>
      </c>
      <c r="D548" s="8" t="s">
        <v>1289</v>
      </c>
      <c r="E548" s="8" t="s">
        <v>36</v>
      </c>
      <c r="F548" s="8" t="s">
        <v>37</v>
      </c>
      <c r="G548" s="6" t="s">
        <v>38</v>
      </c>
      <c r="H548" s="6" t="s">
        <v>39</v>
      </c>
      <c r="I548" s="6" t="s">
        <v>40</v>
      </c>
      <c r="J548" s="8" t="s">
        <v>41</v>
      </c>
      <c r="K548" s="9">
        <v>22984315193</v>
      </c>
      <c r="L548" s="22" t="s">
        <v>962</v>
      </c>
      <c r="M548" s="20">
        <v>2E-3</v>
      </c>
      <c r="N548" s="8" t="s">
        <v>44</v>
      </c>
      <c r="O548" s="8" t="s">
        <v>340</v>
      </c>
      <c r="P548" s="8" t="s">
        <v>1270</v>
      </c>
      <c r="Q548" s="8" t="s">
        <v>42</v>
      </c>
      <c r="R548" s="9">
        <v>1650333990</v>
      </c>
      <c r="S548" s="9">
        <v>458442856</v>
      </c>
      <c r="T548" s="12">
        <v>470488257</v>
      </c>
      <c r="U548" s="12">
        <v>0</v>
      </c>
      <c r="V548" s="12">
        <v>9168918</v>
      </c>
      <c r="W548" s="12">
        <v>18328735</v>
      </c>
      <c r="X548" s="9">
        <v>693905224</v>
      </c>
      <c r="Y548" s="9"/>
      <c r="Z548" s="9"/>
      <c r="AA548" s="16">
        <v>5.3300000000000005E-4</v>
      </c>
      <c r="AB548" s="14">
        <f t="shared" si="24"/>
        <v>485940509</v>
      </c>
      <c r="AC548" s="15">
        <f t="shared" si="25"/>
        <v>0.9434135403599373</v>
      </c>
      <c r="AD548" s="15">
        <f t="shared" si="26"/>
        <v>1.8868396090024261E-2</v>
      </c>
      <c r="AE548" s="16">
        <f>+S548/K548</f>
        <v>1.9945900156277934E-2</v>
      </c>
      <c r="AF548" s="16">
        <f>+V548/K548</f>
        <v>3.9892065188839931E-4</v>
      </c>
      <c r="AG548" s="17">
        <f>+AB548/K548+AA548</f>
        <v>2.1675266146262903E-2</v>
      </c>
    </row>
    <row r="549" spans="1:33" ht="12.75" customHeight="1" x14ac:dyDescent="0.2">
      <c r="A549" s="6" t="s">
        <v>1263</v>
      </c>
      <c r="B549" s="6" t="s">
        <v>1290</v>
      </c>
      <c r="C549" s="7" t="s">
        <v>646</v>
      </c>
      <c r="D549" s="8" t="s">
        <v>1291</v>
      </c>
      <c r="E549" s="8" t="s">
        <v>36</v>
      </c>
      <c r="F549" s="8" t="s">
        <v>37</v>
      </c>
      <c r="G549" s="6" t="s">
        <v>51</v>
      </c>
      <c r="H549" s="6" t="s">
        <v>127</v>
      </c>
      <c r="I549" s="6" t="s">
        <v>40</v>
      </c>
      <c r="J549" s="8" t="s">
        <v>41</v>
      </c>
      <c r="K549" s="9">
        <v>3474570318</v>
      </c>
      <c r="L549" s="22" t="s">
        <v>1292</v>
      </c>
      <c r="M549" s="20">
        <v>2E-3</v>
      </c>
      <c r="N549" s="8" t="s">
        <v>44</v>
      </c>
      <c r="O549" s="8" t="s">
        <v>340</v>
      </c>
      <c r="P549" s="8" t="s">
        <v>1270</v>
      </c>
      <c r="Q549" s="8" t="s">
        <v>42</v>
      </c>
      <c r="R549" s="9">
        <v>76725333</v>
      </c>
      <c r="S549" s="9">
        <v>52016685</v>
      </c>
      <c r="T549" s="12">
        <v>0</v>
      </c>
      <c r="U549" s="12">
        <v>0</v>
      </c>
      <c r="V549" s="12">
        <v>1387114</v>
      </c>
      <c r="W549" s="12">
        <v>3161697</v>
      </c>
      <c r="X549" s="9">
        <v>20159837</v>
      </c>
      <c r="Y549" s="9"/>
      <c r="Z549" s="9"/>
      <c r="AA549" s="13"/>
      <c r="AB549" s="14">
        <f t="shared" si="24"/>
        <v>56565496</v>
      </c>
      <c r="AC549" s="15">
        <f t="shared" si="25"/>
        <v>0.91958329155285756</v>
      </c>
      <c r="AD549" s="15">
        <f t="shared" si="26"/>
        <v>2.4522263536768066E-2</v>
      </c>
      <c r="AE549" s="16">
        <f>+S549/K549</f>
        <v>1.4970681333034976E-2</v>
      </c>
      <c r="AF549" s="16">
        <f>+V549/K549</f>
        <v>3.9921885961382349E-4</v>
      </c>
      <c r="AG549" s="17">
        <f>+AB549/K549+AA549</f>
        <v>1.6279853571235164E-2</v>
      </c>
    </row>
    <row r="550" spans="1:33" ht="12.75" customHeight="1" x14ac:dyDescent="0.2">
      <c r="A550" s="6" t="s">
        <v>1263</v>
      </c>
      <c r="B550" s="6" t="s">
        <v>1290</v>
      </c>
      <c r="C550" s="7" t="s">
        <v>1293</v>
      </c>
      <c r="D550" s="8" t="s">
        <v>1294</v>
      </c>
      <c r="E550" s="8" t="s">
        <v>36</v>
      </c>
      <c r="F550" s="8" t="s">
        <v>37</v>
      </c>
      <c r="G550" s="6" t="s">
        <v>51</v>
      </c>
      <c r="H550" s="6" t="s">
        <v>127</v>
      </c>
      <c r="I550" s="6" t="s">
        <v>40</v>
      </c>
      <c r="J550" s="8" t="s">
        <v>41</v>
      </c>
      <c r="K550" s="9">
        <v>2656488085</v>
      </c>
      <c r="L550" s="22" t="s">
        <v>1295</v>
      </c>
      <c r="M550" s="20">
        <v>2E-3</v>
      </c>
      <c r="N550" s="8" t="s">
        <v>44</v>
      </c>
      <c r="O550" s="8" t="s">
        <v>340</v>
      </c>
      <c r="P550" s="8" t="s">
        <v>1270</v>
      </c>
      <c r="Q550" s="8" t="s">
        <v>42</v>
      </c>
      <c r="R550" s="9">
        <v>32795253</v>
      </c>
      <c r="S550" s="9">
        <v>13527066</v>
      </c>
      <c r="T550" s="12">
        <v>0</v>
      </c>
      <c r="U550" s="12">
        <v>0</v>
      </c>
      <c r="V550" s="12">
        <v>1082166</v>
      </c>
      <c r="W550" s="12">
        <v>2465477</v>
      </c>
      <c r="X550" s="9">
        <v>15720544</v>
      </c>
      <c r="Y550" s="9"/>
      <c r="Z550" s="9"/>
      <c r="AA550" s="13"/>
      <c r="AB550" s="14">
        <f t="shared" si="24"/>
        <v>17074709</v>
      </c>
      <c r="AC550" s="15">
        <f t="shared" si="25"/>
        <v>0.79222820137081107</v>
      </c>
      <c r="AD550" s="15">
        <f t="shared" si="26"/>
        <v>6.3378298277294215E-2</v>
      </c>
      <c r="AE550" s="16">
        <f>+S550/K550</f>
        <v>5.0920860802581014E-3</v>
      </c>
      <c r="AF550" s="16">
        <f>+V550/K550</f>
        <v>4.0736715745517829E-4</v>
      </c>
      <c r="AG550" s="17">
        <f>+AB550/K550+AA550</f>
        <v>6.427549627048299E-3</v>
      </c>
    </row>
    <row r="551" spans="1:33" ht="12.75" customHeight="1" x14ac:dyDescent="0.2">
      <c r="A551" s="6" t="s">
        <v>1263</v>
      </c>
      <c r="B551" s="6" t="s">
        <v>1296</v>
      </c>
      <c r="C551" s="7" t="s">
        <v>646</v>
      </c>
      <c r="D551" s="8" t="s">
        <v>1297</v>
      </c>
      <c r="E551" s="8" t="s">
        <v>36</v>
      </c>
      <c r="F551" s="8" t="s">
        <v>37</v>
      </c>
      <c r="G551" s="6" t="s">
        <v>51</v>
      </c>
      <c r="H551" s="6" t="s">
        <v>157</v>
      </c>
      <c r="I551" s="6" t="s">
        <v>40</v>
      </c>
      <c r="J551" s="8" t="s">
        <v>65</v>
      </c>
      <c r="K551" s="9">
        <v>57050288</v>
      </c>
      <c r="L551" s="22" t="s">
        <v>902</v>
      </c>
      <c r="M551" s="8" t="s">
        <v>42</v>
      </c>
      <c r="N551" s="8" t="s">
        <v>42</v>
      </c>
      <c r="O551" s="8" t="s">
        <v>340</v>
      </c>
      <c r="P551" s="8" t="s">
        <v>1270</v>
      </c>
      <c r="Q551" s="8" t="s">
        <v>42</v>
      </c>
      <c r="R551" s="9">
        <v>303684</v>
      </c>
      <c r="S551" s="9">
        <v>142459</v>
      </c>
      <c r="T551" s="12">
        <v>0</v>
      </c>
      <c r="U551" s="12">
        <v>0</v>
      </c>
      <c r="V551" s="12">
        <v>22793</v>
      </c>
      <c r="W551" s="12">
        <v>46972</v>
      </c>
      <c r="X551" s="9">
        <v>91460</v>
      </c>
      <c r="Y551" s="9"/>
      <c r="Z551" s="9"/>
      <c r="AA551" s="13"/>
      <c r="AB551" s="14">
        <f t="shared" si="24"/>
        <v>212224</v>
      </c>
      <c r="AC551" s="15">
        <f t="shared" si="25"/>
        <v>0.6712671516887817</v>
      </c>
      <c r="AD551" s="15">
        <f t="shared" si="26"/>
        <v>0.10740067098914355</v>
      </c>
      <c r="AE551" s="16">
        <f>+S551/K551</f>
        <v>2.4970776659357092E-3</v>
      </c>
      <c r="AF551" s="16">
        <f>+V551/K551</f>
        <v>3.9952471405578179E-4</v>
      </c>
      <c r="AG551" s="17">
        <f>+AB551/K551+AA551</f>
        <v>3.7199461639878138E-3</v>
      </c>
    </row>
    <row r="552" spans="1:33" ht="12.75" customHeight="1" x14ac:dyDescent="0.2">
      <c r="A552" s="6" t="s">
        <v>1263</v>
      </c>
      <c r="B552" s="6" t="s">
        <v>1298</v>
      </c>
      <c r="C552" s="7" t="s">
        <v>646</v>
      </c>
      <c r="D552" s="8" t="s">
        <v>1299</v>
      </c>
      <c r="E552" s="8" t="s">
        <v>1096</v>
      </c>
      <c r="F552" s="8" t="s">
        <v>579</v>
      </c>
      <c r="G552" s="6" t="s">
        <v>51</v>
      </c>
      <c r="H552" s="6" t="s">
        <v>1097</v>
      </c>
      <c r="I552" s="6" t="s">
        <v>40</v>
      </c>
      <c r="J552" s="8" t="s">
        <v>41</v>
      </c>
      <c r="K552" s="9">
        <v>2787221490</v>
      </c>
      <c r="L552" s="22" t="s">
        <v>962</v>
      </c>
      <c r="M552" s="8" t="s">
        <v>42</v>
      </c>
      <c r="N552" s="8" t="s">
        <v>42</v>
      </c>
      <c r="O552" s="8" t="s">
        <v>340</v>
      </c>
      <c r="P552" s="8" t="s">
        <v>1270</v>
      </c>
      <c r="Q552" s="8" t="s">
        <v>42</v>
      </c>
      <c r="R552" s="9">
        <v>48757057</v>
      </c>
      <c r="S552" s="9">
        <v>41795559</v>
      </c>
      <c r="T552" s="12">
        <v>0</v>
      </c>
      <c r="U552" s="12">
        <v>0</v>
      </c>
      <c r="V552" s="12">
        <v>1114548</v>
      </c>
      <c r="W552" s="12">
        <v>2865125</v>
      </c>
      <c r="X552" s="9">
        <v>2981825</v>
      </c>
      <c r="Y552" s="9"/>
      <c r="Z552" s="9"/>
      <c r="AA552" s="13"/>
      <c r="AB552" s="14">
        <f t="shared" si="24"/>
        <v>45775232</v>
      </c>
      <c r="AC552" s="15">
        <f t="shared" si="25"/>
        <v>0.91306056078536091</v>
      </c>
      <c r="AD552" s="15">
        <f t="shared" si="26"/>
        <v>2.434827637793294E-2</v>
      </c>
      <c r="AE552" s="16">
        <f>+S552/K552</f>
        <v>1.4995420762201428E-2</v>
      </c>
      <c r="AF552" s="16">
        <f>+V552/K552</f>
        <v>3.9987780088478008E-4</v>
      </c>
      <c r="AG552" s="17">
        <f>+AB552/K552+AA552</f>
        <v>1.6423248803237377E-2</v>
      </c>
    </row>
    <row r="553" spans="1:33" ht="12.75" customHeight="1" x14ac:dyDescent="0.2">
      <c r="A553" s="6" t="s">
        <v>1263</v>
      </c>
      <c r="B553" s="6" t="s">
        <v>1300</v>
      </c>
      <c r="C553" s="7" t="s">
        <v>646</v>
      </c>
      <c r="D553" s="8" t="s">
        <v>1301</v>
      </c>
      <c r="E553" s="8" t="s">
        <v>1096</v>
      </c>
      <c r="F553" s="8" t="s">
        <v>579</v>
      </c>
      <c r="G553" s="6" t="s">
        <v>51</v>
      </c>
      <c r="H553" s="6" t="s">
        <v>1097</v>
      </c>
      <c r="I553" s="6" t="s">
        <v>40</v>
      </c>
      <c r="J553" s="8" t="s">
        <v>41</v>
      </c>
      <c r="K553" s="9">
        <v>1190096026</v>
      </c>
      <c r="L553" s="22" t="s">
        <v>962</v>
      </c>
      <c r="M553" s="8" t="s">
        <v>42</v>
      </c>
      <c r="N553" s="8" t="s">
        <v>42</v>
      </c>
      <c r="O553" s="8" t="s">
        <v>340</v>
      </c>
      <c r="P553" s="8" t="s">
        <v>1270</v>
      </c>
      <c r="Q553" s="8" t="s">
        <v>42</v>
      </c>
      <c r="R553" s="9">
        <v>9610868</v>
      </c>
      <c r="S553" s="9">
        <v>5947198</v>
      </c>
      <c r="T553" s="12">
        <v>0</v>
      </c>
      <c r="U553" s="12">
        <v>0</v>
      </c>
      <c r="V553" s="12">
        <v>475779</v>
      </c>
      <c r="W553" s="12">
        <v>1254787</v>
      </c>
      <c r="X553" s="9">
        <v>1933104</v>
      </c>
      <c r="Y553" s="9"/>
      <c r="Z553" s="9"/>
      <c r="AA553" s="13"/>
      <c r="AB553" s="14">
        <f t="shared" si="24"/>
        <v>7677764</v>
      </c>
      <c r="AC553" s="15">
        <f t="shared" si="25"/>
        <v>0.77460026122188697</v>
      </c>
      <c r="AD553" s="15">
        <f t="shared" si="26"/>
        <v>6.1968432475913562E-2</v>
      </c>
      <c r="AE553" s="16">
        <f>+S553/K553</f>
        <v>4.9972421301069025E-3</v>
      </c>
      <c r="AF553" s="16">
        <f>+V553/K553</f>
        <v>3.9978202565647423E-4</v>
      </c>
      <c r="AG553" s="17">
        <f>+AB553/K553+AA553</f>
        <v>6.4513819324357614E-3</v>
      </c>
    </row>
    <row r="554" spans="1:33" ht="12.75" customHeight="1" x14ac:dyDescent="0.2">
      <c r="A554" s="6" t="s">
        <v>1263</v>
      </c>
      <c r="B554" s="6" t="s">
        <v>1302</v>
      </c>
      <c r="C554" s="7" t="s">
        <v>646</v>
      </c>
      <c r="D554" s="8" t="s">
        <v>1303</v>
      </c>
      <c r="E554" s="8" t="s">
        <v>36</v>
      </c>
      <c r="F554" s="8" t="s">
        <v>37</v>
      </c>
      <c r="G554" s="6" t="s">
        <v>38</v>
      </c>
      <c r="H554" s="6" t="s">
        <v>439</v>
      </c>
      <c r="I554" s="6" t="s">
        <v>40</v>
      </c>
      <c r="J554" s="8" t="s">
        <v>41</v>
      </c>
      <c r="K554" s="9">
        <v>21229257788</v>
      </c>
      <c r="L554" s="22" t="s">
        <v>962</v>
      </c>
      <c r="M554" s="20">
        <v>2E-3</v>
      </c>
      <c r="N554" s="8" t="s">
        <v>44</v>
      </c>
      <c r="O554" s="8" t="s">
        <v>340</v>
      </c>
      <c r="P554" s="8" t="s">
        <v>1270</v>
      </c>
      <c r="Q554" s="8" t="s">
        <v>42</v>
      </c>
      <c r="R554" s="9">
        <v>869113713</v>
      </c>
      <c r="S554" s="9">
        <v>423787263</v>
      </c>
      <c r="T554" s="12">
        <v>0</v>
      </c>
      <c r="U554" s="12">
        <v>0</v>
      </c>
      <c r="V554" s="12">
        <v>8475740</v>
      </c>
      <c r="W554" s="12">
        <v>16485574</v>
      </c>
      <c r="X554" s="9">
        <v>420365136</v>
      </c>
      <c r="Y554" s="9"/>
      <c r="Z554" s="9"/>
      <c r="AA554" s="13"/>
      <c r="AB554" s="14">
        <f t="shared" si="24"/>
        <v>448748577</v>
      </c>
      <c r="AC554" s="15">
        <f t="shared" si="25"/>
        <v>0.94437572556358207</v>
      </c>
      <c r="AD554" s="15">
        <f t="shared" si="26"/>
        <v>1.8887502789786004E-2</v>
      </c>
      <c r="AE554" s="16">
        <f>+S554/K554</f>
        <v>1.9962415418948325E-2</v>
      </c>
      <c r="AF554" s="16">
        <f>+V554/K554</f>
        <v>3.9924806060770418E-4</v>
      </c>
      <c r="AG554" s="17">
        <f>+AB554/K554+AA554</f>
        <v>2.1138213190555279E-2</v>
      </c>
    </row>
    <row r="555" spans="1:33" ht="12.75" customHeight="1" x14ac:dyDescent="0.2">
      <c r="A555" s="6" t="s">
        <v>1263</v>
      </c>
      <c r="B555" s="6" t="s">
        <v>1302</v>
      </c>
      <c r="C555" s="7" t="s">
        <v>1271</v>
      </c>
      <c r="D555" s="8" t="s">
        <v>1304</v>
      </c>
      <c r="E555" s="8" t="s">
        <v>36</v>
      </c>
      <c r="F555" s="8" t="s">
        <v>37</v>
      </c>
      <c r="G555" s="6" t="s">
        <v>38</v>
      </c>
      <c r="H555" s="6" t="s">
        <v>439</v>
      </c>
      <c r="I555" s="6" t="s">
        <v>40</v>
      </c>
      <c r="J555" s="8" t="s">
        <v>65</v>
      </c>
      <c r="K555" s="9">
        <v>12374583</v>
      </c>
      <c r="L555" s="22" t="s">
        <v>962</v>
      </c>
      <c r="M555" s="20">
        <v>2E-3</v>
      </c>
      <c r="N555" s="8" t="s">
        <v>44</v>
      </c>
      <c r="O555" s="8" t="s">
        <v>340</v>
      </c>
      <c r="P555" s="8" t="s">
        <v>1270</v>
      </c>
      <c r="Q555" s="8" t="s">
        <v>42</v>
      </c>
      <c r="R555" s="9">
        <v>507355</v>
      </c>
      <c r="S555" s="9">
        <v>247452</v>
      </c>
      <c r="T555" s="12">
        <v>0</v>
      </c>
      <c r="U555" s="12">
        <v>0</v>
      </c>
      <c r="V555" s="12">
        <v>4949</v>
      </c>
      <c r="W555" s="12">
        <v>9622</v>
      </c>
      <c r="X555" s="9">
        <v>245332</v>
      </c>
      <c r="Y555" s="9"/>
      <c r="Z555" s="9"/>
      <c r="AA555" s="13"/>
      <c r="AB555" s="14">
        <f t="shared" si="24"/>
        <v>262023</v>
      </c>
      <c r="AC555" s="15">
        <f t="shared" si="25"/>
        <v>0.944390377943921</v>
      </c>
      <c r="AD555" s="15">
        <f t="shared" si="26"/>
        <v>1.8887654900523999E-2</v>
      </c>
      <c r="AE555" s="16">
        <f>+S555/K555</f>
        <v>1.9996795043517829E-2</v>
      </c>
      <c r="AF555" s="16">
        <f>+V555/K555</f>
        <v>3.9993266843820109E-4</v>
      </c>
      <c r="AG555" s="17">
        <f>+AB555/K555+AA555</f>
        <v>2.117428926695954E-2</v>
      </c>
    </row>
    <row r="556" spans="1:33" ht="12.75" customHeight="1" x14ac:dyDescent="0.2">
      <c r="A556" s="6" t="s">
        <v>1263</v>
      </c>
      <c r="B556" s="6" t="s">
        <v>1302</v>
      </c>
      <c r="C556" s="7" t="s">
        <v>1293</v>
      </c>
      <c r="D556" s="8" t="s">
        <v>1305</v>
      </c>
      <c r="E556" s="8" t="s">
        <v>36</v>
      </c>
      <c r="F556" s="8" t="s">
        <v>37</v>
      </c>
      <c r="G556" s="6" t="s">
        <v>38</v>
      </c>
      <c r="H556" s="6" t="s">
        <v>439</v>
      </c>
      <c r="I556" s="6" t="s">
        <v>40</v>
      </c>
      <c r="J556" s="8" t="s">
        <v>41</v>
      </c>
      <c r="K556" s="9">
        <v>10545113559</v>
      </c>
      <c r="L556" s="22" t="s">
        <v>1295</v>
      </c>
      <c r="M556" s="20">
        <v>2E-3</v>
      </c>
      <c r="N556" s="8" t="s">
        <v>44</v>
      </c>
      <c r="O556" s="8" t="s">
        <v>340</v>
      </c>
      <c r="P556" s="8" t="s">
        <v>1270</v>
      </c>
      <c r="Q556" s="8" t="s">
        <v>42</v>
      </c>
      <c r="R556" s="9">
        <v>274898878</v>
      </c>
      <c r="S556" s="9">
        <v>52931684</v>
      </c>
      <c r="T556" s="12">
        <v>0</v>
      </c>
      <c r="U556" s="12">
        <v>0</v>
      </c>
      <c r="V556" s="12">
        <v>4234532</v>
      </c>
      <c r="W556" s="12">
        <v>8216646</v>
      </c>
      <c r="X556" s="9">
        <v>209516016</v>
      </c>
      <c r="Y556" s="9"/>
      <c r="Z556" s="9"/>
      <c r="AA556" s="13"/>
      <c r="AB556" s="14">
        <f t="shared" si="24"/>
        <v>65382862</v>
      </c>
      <c r="AC556" s="15">
        <f t="shared" si="25"/>
        <v>0.80956511203195725</v>
      </c>
      <c r="AD556" s="15">
        <f t="shared" si="26"/>
        <v>6.4765167361440987E-2</v>
      </c>
      <c r="AE556" s="16">
        <f>+S556/K556</f>
        <v>5.019546134221009E-3</v>
      </c>
      <c r="AF556" s="16">
        <f>+V556/K556</f>
        <v>4.0156343279830584E-4</v>
      </c>
      <c r="AG556" s="17">
        <f>+AB556/K556+AA556</f>
        <v>6.2002994689608921E-3</v>
      </c>
    </row>
    <row r="557" spans="1:33" ht="12.75" customHeight="1" x14ac:dyDescent="0.2">
      <c r="A557" s="6" t="s">
        <v>1263</v>
      </c>
      <c r="B557" s="6" t="s">
        <v>1306</v>
      </c>
      <c r="C557" s="7" t="s">
        <v>646</v>
      </c>
      <c r="D557" s="8" t="s">
        <v>1307</v>
      </c>
      <c r="E557" s="8" t="s">
        <v>36</v>
      </c>
      <c r="F557" s="8" t="s">
        <v>37</v>
      </c>
      <c r="G557" s="6" t="s">
        <v>51</v>
      </c>
      <c r="H557" s="6" t="s">
        <v>52</v>
      </c>
      <c r="I557" s="6" t="s">
        <v>40</v>
      </c>
      <c r="J557" s="8" t="s">
        <v>41</v>
      </c>
      <c r="K557" s="9">
        <v>3512727273</v>
      </c>
      <c r="L557" s="22" t="s">
        <v>962</v>
      </c>
      <c r="M557" s="20">
        <v>2E-3</v>
      </c>
      <c r="N557" s="8" t="s">
        <v>44</v>
      </c>
      <c r="O557" s="8" t="s">
        <v>1308</v>
      </c>
      <c r="P557" s="8" t="s">
        <v>1270</v>
      </c>
      <c r="Q557" s="8" t="s">
        <v>42</v>
      </c>
      <c r="R557" s="9">
        <v>87401917</v>
      </c>
      <c r="S557" s="9">
        <v>70183159</v>
      </c>
      <c r="T557" s="12">
        <v>0</v>
      </c>
      <c r="U557" s="12">
        <v>0</v>
      </c>
      <c r="V557" s="12">
        <v>1754578</v>
      </c>
      <c r="W557" s="12">
        <v>2877204</v>
      </c>
      <c r="X557" s="9">
        <v>12586976</v>
      </c>
      <c r="Y557" s="9"/>
      <c r="Z557" s="9"/>
      <c r="AA557" s="13"/>
      <c r="AB557" s="14">
        <f t="shared" si="24"/>
        <v>74814941</v>
      </c>
      <c r="AC557" s="15">
        <f t="shared" si="25"/>
        <v>0.93809014699349957</v>
      </c>
      <c r="AD557" s="15">
        <f t="shared" si="26"/>
        <v>2.3452240642681251E-2</v>
      </c>
      <c r="AE557" s="16">
        <f>+S557/K557</f>
        <v>1.9979677767599922E-2</v>
      </c>
      <c r="AF557" s="16">
        <f>+V557/K557</f>
        <v>4.9949166662788627E-4</v>
      </c>
      <c r="AG557" s="17">
        <f>+AB557/K557+AA557</f>
        <v>2.1298249247828811E-2</v>
      </c>
    </row>
    <row r="558" spans="1:33" ht="12.75" customHeight="1" x14ac:dyDescent="0.2">
      <c r="A558" s="6" t="s">
        <v>1263</v>
      </c>
      <c r="B558" s="6" t="s">
        <v>1306</v>
      </c>
      <c r="C558" s="7" t="s">
        <v>1271</v>
      </c>
      <c r="D558" s="8" t="s">
        <v>1309</v>
      </c>
      <c r="E558" s="8" t="s">
        <v>36</v>
      </c>
      <c r="F558" s="8" t="s">
        <v>37</v>
      </c>
      <c r="G558" s="6" t="s">
        <v>51</v>
      </c>
      <c r="H558" s="6" t="s">
        <v>52</v>
      </c>
      <c r="I558" s="6" t="s">
        <v>40</v>
      </c>
      <c r="J558" s="8" t="s">
        <v>41</v>
      </c>
      <c r="K558" s="9">
        <v>7256320864</v>
      </c>
      <c r="L558" s="22" t="s">
        <v>1278</v>
      </c>
      <c r="M558" s="20">
        <v>2E-3</v>
      </c>
      <c r="N558" s="8" t="s">
        <v>44</v>
      </c>
      <c r="O558" s="8" t="s">
        <v>1308</v>
      </c>
      <c r="P558" s="8" t="s">
        <v>1270</v>
      </c>
      <c r="Q558" s="8" t="s">
        <v>42</v>
      </c>
      <c r="R558" s="9">
        <v>93687441</v>
      </c>
      <c r="S558" s="9">
        <v>58074462</v>
      </c>
      <c r="T558" s="12">
        <v>0</v>
      </c>
      <c r="U558" s="12">
        <v>0</v>
      </c>
      <c r="V558" s="12">
        <v>3629652</v>
      </c>
      <c r="W558" s="12">
        <v>5950691</v>
      </c>
      <c r="X558" s="9">
        <v>26032636</v>
      </c>
      <c r="Y558" s="9"/>
      <c r="Z558" s="9"/>
      <c r="AA558" s="13"/>
      <c r="AB558" s="14">
        <f t="shared" si="24"/>
        <v>67654805</v>
      </c>
      <c r="AC558" s="15">
        <f t="shared" si="25"/>
        <v>0.85839375340746304</v>
      </c>
      <c r="AD558" s="15">
        <f t="shared" si="26"/>
        <v>5.3649581873748659E-2</v>
      </c>
      <c r="AE558" s="16">
        <f>+S558/K558</f>
        <v>8.003293003224065E-3</v>
      </c>
      <c r="AF558" s="16">
        <f>+V558/K558</f>
        <v>5.0020555430609472E-4</v>
      </c>
      <c r="AG558" s="17">
        <f>+AB558/K558+AA558</f>
        <v>9.3235685505100065E-3</v>
      </c>
    </row>
    <row r="559" spans="1:33" ht="12.75" customHeight="1" x14ac:dyDescent="0.2">
      <c r="A559" s="6" t="s">
        <v>1263</v>
      </c>
      <c r="B559" s="6" t="s">
        <v>1306</v>
      </c>
      <c r="C559" s="7" t="s">
        <v>1279</v>
      </c>
      <c r="D559" s="8" t="s">
        <v>1310</v>
      </c>
      <c r="E559" s="8" t="s">
        <v>36</v>
      </c>
      <c r="F559" s="8" t="s">
        <v>37</v>
      </c>
      <c r="G559" s="6" t="s">
        <v>51</v>
      </c>
      <c r="H559" s="6" t="s">
        <v>52</v>
      </c>
      <c r="I559" s="6" t="s">
        <v>40</v>
      </c>
      <c r="J559" s="8" t="s">
        <v>65</v>
      </c>
      <c r="K559" s="9">
        <v>2131543</v>
      </c>
      <c r="L559" s="22" t="s">
        <v>962</v>
      </c>
      <c r="M559" s="20">
        <v>2E-3</v>
      </c>
      <c r="N559" s="8" t="s">
        <v>44</v>
      </c>
      <c r="O559" s="8" t="s">
        <v>1308</v>
      </c>
      <c r="P559" s="8" t="s">
        <v>1270</v>
      </c>
      <c r="Q559" s="8" t="s">
        <v>42</v>
      </c>
      <c r="R559" s="9">
        <v>53012</v>
      </c>
      <c r="S559" s="9">
        <v>42567</v>
      </c>
      <c r="T559" s="12">
        <v>0</v>
      </c>
      <c r="U559" s="12">
        <v>0</v>
      </c>
      <c r="V559" s="12">
        <v>1064</v>
      </c>
      <c r="W559" s="12">
        <v>1746</v>
      </c>
      <c r="X559" s="9">
        <v>7635</v>
      </c>
      <c r="Y559" s="9"/>
      <c r="Z559" s="9"/>
      <c r="AA559" s="13"/>
      <c r="AB559" s="14">
        <f t="shared" si="24"/>
        <v>45377</v>
      </c>
      <c r="AC559" s="15">
        <f t="shared" si="25"/>
        <v>0.93807435484937307</v>
      </c>
      <c r="AD559" s="15">
        <f t="shared" si="26"/>
        <v>2.3448002291909999E-2</v>
      </c>
      <c r="AE559" s="16">
        <f>+S559/K559</f>
        <v>1.9970040482411099E-2</v>
      </c>
      <c r="AF559" s="16">
        <f>+V559/K559</f>
        <v>4.9916891191029221E-4</v>
      </c>
      <c r="AG559" s="17">
        <f>+AB559/K559+AA559</f>
        <v>2.1288334319317041E-2</v>
      </c>
    </row>
    <row r="560" spans="1:33" ht="12.75" customHeight="1" x14ac:dyDescent="0.2">
      <c r="A560" s="6" t="s">
        <v>1263</v>
      </c>
      <c r="B560" s="6" t="s">
        <v>1311</v>
      </c>
      <c r="C560" s="7" t="s">
        <v>646</v>
      </c>
      <c r="D560" s="8" t="s">
        <v>1312</v>
      </c>
      <c r="E560" s="8" t="s">
        <v>36</v>
      </c>
      <c r="F560" s="8" t="s">
        <v>37</v>
      </c>
      <c r="G560" s="6" t="s">
        <v>38</v>
      </c>
      <c r="H560" s="6" t="s">
        <v>39</v>
      </c>
      <c r="I560" s="6" t="s">
        <v>40</v>
      </c>
      <c r="J560" s="8" t="s">
        <v>41</v>
      </c>
      <c r="K560" s="9">
        <v>6922562931</v>
      </c>
      <c r="L560" s="22" t="s">
        <v>962</v>
      </c>
      <c r="M560" s="20">
        <v>2E-3</v>
      </c>
      <c r="N560" s="8" t="s">
        <v>44</v>
      </c>
      <c r="O560" s="8" t="s">
        <v>340</v>
      </c>
      <c r="P560" s="8" t="s">
        <v>1270</v>
      </c>
      <c r="Q560" s="8" t="s">
        <v>42</v>
      </c>
      <c r="R560" s="9">
        <v>245008762</v>
      </c>
      <c r="S560" s="9">
        <v>138058791</v>
      </c>
      <c r="T560" s="12">
        <v>64851770</v>
      </c>
      <c r="U560" s="12">
        <v>0</v>
      </c>
      <c r="V560" s="12">
        <v>2761180</v>
      </c>
      <c r="W560" s="12">
        <v>5684904</v>
      </c>
      <c r="X560" s="9">
        <v>33652117</v>
      </c>
      <c r="Y560" s="9"/>
      <c r="Z560" s="9"/>
      <c r="AA560" s="13"/>
      <c r="AB560" s="14">
        <f t="shared" si="24"/>
        <v>146504875</v>
      </c>
      <c r="AC560" s="15">
        <f t="shared" si="25"/>
        <v>0.94234946789313323</v>
      </c>
      <c r="AD560" s="15">
        <f t="shared" si="26"/>
        <v>1.8847017889336445E-2</v>
      </c>
      <c r="AE560" s="16">
        <f>+S560/K560</f>
        <v>1.9943306023518764E-2</v>
      </c>
      <c r="AF560" s="16">
        <f>+V560/K560</f>
        <v>3.9886672429298279E-4</v>
      </c>
      <c r="AG560" s="17">
        <f>+AB560/K560+AA560</f>
        <v>2.1163386517432006E-2</v>
      </c>
    </row>
    <row r="561" spans="1:33" ht="12.75" customHeight="1" x14ac:dyDescent="0.2">
      <c r="A561" s="6" t="s">
        <v>1263</v>
      </c>
      <c r="B561" s="6" t="s">
        <v>1311</v>
      </c>
      <c r="C561" s="7" t="s">
        <v>1271</v>
      </c>
      <c r="D561" s="8" t="s">
        <v>1313</v>
      </c>
      <c r="E561" s="8" t="s">
        <v>36</v>
      </c>
      <c r="F561" s="8" t="s">
        <v>37</v>
      </c>
      <c r="G561" s="6" t="s">
        <v>38</v>
      </c>
      <c r="H561" s="6" t="s">
        <v>39</v>
      </c>
      <c r="I561" s="6" t="s">
        <v>40</v>
      </c>
      <c r="J561" s="8" t="s">
        <v>65</v>
      </c>
      <c r="K561" s="9">
        <v>6891152</v>
      </c>
      <c r="L561" s="22" t="s">
        <v>962</v>
      </c>
      <c r="M561" s="20">
        <v>2E-3</v>
      </c>
      <c r="N561" s="8" t="s">
        <v>44</v>
      </c>
      <c r="O561" s="8" t="s">
        <v>340</v>
      </c>
      <c r="P561" s="8" t="s">
        <v>1270</v>
      </c>
      <c r="Q561" s="8" t="s">
        <v>42</v>
      </c>
      <c r="R561" s="9">
        <v>280824</v>
      </c>
      <c r="S561" s="9">
        <v>137954</v>
      </c>
      <c r="T561" s="12">
        <v>100860</v>
      </c>
      <c r="U561" s="12">
        <v>0</v>
      </c>
      <c r="V561" s="12">
        <v>2759</v>
      </c>
      <c r="W561" s="12">
        <v>5672</v>
      </c>
      <c r="X561" s="9">
        <v>33579</v>
      </c>
      <c r="Y561" s="9"/>
      <c r="Z561" s="9"/>
      <c r="AA561" s="13"/>
      <c r="AB561" s="14">
        <f t="shared" si="24"/>
        <v>146385</v>
      </c>
      <c r="AC561" s="15">
        <f t="shared" si="25"/>
        <v>0.94240530108959253</v>
      </c>
      <c r="AD561" s="15">
        <f t="shared" si="26"/>
        <v>1.8847559517710149E-2</v>
      </c>
      <c r="AE561" s="16">
        <f>+S561/K561</f>
        <v>2.0019004079434032E-2</v>
      </c>
      <c r="AF561" s="16">
        <f>+V561/K561</f>
        <v>4.0036847249922802E-4</v>
      </c>
      <c r="AG561" s="17">
        <f>+AB561/K561+AA561</f>
        <v>2.1242456994128123E-2</v>
      </c>
    </row>
    <row r="562" spans="1:33" ht="12.75" customHeight="1" x14ac:dyDescent="0.2">
      <c r="A562" s="6" t="s">
        <v>1263</v>
      </c>
      <c r="B562" s="6" t="s">
        <v>1314</v>
      </c>
      <c r="C562" s="7" t="s">
        <v>646</v>
      </c>
      <c r="D562" s="8" t="s">
        <v>1315</v>
      </c>
      <c r="E562" s="8" t="s">
        <v>1096</v>
      </c>
      <c r="F562" s="8" t="s">
        <v>579</v>
      </c>
      <c r="G562" s="6" t="s">
        <v>51</v>
      </c>
      <c r="H562" s="6" t="s">
        <v>1097</v>
      </c>
      <c r="I562" s="6" t="s">
        <v>40</v>
      </c>
      <c r="J562" s="8" t="s">
        <v>41</v>
      </c>
      <c r="K562" s="9">
        <v>3127717791</v>
      </c>
      <c r="L562" s="22" t="s">
        <v>962</v>
      </c>
      <c r="M562" s="8" t="s">
        <v>42</v>
      </c>
      <c r="N562" s="8" t="s">
        <v>42</v>
      </c>
      <c r="O562" s="8" t="s">
        <v>340</v>
      </c>
      <c r="P562" s="8" t="s">
        <v>1270</v>
      </c>
      <c r="Q562" s="8" t="s">
        <v>42</v>
      </c>
      <c r="R562" s="9">
        <v>23880210</v>
      </c>
      <c r="S562" s="9">
        <v>15633732</v>
      </c>
      <c r="T562" s="12">
        <v>0</v>
      </c>
      <c r="U562" s="12">
        <v>0</v>
      </c>
      <c r="V562" s="12">
        <v>1250703</v>
      </c>
      <c r="W562" s="12">
        <v>3120276</v>
      </c>
      <c r="X562" s="9">
        <v>3875499</v>
      </c>
      <c r="Y562" s="9"/>
      <c r="Z562" s="9"/>
      <c r="AA562" s="13"/>
      <c r="AB562" s="14">
        <f t="shared" si="24"/>
        <v>20004711</v>
      </c>
      <c r="AC562" s="15">
        <f t="shared" si="25"/>
        <v>0.78150251708210128</v>
      </c>
      <c r="AD562" s="15">
        <f t="shared" si="26"/>
        <v>6.2520423314288323E-2</v>
      </c>
      <c r="AE562" s="16">
        <f>+S562/K562</f>
        <v>4.9984471249247689E-3</v>
      </c>
      <c r="AF562" s="16">
        <f>+V562/K562</f>
        <v>3.9987718955939523E-4</v>
      </c>
      <c r="AG562" s="17">
        <f>+AB562/K562+AA562</f>
        <v>6.3959450106283585E-3</v>
      </c>
    </row>
    <row r="563" spans="1:33" ht="12.75" customHeight="1" x14ac:dyDescent="0.2">
      <c r="A563" s="6" t="s">
        <v>1263</v>
      </c>
      <c r="B563" s="6" t="s">
        <v>1316</v>
      </c>
      <c r="C563" s="7" t="s">
        <v>646</v>
      </c>
      <c r="D563" s="8" t="s">
        <v>1317</v>
      </c>
      <c r="E563" s="8" t="s">
        <v>36</v>
      </c>
      <c r="F563" s="8" t="s">
        <v>37</v>
      </c>
      <c r="G563" s="6" t="s">
        <v>62</v>
      </c>
      <c r="H563" s="6" t="s">
        <v>52</v>
      </c>
      <c r="I563" s="6" t="s">
        <v>40</v>
      </c>
      <c r="J563" s="8" t="s">
        <v>41</v>
      </c>
      <c r="K563" s="9">
        <v>22245453605</v>
      </c>
      <c r="L563" s="22" t="s">
        <v>1278</v>
      </c>
      <c r="M563" s="8" t="s">
        <v>42</v>
      </c>
      <c r="N563" s="8" t="s">
        <v>42</v>
      </c>
      <c r="O563" s="8" t="s">
        <v>340</v>
      </c>
      <c r="P563" s="8" t="s">
        <v>42</v>
      </c>
      <c r="Q563" s="8" t="s">
        <v>42</v>
      </c>
      <c r="R563" s="9">
        <v>186716783</v>
      </c>
      <c r="S563" s="9">
        <v>133357870</v>
      </c>
      <c r="T563" s="12">
        <v>0</v>
      </c>
      <c r="U563" s="12">
        <v>0</v>
      </c>
      <c r="V563" s="12">
        <v>8890530</v>
      </c>
      <c r="W563" s="12">
        <v>16342209</v>
      </c>
      <c r="X563" s="9">
        <v>28126174</v>
      </c>
      <c r="Y563" s="9"/>
      <c r="Z563" s="9"/>
      <c r="AA563" s="13"/>
      <c r="AB563" s="14">
        <f t="shared" si="24"/>
        <v>158590609</v>
      </c>
      <c r="AC563" s="15">
        <f t="shared" si="25"/>
        <v>0.84089386402444544</v>
      </c>
      <c r="AD563" s="15">
        <f t="shared" si="26"/>
        <v>5.6059624564528912E-2</v>
      </c>
      <c r="AE563" s="16">
        <f>+S563/K563</f>
        <v>5.99483707403592E-3</v>
      </c>
      <c r="AF563" s="16">
        <f>+V563/K563</f>
        <v>3.9965604468509105E-4</v>
      </c>
      <c r="AG563" s="17">
        <f>+AB563/K563+AA563</f>
        <v>7.1291245310616804E-3</v>
      </c>
    </row>
    <row r="564" spans="1:33" ht="12.75" customHeight="1" x14ac:dyDescent="0.2">
      <c r="A564" s="6" t="s">
        <v>1263</v>
      </c>
      <c r="B564" s="6" t="s">
        <v>1318</v>
      </c>
      <c r="C564" s="7" t="s">
        <v>646</v>
      </c>
      <c r="D564" s="8" t="s">
        <v>1319</v>
      </c>
      <c r="E564" s="8" t="s">
        <v>36</v>
      </c>
      <c r="F564" s="8" t="s">
        <v>37</v>
      </c>
      <c r="G564" s="6" t="s">
        <v>51</v>
      </c>
      <c r="H564" s="6" t="s">
        <v>122</v>
      </c>
      <c r="I564" s="6" t="s">
        <v>40</v>
      </c>
      <c r="J564" s="8" t="s">
        <v>41</v>
      </c>
      <c r="K564" s="9">
        <v>14355594941</v>
      </c>
      <c r="L564" s="22" t="s">
        <v>1278</v>
      </c>
      <c r="M564" s="8" t="s">
        <v>42</v>
      </c>
      <c r="N564" s="8" t="s">
        <v>42</v>
      </c>
      <c r="O564" s="8" t="s">
        <v>340</v>
      </c>
      <c r="P564" s="8" t="s">
        <v>42</v>
      </c>
      <c r="Q564" s="8" t="s">
        <v>42</v>
      </c>
      <c r="R564" s="9">
        <v>185808502</v>
      </c>
      <c r="S564" s="9">
        <v>86177691</v>
      </c>
      <c r="T564" s="12">
        <v>0</v>
      </c>
      <c r="U564" s="12">
        <v>0</v>
      </c>
      <c r="V564" s="12">
        <v>5745176</v>
      </c>
      <c r="W564" s="12">
        <v>11495807</v>
      </c>
      <c r="X564" s="9">
        <v>82389828</v>
      </c>
      <c r="Y564" s="9"/>
      <c r="Z564" s="9"/>
      <c r="AA564" s="13"/>
      <c r="AB564" s="14">
        <f t="shared" si="24"/>
        <v>103418674</v>
      </c>
      <c r="AC564" s="15">
        <f t="shared" si="25"/>
        <v>0.83328945989000014</v>
      </c>
      <c r="AD564" s="15">
        <f t="shared" si="26"/>
        <v>5.555259778325914E-2</v>
      </c>
      <c r="AE564" s="16">
        <f>+S564/K564</f>
        <v>6.0030734604996404E-3</v>
      </c>
      <c r="AF564" s="16">
        <f>+V564/K564</f>
        <v>4.002046605251872E-4</v>
      </c>
      <c r="AG564" s="17">
        <f>+AB564/K564+AA564</f>
        <v>7.2040674332927322E-3</v>
      </c>
    </row>
    <row r="565" spans="1:33" ht="12.75" customHeight="1" x14ac:dyDescent="0.2">
      <c r="A565" s="6" t="s">
        <v>1263</v>
      </c>
      <c r="B565" s="6" t="s">
        <v>1320</v>
      </c>
      <c r="C565" s="7" t="s">
        <v>646</v>
      </c>
      <c r="D565" s="8" t="s">
        <v>1321</v>
      </c>
      <c r="E565" s="8" t="s">
        <v>36</v>
      </c>
      <c r="F565" s="8" t="s">
        <v>37</v>
      </c>
      <c r="G565" s="6" t="s">
        <v>38</v>
      </c>
      <c r="H565" s="6" t="s">
        <v>1097</v>
      </c>
      <c r="I565" s="6" t="s">
        <v>40</v>
      </c>
      <c r="J565" s="8" t="s">
        <v>41</v>
      </c>
      <c r="K565" s="9">
        <v>995607215.00000012</v>
      </c>
      <c r="L565" s="22" t="s">
        <v>962</v>
      </c>
      <c r="M565" s="8" t="s">
        <v>42</v>
      </c>
      <c r="N565" s="8" t="s">
        <v>42</v>
      </c>
      <c r="O565" s="8" t="s">
        <v>340</v>
      </c>
      <c r="P565" s="8" t="s">
        <v>1270</v>
      </c>
      <c r="Q565" s="8" t="s">
        <v>42</v>
      </c>
      <c r="R565" s="9">
        <v>16770205</v>
      </c>
      <c r="S565" s="9">
        <v>15207794</v>
      </c>
      <c r="T565" s="12">
        <v>0</v>
      </c>
      <c r="U565" s="12">
        <v>0</v>
      </c>
      <c r="V565" s="12">
        <v>398173</v>
      </c>
      <c r="W565" s="12">
        <v>1104757</v>
      </c>
      <c r="X565" s="9">
        <v>59481</v>
      </c>
      <c r="Y565" s="9"/>
      <c r="Z565" s="9"/>
      <c r="AA565" s="13"/>
      <c r="AB565" s="14">
        <f t="shared" si="24"/>
        <v>16710724</v>
      </c>
      <c r="AC565" s="15">
        <f t="shared" si="25"/>
        <v>0.91006194584986266</v>
      </c>
      <c r="AD565" s="15">
        <f t="shared" si="26"/>
        <v>2.3827393714359713E-2</v>
      </c>
      <c r="AE565" s="16">
        <f>+S565/K565</f>
        <v>1.5274893322262634E-2</v>
      </c>
      <c r="AF565" s="16">
        <f>+V565/K565</f>
        <v>3.99929805651318E-4</v>
      </c>
      <c r="AG565" s="17">
        <f>+AB565/K565+AA565</f>
        <v>1.6784454499960608E-2</v>
      </c>
    </row>
    <row r="566" spans="1:33" ht="12.75" customHeight="1" x14ac:dyDescent="0.2">
      <c r="A566" s="6" t="s">
        <v>1263</v>
      </c>
      <c r="B566" s="6" t="s">
        <v>1322</v>
      </c>
      <c r="C566" s="7" t="s">
        <v>646</v>
      </c>
      <c r="D566" s="8" t="s">
        <v>1323</v>
      </c>
      <c r="E566" s="8" t="s">
        <v>36</v>
      </c>
      <c r="F566" s="8" t="s">
        <v>37</v>
      </c>
      <c r="G566" s="6" t="s">
        <v>51</v>
      </c>
      <c r="H566" s="6" t="s">
        <v>52</v>
      </c>
      <c r="I566" s="6" t="s">
        <v>40</v>
      </c>
      <c r="J566" s="8" t="s">
        <v>41</v>
      </c>
      <c r="K566" s="9">
        <v>4165187166</v>
      </c>
      <c r="L566" s="22" t="s">
        <v>962</v>
      </c>
      <c r="M566" s="8" t="s">
        <v>42</v>
      </c>
      <c r="N566" s="8" t="s">
        <v>42</v>
      </c>
      <c r="O566" s="8" t="s">
        <v>340</v>
      </c>
      <c r="P566" s="8" t="s">
        <v>1270</v>
      </c>
      <c r="Q566" s="8" t="s">
        <v>42</v>
      </c>
      <c r="R566" s="9">
        <v>97922994</v>
      </c>
      <c r="S566" s="9">
        <v>83323438</v>
      </c>
      <c r="T566" s="12">
        <v>0</v>
      </c>
      <c r="U566" s="12">
        <v>0</v>
      </c>
      <c r="V566" s="12">
        <v>1666467</v>
      </c>
      <c r="W566" s="12">
        <v>3794520</v>
      </c>
      <c r="X566" s="9">
        <v>9138569</v>
      </c>
      <c r="Y566" s="9"/>
      <c r="Z566" s="9"/>
      <c r="AA566" s="13"/>
      <c r="AB566" s="14">
        <f t="shared" si="24"/>
        <v>88784425</v>
      </c>
      <c r="AC566" s="15">
        <f t="shared" si="25"/>
        <v>0.93849161043730367</v>
      </c>
      <c r="AD566" s="15">
        <f t="shared" si="26"/>
        <v>1.8769812385449364E-2</v>
      </c>
      <c r="AE566" s="16">
        <f>+S566/K566</f>
        <v>2.0004728402161796E-2</v>
      </c>
      <c r="AF566" s="16">
        <f>+V566/K566</f>
        <v>4.0009414549319679E-4</v>
      </c>
      <c r="AG566" s="17">
        <f>+AB566/K566+AA566</f>
        <v>2.1315830828621159E-2</v>
      </c>
    </row>
    <row r="567" spans="1:33" ht="12.75" customHeight="1" x14ac:dyDescent="0.2">
      <c r="A567" s="6" t="s">
        <v>1263</v>
      </c>
      <c r="B567" s="6" t="s">
        <v>1322</v>
      </c>
      <c r="C567" s="7" t="s">
        <v>1271</v>
      </c>
      <c r="D567" s="8" t="s">
        <v>1324</v>
      </c>
      <c r="E567" s="8" t="s">
        <v>36</v>
      </c>
      <c r="F567" s="8" t="s">
        <v>37</v>
      </c>
      <c r="G567" s="6" t="s">
        <v>51</v>
      </c>
      <c r="H567" s="6" t="s">
        <v>52</v>
      </c>
      <c r="I567" s="6" t="s">
        <v>40</v>
      </c>
      <c r="J567" s="8" t="s">
        <v>65</v>
      </c>
      <c r="K567" s="9">
        <v>2044162</v>
      </c>
      <c r="L567" s="22" t="s">
        <v>962</v>
      </c>
      <c r="M567" s="8" t="s">
        <v>42</v>
      </c>
      <c r="N567" s="8" t="s">
        <v>42</v>
      </c>
      <c r="O567" s="8" t="s">
        <v>340</v>
      </c>
      <c r="P567" s="8" t="s">
        <v>1270</v>
      </c>
      <c r="Q567" s="8" t="s">
        <v>42</v>
      </c>
      <c r="R567" s="9">
        <v>48151</v>
      </c>
      <c r="S567" s="9">
        <v>40970</v>
      </c>
      <c r="T567" s="12">
        <v>0</v>
      </c>
      <c r="U567" s="12">
        <v>0</v>
      </c>
      <c r="V567" s="12">
        <v>819</v>
      </c>
      <c r="W567" s="12">
        <v>1867</v>
      </c>
      <c r="X567" s="9">
        <v>4495</v>
      </c>
      <c r="Y567" s="9"/>
      <c r="Z567" s="9"/>
      <c r="AA567" s="13"/>
      <c r="AB567" s="14">
        <f t="shared" si="24"/>
        <v>43656</v>
      </c>
      <c r="AC567" s="15">
        <f t="shared" si="25"/>
        <v>0.93847352024922115</v>
      </c>
      <c r="AD567" s="15">
        <f t="shared" si="26"/>
        <v>1.8760307861462343E-2</v>
      </c>
      <c r="AE567" s="16">
        <f>+S567/K567</f>
        <v>2.0042442820089601E-2</v>
      </c>
      <c r="AF567" s="16">
        <f>+V567/K567</f>
        <v>4.006531771943711E-4</v>
      </c>
      <c r="AG567" s="17">
        <f>+AB567/K567+AA567</f>
        <v>2.13564286979212E-2</v>
      </c>
    </row>
    <row r="568" spans="1:33" ht="12.75" customHeight="1" x14ac:dyDescent="0.2">
      <c r="A568" s="6" t="s">
        <v>1263</v>
      </c>
      <c r="B568" s="6" t="s">
        <v>1325</v>
      </c>
      <c r="C568" s="7" t="s">
        <v>646</v>
      </c>
      <c r="D568" s="8" t="s">
        <v>1326</v>
      </c>
      <c r="E568" s="8" t="s">
        <v>36</v>
      </c>
      <c r="F568" s="8" t="s">
        <v>37</v>
      </c>
      <c r="G568" s="6" t="s">
        <v>51</v>
      </c>
      <c r="H568" s="6" t="s">
        <v>52</v>
      </c>
      <c r="I568" s="6" t="s">
        <v>40</v>
      </c>
      <c r="J568" s="8" t="s">
        <v>65</v>
      </c>
      <c r="K568" s="9">
        <v>2721442</v>
      </c>
      <c r="L568" s="22" t="s">
        <v>1327</v>
      </c>
      <c r="M568" s="8" t="s">
        <v>42</v>
      </c>
      <c r="N568" s="8" t="s">
        <v>42</v>
      </c>
      <c r="O568" s="8" t="s">
        <v>1308</v>
      </c>
      <c r="P568" s="8" t="s">
        <v>1270</v>
      </c>
      <c r="Q568" s="8" t="s">
        <v>42</v>
      </c>
      <c r="R568" s="9">
        <v>66854</v>
      </c>
      <c r="S568" s="9">
        <v>54297</v>
      </c>
      <c r="T568" s="12">
        <v>0</v>
      </c>
      <c r="U568" s="12">
        <v>0</v>
      </c>
      <c r="V568" s="12">
        <v>1357</v>
      </c>
      <c r="W568" s="12">
        <v>2739</v>
      </c>
      <c r="X568" s="9">
        <v>8461</v>
      </c>
      <c r="Y568" s="9"/>
      <c r="Z568" s="9"/>
      <c r="AA568" s="13"/>
      <c r="AB568" s="14">
        <f t="shared" si="24"/>
        <v>58393</v>
      </c>
      <c r="AC568" s="15">
        <f t="shared" si="25"/>
        <v>0.92985460586029145</v>
      </c>
      <c r="AD568" s="15">
        <f t="shared" si="26"/>
        <v>2.3239086876851677E-2</v>
      </c>
      <c r="AE568" s="16">
        <f>+S568/K568</f>
        <v>1.995155509468877E-2</v>
      </c>
      <c r="AF568" s="16">
        <f>+V568/K568</f>
        <v>4.9863271015880551E-4</v>
      </c>
      <c r="AG568" s="17">
        <f>+AB568/K568+AA568</f>
        <v>2.1456639531542469E-2</v>
      </c>
    </row>
    <row r="569" spans="1:33" ht="12.75" customHeight="1" x14ac:dyDescent="0.2">
      <c r="A569" s="6" t="s">
        <v>1263</v>
      </c>
      <c r="B569" s="6" t="s">
        <v>1328</v>
      </c>
      <c r="C569" s="7" t="s">
        <v>646</v>
      </c>
      <c r="D569" s="8" t="s">
        <v>1329</v>
      </c>
      <c r="E569" s="8" t="s">
        <v>36</v>
      </c>
      <c r="F569" s="8" t="s">
        <v>37</v>
      </c>
      <c r="G569" s="6" t="s">
        <v>51</v>
      </c>
      <c r="H569" s="6" t="s">
        <v>122</v>
      </c>
      <c r="I569" s="6" t="s">
        <v>123</v>
      </c>
      <c r="J569" s="8" t="s">
        <v>41</v>
      </c>
      <c r="K569" s="9">
        <v>21590253822</v>
      </c>
      <c r="L569" s="22" t="s">
        <v>1292</v>
      </c>
      <c r="M569" s="8" t="s">
        <v>42</v>
      </c>
      <c r="N569" s="8" t="s">
        <v>42</v>
      </c>
      <c r="O569" s="8" t="s">
        <v>340</v>
      </c>
      <c r="P569" s="8" t="s">
        <v>1270</v>
      </c>
      <c r="Q569" s="8" t="s">
        <v>42</v>
      </c>
      <c r="R569" s="9">
        <v>424234641</v>
      </c>
      <c r="S569" s="9">
        <v>324958660</v>
      </c>
      <c r="T569" s="12">
        <v>0</v>
      </c>
      <c r="U569" s="12">
        <v>0</v>
      </c>
      <c r="V569" s="12">
        <v>8665566</v>
      </c>
      <c r="W569" s="12">
        <v>17177729</v>
      </c>
      <c r="X569" s="9">
        <v>73432686</v>
      </c>
      <c r="Y569" s="9"/>
      <c r="Z569" s="9"/>
      <c r="AA569" s="13"/>
      <c r="AB569" s="14">
        <f t="shared" si="24"/>
        <v>350801955</v>
      </c>
      <c r="AC569" s="15">
        <f t="shared" si="25"/>
        <v>0.92633081249504434</v>
      </c>
      <c r="AD569" s="15">
        <f t="shared" si="26"/>
        <v>2.4702159940927355E-2</v>
      </c>
      <c r="AE569" s="16">
        <f>+S569/K569</f>
        <v>1.5051173676748264E-2</v>
      </c>
      <c r="AF569" s="16">
        <f>+V569/K569</f>
        <v>4.0136471166309198E-4</v>
      </c>
      <c r="AG569" s="17">
        <f>+AB569/K569+AA569</f>
        <v>1.6248162615047183E-2</v>
      </c>
    </row>
    <row r="570" spans="1:33" ht="12.75" customHeight="1" x14ac:dyDescent="0.2">
      <c r="A570" s="6" t="s">
        <v>1263</v>
      </c>
      <c r="B570" s="6" t="s">
        <v>1328</v>
      </c>
      <c r="C570" s="7" t="s">
        <v>1271</v>
      </c>
      <c r="D570" s="8" t="s">
        <v>1330</v>
      </c>
      <c r="E570" s="8" t="s">
        <v>36</v>
      </c>
      <c r="F570" s="8" t="s">
        <v>37</v>
      </c>
      <c r="G570" s="6" t="s">
        <v>51</v>
      </c>
      <c r="H570" s="6" t="s">
        <v>122</v>
      </c>
      <c r="I570" s="6" t="s">
        <v>123</v>
      </c>
      <c r="J570" s="8" t="s">
        <v>41</v>
      </c>
      <c r="K570" s="9">
        <v>8669272397</v>
      </c>
      <c r="L570" s="22" t="s">
        <v>1278</v>
      </c>
      <c r="M570" s="8" t="s">
        <v>42</v>
      </c>
      <c r="N570" s="8" t="s">
        <v>42</v>
      </c>
      <c r="O570" s="8" t="s">
        <v>340</v>
      </c>
      <c r="P570" s="8" t="s">
        <v>1270</v>
      </c>
      <c r="Q570" s="8" t="s">
        <v>42</v>
      </c>
      <c r="R570" s="9">
        <v>83944721</v>
      </c>
      <c r="S570" s="9">
        <v>43597881</v>
      </c>
      <c r="T570" s="12">
        <v>0</v>
      </c>
      <c r="U570" s="12">
        <v>0</v>
      </c>
      <c r="V570" s="12">
        <v>3487831</v>
      </c>
      <c r="W570" s="12">
        <v>6987652</v>
      </c>
      <c r="X570" s="9">
        <v>29871357</v>
      </c>
      <c r="Y570" s="9"/>
      <c r="Z570" s="9"/>
      <c r="AA570" s="13"/>
      <c r="AB570" s="14">
        <f t="shared" si="24"/>
        <v>54073364</v>
      </c>
      <c r="AC570" s="15">
        <f t="shared" si="25"/>
        <v>0.80627277045311996</v>
      </c>
      <c r="AD570" s="15">
        <f t="shared" si="26"/>
        <v>6.4501831252814237E-2</v>
      </c>
      <c r="AE570" s="16">
        <f>+S570/K570</f>
        <v>5.029012701814173E-3</v>
      </c>
      <c r="AF570" s="16">
        <f>+V570/K570</f>
        <v>4.0232107612709955E-4</v>
      </c>
      <c r="AG570" s="17">
        <f>+AB570/K570+AA570</f>
        <v>6.2373589759057609E-3</v>
      </c>
    </row>
    <row r="571" spans="1:33" ht="12.75" customHeight="1" x14ac:dyDescent="0.2">
      <c r="A571" s="6" t="s">
        <v>1263</v>
      </c>
      <c r="B571" s="6" t="s">
        <v>1331</v>
      </c>
      <c r="C571" s="7" t="s">
        <v>646</v>
      </c>
      <c r="D571" s="8" t="s">
        <v>1332</v>
      </c>
      <c r="E571" s="8" t="s">
        <v>36</v>
      </c>
      <c r="F571" s="8" t="s">
        <v>37</v>
      </c>
      <c r="G571" s="6" t="s">
        <v>62</v>
      </c>
      <c r="H571" s="6" t="s">
        <v>52</v>
      </c>
      <c r="I571" s="6" t="s">
        <v>40</v>
      </c>
      <c r="J571" s="8" t="s">
        <v>41</v>
      </c>
      <c r="K571" s="9">
        <v>14663474977</v>
      </c>
      <c r="L571" s="22" t="s">
        <v>962</v>
      </c>
      <c r="M571" s="8" t="s">
        <v>42</v>
      </c>
      <c r="N571" s="8" t="s">
        <v>42</v>
      </c>
      <c r="O571" s="8" t="s">
        <v>340</v>
      </c>
      <c r="P571" s="8" t="s">
        <v>1270</v>
      </c>
      <c r="Q571" s="8" t="s">
        <v>42</v>
      </c>
      <c r="R571" s="9">
        <v>202284324</v>
      </c>
      <c r="S571" s="9">
        <v>182844565</v>
      </c>
      <c r="T571" s="12">
        <v>0</v>
      </c>
      <c r="U571" s="12">
        <v>0</v>
      </c>
      <c r="V571" s="12">
        <v>5851037</v>
      </c>
      <c r="W571" s="12">
        <v>11779175</v>
      </c>
      <c r="X571" s="9">
        <v>1809547</v>
      </c>
      <c r="Y571" s="9"/>
      <c r="Z571" s="9"/>
      <c r="AA571" s="16">
        <v>3.2330000000000002E-3</v>
      </c>
      <c r="AB571" s="14">
        <f t="shared" si="24"/>
        <v>200474777</v>
      </c>
      <c r="AC571" s="15">
        <f t="shared" si="25"/>
        <v>0.91205770489521487</v>
      </c>
      <c r="AD571" s="15">
        <f t="shared" si="26"/>
        <v>2.9185901027339714E-2</v>
      </c>
      <c r="AE571" s="16">
        <f>+S571/K571</f>
        <v>1.2469388414874097E-2</v>
      </c>
      <c r="AF571" s="16">
        <f>+V571/K571</f>
        <v>3.9902117398348528E-4</v>
      </c>
      <c r="AG571" s="17">
        <f>+AB571/K571+AA571</f>
        <v>1.6904709967415592E-2</v>
      </c>
    </row>
    <row r="572" spans="1:33" ht="12.75" customHeight="1" x14ac:dyDescent="0.2">
      <c r="A572" s="6" t="s">
        <v>1263</v>
      </c>
      <c r="B572" s="6" t="s">
        <v>1331</v>
      </c>
      <c r="C572" s="7" t="s">
        <v>1271</v>
      </c>
      <c r="D572" s="8" t="s">
        <v>1333</v>
      </c>
      <c r="E572" s="8" t="s">
        <v>36</v>
      </c>
      <c r="F572" s="8" t="s">
        <v>37</v>
      </c>
      <c r="G572" s="6" t="s">
        <v>62</v>
      </c>
      <c r="H572" s="6" t="s">
        <v>52</v>
      </c>
      <c r="I572" s="6" t="s">
        <v>40</v>
      </c>
      <c r="J572" s="8" t="s">
        <v>65</v>
      </c>
      <c r="K572" s="9">
        <v>2368663</v>
      </c>
      <c r="L572" s="22" t="s">
        <v>962</v>
      </c>
      <c r="M572" s="8" t="s">
        <v>42</v>
      </c>
      <c r="N572" s="8" t="s">
        <v>42</v>
      </c>
      <c r="O572" s="8" t="s">
        <v>340</v>
      </c>
      <c r="P572" s="8" t="s">
        <v>1270</v>
      </c>
      <c r="Q572" s="8" t="s">
        <v>42</v>
      </c>
      <c r="R572" s="9">
        <v>32649</v>
      </c>
      <c r="S572" s="9">
        <v>29512</v>
      </c>
      <c r="T572" s="12">
        <v>0</v>
      </c>
      <c r="U572" s="12">
        <v>0</v>
      </c>
      <c r="V572" s="12">
        <v>944</v>
      </c>
      <c r="W572" s="12">
        <v>1901</v>
      </c>
      <c r="X572" s="9">
        <v>292</v>
      </c>
      <c r="Y572" s="9"/>
      <c r="Z572" s="9"/>
      <c r="AA572" s="16">
        <v>3.2330000000000002E-3</v>
      </c>
      <c r="AB572" s="14">
        <f t="shared" si="24"/>
        <v>32357</v>
      </c>
      <c r="AC572" s="15">
        <f t="shared" si="25"/>
        <v>0.91207466699632223</v>
      </c>
      <c r="AD572" s="15">
        <f t="shared" si="26"/>
        <v>2.9174521741817845E-2</v>
      </c>
      <c r="AE572" s="16">
        <f>+S572/K572</f>
        <v>1.2459349430459293E-2</v>
      </c>
      <c r="AF572" s="16">
        <f>+V572/K572</f>
        <v>3.9853706500249294E-4</v>
      </c>
      <c r="AG572" s="17">
        <f>+AB572/K572+AA572</f>
        <v>1.6893448953692443E-2</v>
      </c>
    </row>
    <row r="573" spans="1:33" ht="12.75" customHeight="1" x14ac:dyDescent="0.2">
      <c r="A573" s="6" t="s">
        <v>1263</v>
      </c>
      <c r="B573" s="6" t="s">
        <v>1334</v>
      </c>
      <c r="C573" s="7" t="s">
        <v>646</v>
      </c>
      <c r="D573" s="8" t="s">
        <v>1335</v>
      </c>
      <c r="E573" s="8" t="s">
        <v>36</v>
      </c>
      <c r="F573" s="8" t="s">
        <v>37</v>
      </c>
      <c r="G573" s="6" t="s">
        <v>51</v>
      </c>
      <c r="H573" s="6" t="s">
        <v>240</v>
      </c>
      <c r="I573" s="6" t="s">
        <v>123</v>
      </c>
      <c r="J573" s="8" t="s">
        <v>41</v>
      </c>
      <c r="K573" s="9">
        <v>207285217296</v>
      </c>
      <c r="L573" s="22" t="s">
        <v>1292</v>
      </c>
      <c r="M573" s="8" t="s">
        <v>42</v>
      </c>
      <c r="N573" s="8" t="s">
        <v>42</v>
      </c>
      <c r="O573" s="8" t="s">
        <v>340</v>
      </c>
      <c r="P573" s="8" t="s">
        <v>1270</v>
      </c>
      <c r="Q573" s="8" t="s">
        <v>42</v>
      </c>
      <c r="R573" s="9">
        <v>2277144892</v>
      </c>
      <c r="S573" s="9">
        <v>1655196437</v>
      </c>
      <c r="T573" s="12">
        <v>0</v>
      </c>
      <c r="U573" s="12">
        <v>0</v>
      </c>
      <c r="V573" s="12">
        <v>82759831</v>
      </c>
      <c r="W573" s="12">
        <v>157212022</v>
      </c>
      <c r="X573" s="9">
        <v>381976602</v>
      </c>
      <c r="Y573" s="9"/>
      <c r="Z573" s="9"/>
      <c r="AA573" s="13"/>
      <c r="AB573" s="14">
        <f t="shared" si="24"/>
        <v>1895168290</v>
      </c>
      <c r="AC573" s="15">
        <f t="shared" si="25"/>
        <v>0.87337702183693666</v>
      </c>
      <c r="AD573" s="15">
        <f t="shared" si="26"/>
        <v>4.366885591991411E-2</v>
      </c>
      <c r="AE573" s="16">
        <f>+S573/K573</f>
        <v>7.9851156710148107E-3</v>
      </c>
      <c r="AF573" s="16">
        <f>+V573/K573</f>
        <v>3.9925582769281744E-4</v>
      </c>
      <c r="AG573" s="17">
        <f>+AB573/K573+AA573</f>
        <v>9.1428048498689123E-3</v>
      </c>
    </row>
    <row r="574" spans="1:33" ht="12.75" customHeight="1" x14ac:dyDescent="0.2">
      <c r="A574" s="6" t="s">
        <v>1263</v>
      </c>
      <c r="B574" s="6" t="s">
        <v>1334</v>
      </c>
      <c r="C574" s="7" t="s">
        <v>1271</v>
      </c>
      <c r="D574" s="8" t="s">
        <v>1336</v>
      </c>
      <c r="E574" s="8" t="s">
        <v>36</v>
      </c>
      <c r="F574" s="8" t="s">
        <v>37</v>
      </c>
      <c r="G574" s="6" t="s">
        <v>51</v>
      </c>
      <c r="H574" s="6" t="s">
        <v>240</v>
      </c>
      <c r="I574" s="6" t="s">
        <v>123</v>
      </c>
      <c r="J574" s="8" t="s">
        <v>41</v>
      </c>
      <c r="K574" s="9">
        <v>5645099666</v>
      </c>
      <c r="L574" s="22" t="s">
        <v>1278</v>
      </c>
      <c r="M574" s="8" t="s">
        <v>42</v>
      </c>
      <c r="N574" s="8" t="s">
        <v>42</v>
      </c>
      <c r="O574" s="8" t="s">
        <v>340</v>
      </c>
      <c r="P574" s="8" t="s">
        <v>1270</v>
      </c>
      <c r="Q574" s="8" t="s">
        <v>42</v>
      </c>
      <c r="R574" s="9">
        <v>45478699</v>
      </c>
      <c r="S574" s="9">
        <v>28386048</v>
      </c>
      <c r="T574" s="12">
        <v>0</v>
      </c>
      <c r="U574" s="12">
        <v>0</v>
      </c>
      <c r="V574" s="12">
        <v>2270885</v>
      </c>
      <c r="W574" s="12">
        <v>4321604</v>
      </c>
      <c r="X574" s="9">
        <v>10500162</v>
      </c>
      <c r="Y574" s="9"/>
      <c r="Z574" s="9"/>
      <c r="AA574" s="13"/>
      <c r="AB574" s="14">
        <f t="shared" si="24"/>
        <v>34978537</v>
      </c>
      <c r="AC574" s="15">
        <f t="shared" si="25"/>
        <v>0.81152759476475533</v>
      </c>
      <c r="AD574" s="15">
        <f t="shared" si="26"/>
        <v>6.4922240744374179E-2</v>
      </c>
      <c r="AE574" s="16">
        <f>+S574/K574</f>
        <v>5.0284405377228284E-3</v>
      </c>
      <c r="AF574" s="16">
        <f>+V574/K574</f>
        <v>4.0227544850578373E-4</v>
      </c>
      <c r="AG574" s="17">
        <f>+AB574/K574+AA574</f>
        <v>6.1962656232046765E-3</v>
      </c>
    </row>
    <row r="575" spans="1:33" ht="12.75" customHeight="1" x14ac:dyDescent="0.2">
      <c r="A575" s="6" t="s">
        <v>1263</v>
      </c>
      <c r="B575" s="6" t="s">
        <v>1337</v>
      </c>
      <c r="C575" s="7" t="s">
        <v>646</v>
      </c>
      <c r="D575" s="8" t="s">
        <v>1338</v>
      </c>
      <c r="E575" s="8" t="s">
        <v>36</v>
      </c>
      <c r="F575" s="8" t="s">
        <v>37</v>
      </c>
      <c r="G575" s="6" t="s">
        <v>51</v>
      </c>
      <c r="H575" s="6" t="s">
        <v>52</v>
      </c>
      <c r="I575" s="6" t="s">
        <v>40</v>
      </c>
      <c r="J575" s="8" t="s">
        <v>41</v>
      </c>
      <c r="K575" s="9">
        <v>4614154936</v>
      </c>
      <c r="L575" s="22" t="s">
        <v>962</v>
      </c>
      <c r="M575" s="20">
        <v>2E-3</v>
      </c>
      <c r="N575" s="8" t="s">
        <v>44</v>
      </c>
      <c r="O575" s="8" t="s">
        <v>1308</v>
      </c>
      <c r="P575" s="8" t="s">
        <v>1339</v>
      </c>
      <c r="Q575" s="8" t="s">
        <v>42</v>
      </c>
      <c r="R575" s="9">
        <v>83704164</v>
      </c>
      <c r="S575" s="9">
        <v>69007290</v>
      </c>
      <c r="T575" s="12">
        <v>1073364</v>
      </c>
      <c r="U575" s="12">
        <v>0</v>
      </c>
      <c r="V575" s="12">
        <v>2300240</v>
      </c>
      <c r="W575" s="12">
        <v>3899535</v>
      </c>
      <c r="X575" s="9">
        <v>7423735</v>
      </c>
      <c r="Y575" s="9"/>
      <c r="Z575" s="9"/>
      <c r="AA575" s="13"/>
      <c r="AB575" s="14">
        <f t="shared" si="24"/>
        <v>75207065</v>
      </c>
      <c r="AC575" s="15">
        <f t="shared" si="25"/>
        <v>0.9175639283357222</v>
      </c>
      <c r="AD575" s="15">
        <f t="shared" si="26"/>
        <v>3.0585424387988017E-2</v>
      </c>
      <c r="AE575" s="16">
        <f>+S575/K575</f>
        <v>1.4955564118924507E-2</v>
      </c>
      <c r="AF575" s="16">
        <f>+V575/K575</f>
        <v>4.9851815379092421E-4</v>
      </c>
      <c r="AG575" s="17">
        <f>+AB575/K575+AA575</f>
        <v>1.6299206689664572E-2</v>
      </c>
    </row>
    <row r="576" spans="1:33" ht="12.75" customHeight="1" x14ac:dyDescent="0.2">
      <c r="A576" s="6" t="s">
        <v>1263</v>
      </c>
      <c r="B576" s="6" t="s">
        <v>1337</v>
      </c>
      <c r="C576" s="7" t="s">
        <v>1271</v>
      </c>
      <c r="D576" s="8" t="s">
        <v>1340</v>
      </c>
      <c r="E576" s="8" t="s">
        <v>36</v>
      </c>
      <c r="F576" s="8" t="s">
        <v>37</v>
      </c>
      <c r="G576" s="6" t="s">
        <v>51</v>
      </c>
      <c r="H576" s="6" t="s">
        <v>52</v>
      </c>
      <c r="I576" s="6" t="s">
        <v>40</v>
      </c>
      <c r="J576" s="8" t="s">
        <v>41</v>
      </c>
      <c r="K576" s="9">
        <v>5194210737</v>
      </c>
      <c r="L576" s="22" t="s">
        <v>1278</v>
      </c>
      <c r="M576" s="20">
        <v>2E-3</v>
      </c>
      <c r="N576" s="8" t="s">
        <v>44</v>
      </c>
      <c r="O576" s="8" t="s">
        <v>1308</v>
      </c>
      <c r="P576" s="8" t="s">
        <v>1339</v>
      </c>
      <c r="Q576" s="8" t="s">
        <v>42</v>
      </c>
      <c r="R576" s="9">
        <v>58134042</v>
      </c>
      <c r="S576" s="9">
        <v>41494365</v>
      </c>
      <c r="T576" s="12">
        <v>1283963</v>
      </c>
      <c r="U576" s="12">
        <v>0</v>
      </c>
      <c r="V576" s="12">
        <v>2593394</v>
      </c>
      <c r="W576" s="12">
        <v>4395119</v>
      </c>
      <c r="X576" s="9">
        <v>8367201</v>
      </c>
      <c r="Y576" s="9"/>
      <c r="Z576" s="9"/>
      <c r="AA576" s="13"/>
      <c r="AB576" s="14">
        <f t="shared" si="24"/>
        <v>48482878</v>
      </c>
      <c r="AC576" s="15">
        <f t="shared" si="25"/>
        <v>0.85585606118514668</v>
      </c>
      <c r="AD576" s="15">
        <f t="shared" si="26"/>
        <v>5.3490925188063303E-2</v>
      </c>
      <c r="AE576" s="16">
        <f>+S576/K576</f>
        <v>7.9885794206273845E-3</v>
      </c>
      <c r="AF576" s="16">
        <f>+V576/K576</f>
        <v>4.992854797989687E-4</v>
      </c>
      <c r="AG576" s="17">
        <f>+AB576/K576+AA576</f>
        <v>9.3340221363452155E-3</v>
      </c>
    </row>
    <row r="577" spans="1:33" ht="12.75" customHeight="1" x14ac:dyDescent="0.2">
      <c r="A577" s="6" t="s">
        <v>1263</v>
      </c>
      <c r="B577" s="6" t="s">
        <v>1337</v>
      </c>
      <c r="C577" s="7" t="s">
        <v>1279</v>
      </c>
      <c r="D577" s="8" t="s">
        <v>1341</v>
      </c>
      <c r="E577" s="8" t="s">
        <v>36</v>
      </c>
      <c r="F577" s="8" t="s">
        <v>37</v>
      </c>
      <c r="G577" s="6" t="s">
        <v>51</v>
      </c>
      <c r="H577" s="6" t="s">
        <v>52</v>
      </c>
      <c r="I577" s="6" t="s">
        <v>40</v>
      </c>
      <c r="J577" s="8" t="s">
        <v>65</v>
      </c>
      <c r="K577" s="9">
        <v>1494297</v>
      </c>
      <c r="L577" s="22" t="s">
        <v>962</v>
      </c>
      <c r="M577" s="20">
        <v>2E-3</v>
      </c>
      <c r="N577" s="8" t="s">
        <v>44</v>
      </c>
      <c r="O577" s="8" t="s">
        <v>1308</v>
      </c>
      <c r="P577" s="8" t="s">
        <v>1339</v>
      </c>
      <c r="Q577" s="8" t="s">
        <v>42</v>
      </c>
      <c r="R577" s="9">
        <v>27205</v>
      </c>
      <c r="S577" s="9">
        <v>22398</v>
      </c>
      <c r="T577" s="12">
        <v>388</v>
      </c>
      <c r="U577" s="12">
        <v>0</v>
      </c>
      <c r="V577" s="12">
        <v>747</v>
      </c>
      <c r="W577" s="12">
        <v>1264</v>
      </c>
      <c r="X577" s="9">
        <v>2408</v>
      </c>
      <c r="Y577" s="9"/>
      <c r="Z577" s="9"/>
      <c r="AA577" s="13"/>
      <c r="AB577" s="14">
        <f t="shared" si="24"/>
        <v>24409</v>
      </c>
      <c r="AC577" s="15">
        <f t="shared" si="25"/>
        <v>0.9176123560981605</v>
      </c>
      <c r="AD577" s="15">
        <f t="shared" si="26"/>
        <v>3.060346593469622E-2</v>
      </c>
      <c r="AE577" s="16">
        <f>+S577/K577</f>
        <v>1.4988988132881215E-2</v>
      </c>
      <c r="AF577" s="16">
        <f>+V577/K577</f>
        <v>4.9990062216547317E-4</v>
      </c>
      <c r="AG577" s="17">
        <f>+AB577/K577+AA577</f>
        <v>1.6334771467787192E-2</v>
      </c>
    </row>
    <row r="578" spans="1:33" ht="12.75" customHeight="1" x14ac:dyDescent="0.2">
      <c r="A578" s="6" t="s">
        <v>1263</v>
      </c>
      <c r="B578" s="6" t="s">
        <v>1342</v>
      </c>
      <c r="C578" s="7" t="s">
        <v>646</v>
      </c>
      <c r="D578" s="8" t="s">
        <v>1343</v>
      </c>
      <c r="E578" s="8" t="s">
        <v>36</v>
      </c>
      <c r="F578" s="8" t="s">
        <v>37</v>
      </c>
      <c r="G578" s="6" t="s">
        <v>51</v>
      </c>
      <c r="H578" s="6" t="s">
        <v>224</v>
      </c>
      <c r="I578" s="6" t="s">
        <v>40</v>
      </c>
      <c r="J578" s="8" t="s">
        <v>41</v>
      </c>
      <c r="K578" s="9">
        <v>13566244684</v>
      </c>
      <c r="L578" s="22" t="s">
        <v>962</v>
      </c>
      <c r="M578" s="20">
        <v>2E-3</v>
      </c>
      <c r="N578" s="8" t="s">
        <v>44</v>
      </c>
      <c r="O578" s="8" t="s">
        <v>340</v>
      </c>
      <c r="P578" s="8" t="s">
        <v>1270</v>
      </c>
      <c r="Q578" s="8" t="s">
        <v>42</v>
      </c>
      <c r="R578" s="9">
        <v>263280321</v>
      </c>
      <c r="S578" s="9">
        <v>203268705</v>
      </c>
      <c r="T578" s="12">
        <v>0</v>
      </c>
      <c r="U578" s="12">
        <v>0</v>
      </c>
      <c r="V578" s="12">
        <v>5420503</v>
      </c>
      <c r="W578" s="12">
        <v>10704351</v>
      </c>
      <c r="X578" s="9">
        <v>43886762</v>
      </c>
      <c r="Y578" s="9"/>
      <c r="Z578" s="9"/>
      <c r="AA578" s="13"/>
      <c r="AB578" s="14">
        <f t="shared" si="24"/>
        <v>219393559</v>
      </c>
      <c r="AC578" s="15">
        <f t="shared" si="25"/>
        <v>0.92650260986011901</v>
      </c>
      <c r="AD578" s="15">
        <f t="shared" si="26"/>
        <v>2.4706755406616109E-2</v>
      </c>
      <c r="AE578" s="16">
        <f>+S578/K578</f>
        <v>1.4983417278308025E-2</v>
      </c>
      <c r="AF578" s="16">
        <f>+V578/K578</f>
        <v>3.9955810368015327E-4</v>
      </c>
      <c r="AG578" s="17">
        <f>+AB578/K578+AA578</f>
        <v>1.6172018425906199E-2</v>
      </c>
    </row>
    <row r="579" spans="1:33" ht="12.75" customHeight="1" x14ac:dyDescent="0.2">
      <c r="A579" s="6" t="s">
        <v>1263</v>
      </c>
      <c r="B579" s="6" t="s">
        <v>1344</v>
      </c>
      <c r="C579" s="7" t="s">
        <v>646</v>
      </c>
      <c r="D579" s="8" t="s">
        <v>1345</v>
      </c>
      <c r="E579" s="8" t="s">
        <v>36</v>
      </c>
      <c r="F579" s="8" t="s">
        <v>37</v>
      </c>
      <c r="G579" s="6" t="s">
        <v>51</v>
      </c>
      <c r="H579" s="6" t="s">
        <v>448</v>
      </c>
      <c r="I579" s="6" t="s">
        <v>123</v>
      </c>
      <c r="J579" s="8" t="s">
        <v>41</v>
      </c>
      <c r="K579" s="9">
        <v>95400010052</v>
      </c>
      <c r="L579" s="22" t="s">
        <v>1292</v>
      </c>
      <c r="M579" s="8" t="s">
        <v>42</v>
      </c>
      <c r="N579" s="8" t="s">
        <v>42</v>
      </c>
      <c r="O579" s="8" t="s">
        <v>340</v>
      </c>
      <c r="P579" s="8" t="s">
        <v>1270</v>
      </c>
      <c r="Q579" s="8" t="s">
        <v>42</v>
      </c>
      <c r="R579" s="9">
        <v>495515979</v>
      </c>
      <c r="S579" s="9">
        <v>380946325</v>
      </c>
      <c r="T579" s="12">
        <v>0</v>
      </c>
      <c r="U579" s="12">
        <v>0</v>
      </c>
      <c r="V579" s="12">
        <v>38094623</v>
      </c>
      <c r="W579" s="12">
        <v>73477509</v>
      </c>
      <c r="X579" s="9">
        <v>2997522</v>
      </c>
      <c r="Y579" s="9"/>
      <c r="Z579" s="9"/>
      <c r="AA579" s="13"/>
      <c r="AB579" s="14">
        <f t="shared" si="24"/>
        <v>492518457</v>
      </c>
      <c r="AC579" s="15">
        <f t="shared" si="25"/>
        <v>0.77346608961702323</v>
      </c>
      <c r="AD579" s="15">
        <f t="shared" si="26"/>
        <v>7.7346589673085081E-2</v>
      </c>
      <c r="AE579" s="16">
        <f>+S579/K579</f>
        <v>3.9931476400511525E-3</v>
      </c>
      <c r="AF579" s="16">
        <f>+V579/K579</f>
        <v>3.993146644244129E-4</v>
      </c>
      <c r="AG579" s="17">
        <f>+AB579/K579+AA579</f>
        <v>5.162666720176878E-3</v>
      </c>
    </row>
    <row r="580" spans="1:33" ht="12.75" customHeight="1" x14ac:dyDescent="0.2">
      <c r="A580" s="6" t="s">
        <v>1263</v>
      </c>
      <c r="B580" s="6" t="s">
        <v>1346</v>
      </c>
      <c r="C580" s="7" t="s">
        <v>646</v>
      </c>
      <c r="D580" s="8" t="s">
        <v>1347</v>
      </c>
      <c r="E580" s="8" t="s">
        <v>36</v>
      </c>
      <c r="F580" s="8" t="s">
        <v>37</v>
      </c>
      <c r="G580" s="6" t="s">
        <v>62</v>
      </c>
      <c r="H580" s="6" t="s">
        <v>52</v>
      </c>
      <c r="I580" s="6" t="s">
        <v>40</v>
      </c>
      <c r="J580" s="8" t="s">
        <v>41</v>
      </c>
      <c r="K580" s="9">
        <v>4586893644</v>
      </c>
      <c r="L580" s="22" t="s">
        <v>962</v>
      </c>
      <c r="M580" s="8" t="s">
        <v>42</v>
      </c>
      <c r="N580" s="8" t="s">
        <v>42</v>
      </c>
      <c r="O580" s="8" t="s">
        <v>340</v>
      </c>
      <c r="P580" s="8" t="s">
        <v>1270</v>
      </c>
      <c r="Q580" s="8" t="s">
        <v>42</v>
      </c>
      <c r="R580" s="9">
        <v>75233311</v>
      </c>
      <c r="S580" s="9">
        <v>64089330</v>
      </c>
      <c r="T580" s="12">
        <v>0</v>
      </c>
      <c r="U580" s="12">
        <v>0</v>
      </c>
      <c r="V580" s="12">
        <v>1831131</v>
      </c>
      <c r="W580" s="12">
        <v>3865465</v>
      </c>
      <c r="X580" s="9">
        <v>5447385</v>
      </c>
      <c r="Y580" s="9"/>
      <c r="Z580" s="9"/>
      <c r="AA580" s="13"/>
      <c r="AB580" s="14">
        <f t="shared" si="24"/>
        <v>69785926</v>
      </c>
      <c r="AC580" s="15">
        <f t="shared" si="25"/>
        <v>0.91837041755382021</v>
      </c>
      <c r="AD580" s="15">
        <f t="shared" si="26"/>
        <v>2.6239259188163527E-2</v>
      </c>
      <c r="AE580" s="16">
        <f>+S580/K580</f>
        <v>1.3972272952923954E-2</v>
      </c>
      <c r="AF580" s="16">
        <f>+V580/K580</f>
        <v>3.9920938703151673E-4</v>
      </c>
      <c r="AG580" s="17">
        <f>+AB580/K580+AA580</f>
        <v>1.5214201901385966E-2</v>
      </c>
    </row>
    <row r="581" spans="1:33" ht="12.75" customHeight="1" x14ac:dyDescent="0.2">
      <c r="A581" s="6" t="s">
        <v>1263</v>
      </c>
      <c r="B581" s="6" t="s">
        <v>1346</v>
      </c>
      <c r="C581" s="7" t="s">
        <v>1271</v>
      </c>
      <c r="D581" s="8" t="s">
        <v>1348</v>
      </c>
      <c r="E581" s="8" t="s">
        <v>36</v>
      </c>
      <c r="F581" s="8" t="s">
        <v>37</v>
      </c>
      <c r="G581" s="6" t="s">
        <v>62</v>
      </c>
      <c r="H581" s="6" t="s">
        <v>52</v>
      </c>
      <c r="I581" s="6" t="s">
        <v>40</v>
      </c>
      <c r="J581" s="8" t="s">
        <v>65</v>
      </c>
      <c r="K581" s="9">
        <v>2597748</v>
      </c>
      <c r="L581" s="22" t="s">
        <v>962</v>
      </c>
      <c r="M581" s="8" t="s">
        <v>42</v>
      </c>
      <c r="N581" s="8" t="s">
        <v>42</v>
      </c>
      <c r="O581" s="8" t="s">
        <v>340</v>
      </c>
      <c r="P581" s="8" t="s">
        <v>1270</v>
      </c>
      <c r="Q581" s="8" t="s">
        <v>42</v>
      </c>
      <c r="R581" s="9">
        <v>42584</v>
      </c>
      <c r="S581" s="9">
        <v>36274</v>
      </c>
      <c r="T581" s="12">
        <v>0</v>
      </c>
      <c r="U581" s="12">
        <v>0</v>
      </c>
      <c r="V581" s="12">
        <v>1036</v>
      </c>
      <c r="W581" s="12">
        <v>2189</v>
      </c>
      <c r="X581" s="9">
        <v>3085</v>
      </c>
      <c r="Y581" s="9"/>
      <c r="Z581" s="9"/>
      <c r="AA581" s="13"/>
      <c r="AB581" s="14">
        <f t="shared" si="24"/>
        <v>39499</v>
      </c>
      <c r="AC581" s="15">
        <f t="shared" si="25"/>
        <v>0.91835236335097092</v>
      </c>
      <c r="AD581" s="15">
        <f t="shared" si="26"/>
        <v>2.6228512114230738E-2</v>
      </c>
      <c r="AE581" s="16">
        <f>+S581/K581</f>
        <v>1.3963633116068226E-2</v>
      </c>
      <c r="AF581" s="16">
        <f>+V581/K581</f>
        <v>3.9880696664957492E-4</v>
      </c>
      <c r="AG581" s="17">
        <f>+AB581/K581+AA581</f>
        <v>1.5205093026729306E-2</v>
      </c>
    </row>
    <row r="582" spans="1:33" ht="12.75" customHeight="1" x14ac:dyDescent="0.2">
      <c r="A582" s="6" t="s">
        <v>1263</v>
      </c>
      <c r="B582" s="6" t="s">
        <v>1349</v>
      </c>
      <c r="C582" s="7" t="s">
        <v>646</v>
      </c>
      <c r="D582" s="8" t="s">
        <v>1350</v>
      </c>
      <c r="E582" s="8" t="s">
        <v>36</v>
      </c>
      <c r="F582" s="8" t="s">
        <v>37</v>
      </c>
      <c r="G582" s="6" t="s">
        <v>62</v>
      </c>
      <c r="H582" s="6" t="s">
        <v>216</v>
      </c>
      <c r="I582" s="6" t="s">
        <v>123</v>
      </c>
      <c r="J582" s="8" t="s">
        <v>41</v>
      </c>
      <c r="K582" s="9">
        <v>5972878168</v>
      </c>
      <c r="L582" s="22" t="s">
        <v>1266</v>
      </c>
      <c r="M582" s="8" t="s">
        <v>42</v>
      </c>
      <c r="N582" s="8" t="s">
        <v>42</v>
      </c>
      <c r="O582" s="8" t="s">
        <v>340</v>
      </c>
      <c r="P582" s="8" t="s">
        <v>1351</v>
      </c>
      <c r="Q582" s="8" t="s">
        <v>42</v>
      </c>
      <c r="R582" s="9">
        <v>18058646</v>
      </c>
      <c r="S582" s="9">
        <v>11942254</v>
      </c>
      <c r="T582" s="12">
        <v>0</v>
      </c>
      <c r="U582" s="12">
        <v>0</v>
      </c>
      <c r="V582" s="12">
        <v>2388453</v>
      </c>
      <c r="W582" s="12">
        <v>2632573</v>
      </c>
      <c r="X582" s="9">
        <v>1095366</v>
      </c>
      <c r="Y582" s="9"/>
      <c r="Z582" s="9"/>
      <c r="AA582" s="16">
        <v>7.6629999999999997E-3</v>
      </c>
      <c r="AB582" s="14">
        <f t="shared" si="24"/>
        <v>16963280</v>
      </c>
      <c r="AC582" s="15">
        <f t="shared" si="25"/>
        <v>0.70400618276654048</v>
      </c>
      <c r="AD582" s="15">
        <f t="shared" si="26"/>
        <v>0.14080136624520728</v>
      </c>
      <c r="AE582" s="16">
        <f>+S582/K582</f>
        <v>1.9994136267471913E-3</v>
      </c>
      <c r="AF582" s="16">
        <f>+V582/K582</f>
        <v>3.9988309368107643E-4</v>
      </c>
      <c r="AG582" s="17">
        <f>+AB582/K582+AA582</f>
        <v>1.0503051232064575E-2</v>
      </c>
    </row>
    <row r="583" spans="1:33" ht="12.75" customHeight="1" x14ac:dyDescent="0.2">
      <c r="A583" s="6" t="s">
        <v>1263</v>
      </c>
      <c r="B583" s="6" t="s">
        <v>1352</v>
      </c>
      <c r="C583" s="7" t="s">
        <v>646</v>
      </c>
      <c r="D583" s="8" t="s">
        <v>1353</v>
      </c>
      <c r="E583" s="8" t="s">
        <v>36</v>
      </c>
      <c r="F583" s="8" t="s">
        <v>37</v>
      </c>
      <c r="G583" s="6" t="s">
        <v>62</v>
      </c>
      <c r="H583" s="6" t="s">
        <v>224</v>
      </c>
      <c r="I583" s="6" t="s">
        <v>40</v>
      </c>
      <c r="J583" s="8" t="s">
        <v>65</v>
      </c>
      <c r="K583" s="9">
        <v>11963698</v>
      </c>
      <c r="L583" s="22" t="s">
        <v>1354</v>
      </c>
      <c r="M583" s="8" t="s">
        <v>42</v>
      </c>
      <c r="N583" s="8" t="s">
        <v>42</v>
      </c>
      <c r="O583" s="8" t="s">
        <v>340</v>
      </c>
      <c r="P583" s="8" t="s">
        <v>1270</v>
      </c>
      <c r="Q583" s="8" t="s">
        <v>42</v>
      </c>
      <c r="R583" s="9">
        <v>10823</v>
      </c>
      <c r="S583" s="9">
        <v>0</v>
      </c>
      <c r="T583" s="12">
        <v>0</v>
      </c>
      <c r="U583" s="12">
        <v>0</v>
      </c>
      <c r="V583" s="12">
        <v>4781</v>
      </c>
      <c r="W583" s="12">
        <v>5948</v>
      </c>
      <c r="X583" s="9">
        <v>94</v>
      </c>
      <c r="Y583" s="9"/>
      <c r="Z583" s="9"/>
      <c r="AA583" s="16">
        <v>4.4200000000000001E-4</v>
      </c>
      <c r="AB583" s="14">
        <f t="shared" si="24"/>
        <v>10729</v>
      </c>
      <c r="AC583" s="15">
        <f t="shared" si="25"/>
        <v>0</v>
      </c>
      <c r="AD583" s="15">
        <f t="shared" si="26"/>
        <v>0.44561468916021996</v>
      </c>
      <c r="AE583" s="16">
        <f>+S583/K583</f>
        <v>0</v>
      </c>
      <c r="AF583" s="16">
        <f>+V583/K583</f>
        <v>3.9962560071309057E-4</v>
      </c>
      <c r="AG583" s="17">
        <f>+AB583/K583+AA583</f>
        <v>1.3387962915814159E-3</v>
      </c>
    </row>
    <row r="584" spans="1:33" ht="12.75" customHeight="1" x14ac:dyDescent="0.2">
      <c r="A584" s="6" t="s">
        <v>1263</v>
      </c>
      <c r="B584" s="6" t="s">
        <v>1355</v>
      </c>
      <c r="C584" s="7" t="s">
        <v>646</v>
      </c>
      <c r="D584" s="8" t="s">
        <v>1356</v>
      </c>
      <c r="E584" s="8" t="s">
        <v>36</v>
      </c>
      <c r="F584" s="8" t="s">
        <v>37</v>
      </c>
      <c r="G584" s="6" t="s">
        <v>62</v>
      </c>
      <c r="H584" s="6" t="s">
        <v>224</v>
      </c>
      <c r="I584" s="6" t="s">
        <v>40</v>
      </c>
      <c r="J584" s="8" t="s">
        <v>41</v>
      </c>
      <c r="K584" s="9">
        <v>12350650637</v>
      </c>
      <c r="L584" s="22" t="s">
        <v>1354</v>
      </c>
      <c r="M584" s="8" t="s">
        <v>42</v>
      </c>
      <c r="N584" s="8" t="s">
        <v>42</v>
      </c>
      <c r="O584" s="8" t="s">
        <v>340</v>
      </c>
      <c r="P584" s="8" t="s">
        <v>1270</v>
      </c>
      <c r="Q584" s="8" t="s">
        <v>42</v>
      </c>
      <c r="R584" s="9">
        <v>75070799</v>
      </c>
      <c r="S584" s="9">
        <v>65657242</v>
      </c>
      <c r="T584" s="12">
        <v>0</v>
      </c>
      <c r="U584" s="12">
        <v>0</v>
      </c>
      <c r="V584" s="12">
        <v>4935201</v>
      </c>
      <c r="W584" s="12">
        <v>4415281</v>
      </c>
      <c r="X584" s="9">
        <v>63075</v>
      </c>
      <c r="Y584" s="9"/>
      <c r="Z584" s="9"/>
      <c r="AA584" s="16">
        <v>2.3219999999999998E-3</v>
      </c>
      <c r="AB584" s="14">
        <f t="shared" si="24"/>
        <v>75007724</v>
      </c>
      <c r="AC584" s="15">
        <f t="shared" si="25"/>
        <v>0.87533974501079381</v>
      </c>
      <c r="AD584" s="15">
        <f t="shared" si="26"/>
        <v>6.5795903899177097E-2</v>
      </c>
      <c r="AE584" s="16">
        <f>+S584/K584</f>
        <v>5.3160958017308378E-3</v>
      </c>
      <c r="AF584" s="16">
        <f>+V584/K584</f>
        <v>3.9959036532173913E-4</v>
      </c>
      <c r="AG584" s="17">
        <f>+AB584/K584+AA584</f>
        <v>8.3951799647293355E-3</v>
      </c>
    </row>
    <row r="585" spans="1:33" ht="12.75" customHeight="1" x14ac:dyDescent="0.2">
      <c r="A585" s="6" t="s">
        <v>1263</v>
      </c>
      <c r="B585" s="6" t="s">
        <v>1357</v>
      </c>
      <c r="C585" s="7" t="s">
        <v>646</v>
      </c>
      <c r="D585" s="8" t="s">
        <v>1358</v>
      </c>
      <c r="E585" s="8" t="s">
        <v>36</v>
      </c>
      <c r="F585" s="8" t="s">
        <v>37</v>
      </c>
      <c r="G585" s="6" t="s">
        <v>62</v>
      </c>
      <c r="H585" s="6" t="s">
        <v>216</v>
      </c>
      <c r="I585" s="6" t="s">
        <v>123</v>
      </c>
      <c r="J585" s="8" t="s">
        <v>41</v>
      </c>
      <c r="K585" s="9">
        <v>15036399076</v>
      </c>
      <c r="L585" s="22" t="s">
        <v>1266</v>
      </c>
      <c r="M585" s="8" t="s">
        <v>42</v>
      </c>
      <c r="N585" s="8" t="s">
        <v>42</v>
      </c>
      <c r="O585" s="8" t="s">
        <v>340</v>
      </c>
      <c r="P585" s="8" t="s">
        <v>1270</v>
      </c>
      <c r="Q585" s="8" t="s">
        <v>42</v>
      </c>
      <c r="R585" s="9">
        <v>50025011</v>
      </c>
      <c r="S585" s="9">
        <v>38807923</v>
      </c>
      <c r="T585" s="12">
        <v>0</v>
      </c>
      <c r="U585" s="12">
        <v>0</v>
      </c>
      <c r="V585" s="12">
        <v>6007180</v>
      </c>
      <c r="W585" s="12">
        <v>5141844</v>
      </c>
      <c r="X585" s="9">
        <v>68064</v>
      </c>
      <c r="Y585" s="9"/>
      <c r="Z585" s="9"/>
      <c r="AA585" s="16">
        <v>6.4770000000000001E-3</v>
      </c>
      <c r="AB585" s="14">
        <f t="shared" si="24"/>
        <v>49956947</v>
      </c>
      <c r="AC585" s="15">
        <f t="shared" si="25"/>
        <v>0.77682735496226385</v>
      </c>
      <c r="AD585" s="15">
        <f t="shared" si="26"/>
        <v>0.12024714000237044</v>
      </c>
      <c r="AE585" s="16">
        <f>+S585/K585</f>
        <v>2.5809319640858939E-3</v>
      </c>
      <c r="AF585" s="16">
        <f>+V585/K585</f>
        <v>3.9950921557996034E-4</v>
      </c>
      <c r="AG585" s="17">
        <f>+AB585/K585+AA585</f>
        <v>9.799400978285926E-3</v>
      </c>
    </row>
    <row r="586" spans="1:33" ht="12.75" customHeight="1" x14ac:dyDescent="0.2">
      <c r="A586" s="6" t="s">
        <v>1263</v>
      </c>
      <c r="B586" s="6" t="s">
        <v>1359</v>
      </c>
      <c r="C586" s="7" t="s">
        <v>646</v>
      </c>
      <c r="D586" s="8" t="s">
        <v>1360</v>
      </c>
      <c r="E586" s="8" t="s">
        <v>36</v>
      </c>
      <c r="F586" s="8" t="s">
        <v>37</v>
      </c>
      <c r="G586" s="6" t="s">
        <v>62</v>
      </c>
      <c r="H586" s="6" t="s">
        <v>202</v>
      </c>
      <c r="I586" s="6" t="s">
        <v>40</v>
      </c>
      <c r="J586" s="8" t="s">
        <v>41</v>
      </c>
      <c r="K586" s="9">
        <v>3622081388</v>
      </c>
      <c r="L586" s="22" t="s">
        <v>1361</v>
      </c>
      <c r="M586" s="8" t="s">
        <v>42</v>
      </c>
      <c r="N586" s="8" t="s">
        <v>42</v>
      </c>
      <c r="O586" s="8" t="s">
        <v>340</v>
      </c>
      <c r="P586" s="8" t="s">
        <v>1270</v>
      </c>
      <c r="Q586" s="8" t="s">
        <v>42</v>
      </c>
      <c r="R586" s="9">
        <v>29655601</v>
      </c>
      <c r="S586" s="9">
        <v>26351327</v>
      </c>
      <c r="T586" s="12">
        <v>0</v>
      </c>
      <c r="U586" s="12">
        <v>0</v>
      </c>
      <c r="V586" s="12">
        <v>1446701</v>
      </c>
      <c r="W586" s="12">
        <v>1796383</v>
      </c>
      <c r="X586" s="9">
        <v>61190</v>
      </c>
      <c r="Y586" s="9"/>
      <c r="Z586" s="9"/>
      <c r="AA586" s="16">
        <v>4.7829999999999999E-3</v>
      </c>
      <c r="AB586" s="14">
        <f t="shared" si="24"/>
        <v>29594411</v>
      </c>
      <c r="AC586" s="15">
        <f t="shared" si="25"/>
        <v>0.89041565990281069</v>
      </c>
      <c r="AD586" s="15">
        <f t="shared" si="26"/>
        <v>4.8884263991603012E-2</v>
      </c>
      <c r="AE586" s="16">
        <f>+S586/K586</f>
        <v>7.2751890908090222E-3</v>
      </c>
      <c r="AF586" s="16">
        <f>+V586/K586</f>
        <v>3.994115109596759E-4</v>
      </c>
      <c r="AG586" s="17">
        <f>+AB586/K586+AA586</f>
        <v>1.2953553841790151E-2</v>
      </c>
    </row>
    <row r="587" spans="1:33" ht="12.75" customHeight="1" x14ac:dyDescent="0.2">
      <c r="A587" s="6" t="s">
        <v>1263</v>
      </c>
      <c r="B587" s="6" t="s">
        <v>1362</v>
      </c>
      <c r="C587" s="7" t="s">
        <v>646</v>
      </c>
      <c r="D587" s="8" t="s">
        <v>1363</v>
      </c>
      <c r="E587" s="8" t="s">
        <v>36</v>
      </c>
      <c r="F587" s="8" t="s">
        <v>37</v>
      </c>
      <c r="G587" s="6" t="s">
        <v>51</v>
      </c>
      <c r="H587" s="6" t="s">
        <v>157</v>
      </c>
      <c r="I587" s="6" t="s">
        <v>123</v>
      </c>
      <c r="J587" s="8" t="s">
        <v>41</v>
      </c>
      <c r="K587" s="9">
        <v>12450171554</v>
      </c>
      <c r="L587" s="22" t="s">
        <v>1292</v>
      </c>
      <c r="M587" s="8" t="s">
        <v>42</v>
      </c>
      <c r="N587" s="8" t="s">
        <v>42</v>
      </c>
      <c r="O587" s="8" t="s">
        <v>340</v>
      </c>
      <c r="P587" s="8" t="s">
        <v>1351</v>
      </c>
      <c r="Q587" s="8" t="s">
        <v>42</v>
      </c>
      <c r="R587" s="9">
        <v>37421770</v>
      </c>
      <c r="S587" s="9">
        <v>18645225</v>
      </c>
      <c r="T587" s="12">
        <v>0</v>
      </c>
      <c r="U587" s="12">
        <v>0</v>
      </c>
      <c r="V587" s="12">
        <v>4972075</v>
      </c>
      <c r="W587" s="12">
        <v>10574282</v>
      </c>
      <c r="X587" s="9">
        <v>3230188</v>
      </c>
      <c r="Y587" s="9"/>
      <c r="Z587" s="9"/>
      <c r="AA587" s="13"/>
      <c r="AB587" s="14">
        <f t="shared" si="24"/>
        <v>34191582</v>
      </c>
      <c r="AC587" s="15">
        <f t="shared" si="25"/>
        <v>0.54531624187497374</v>
      </c>
      <c r="AD587" s="15">
        <f t="shared" si="26"/>
        <v>0.1454181032044671</v>
      </c>
      <c r="AE587" s="16">
        <f>+S587/K587</f>
        <v>1.4975877978171031E-3</v>
      </c>
      <c r="AF587" s="16">
        <f>+V587/K587</f>
        <v>3.9935795088723644E-4</v>
      </c>
      <c r="AG587" s="17">
        <f>+AB587/K587+AA587</f>
        <v>2.7462739651177661E-3</v>
      </c>
    </row>
    <row r="588" spans="1:33" ht="12.75" customHeight="1" x14ac:dyDescent="0.2">
      <c r="A588" s="6" t="s">
        <v>1263</v>
      </c>
      <c r="B588" s="6" t="s">
        <v>1364</v>
      </c>
      <c r="C588" s="7" t="s">
        <v>646</v>
      </c>
      <c r="D588" s="8" t="s">
        <v>1365</v>
      </c>
      <c r="E588" s="8" t="s">
        <v>36</v>
      </c>
      <c r="F588" s="8" t="s">
        <v>37</v>
      </c>
      <c r="G588" s="6" t="s">
        <v>62</v>
      </c>
      <c r="H588" s="6" t="s">
        <v>39</v>
      </c>
      <c r="I588" s="6" t="s">
        <v>40</v>
      </c>
      <c r="J588" s="8" t="s">
        <v>41</v>
      </c>
      <c r="K588" s="9">
        <v>43140202970</v>
      </c>
      <c r="L588" s="22" t="s">
        <v>1361</v>
      </c>
      <c r="M588" s="8" t="s">
        <v>42</v>
      </c>
      <c r="N588" s="8" t="s">
        <v>42</v>
      </c>
      <c r="O588" s="8" t="s">
        <v>340</v>
      </c>
      <c r="P588" s="8" t="s">
        <v>1270</v>
      </c>
      <c r="Q588" s="8" t="s">
        <v>42</v>
      </c>
      <c r="R588" s="9">
        <v>400683730</v>
      </c>
      <c r="S588" s="9">
        <v>370972985</v>
      </c>
      <c r="T588" s="12">
        <v>0</v>
      </c>
      <c r="U588" s="12">
        <v>0</v>
      </c>
      <c r="V588" s="12">
        <v>17239787</v>
      </c>
      <c r="W588" s="12">
        <v>12402186</v>
      </c>
      <c r="X588" s="9">
        <v>68772</v>
      </c>
      <c r="Y588" s="9"/>
      <c r="Z588" s="9"/>
      <c r="AA588" s="16">
        <v>8.9470000000000001E-3</v>
      </c>
      <c r="AB588" s="14">
        <f t="shared" si="24"/>
        <v>400614958</v>
      </c>
      <c r="AC588" s="15">
        <f t="shared" si="25"/>
        <v>0.92600882116837979</v>
      </c>
      <c r="AD588" s="15">
        <f t="shared" si="26"/>
        <v>4.3033308306975396E-2</v>
      </c>
      <c r="AE588" s="16">
        <f>+S588/K588</f>
        <v>8.5992406029702095E-3</v>
      </c>
      <c r="AF588" s="16">
        <f>+V588/K588</f>
        <v>3.9962229690918862E-4</v>
      </c>
      <c r="AG588" s="17">
        <f>+AB588/K588+AA588</f>
        <v>1.8233348473570939E-2</v>
      </c>
    </row>
    <row r="589" spans="1:33" ht="12.75" customHeight="1" x14ac:dyDescent="0.2">
      <c r="A589" s="6" t="s">
        <v>1263</v>
      </c>
      <c r="B589" s="6" t="s">
        <v>1366</v>
      </c>
      <c r="C589" s="7" t="s">
        <v>646</v>
      </c>
      <c r="D589" s="8" t="s">
        <v>1367</v>
      </c>
      <c r="E589" s="8" t="s">
        <v>36</v>
      </c>
      <c r="F589" s="8" t="s">
        <v>37</v>
      </c>
      <c r="G589" s="6" t="s">
        <v>62</v>
      </c>
      <c r="H589" s="6" t="s">
        <v>39</v>
      </c>
      <c r="I589" s="6" t="s">
        <v>40</v>
      </c>
      <c r="J589" s="8" t="s">
        <v>65</v>
      </c>
      <c r="K589" s="9">
        <v>25146358</v>
      </c>
      <c r="L589" s="22" t="s">
        <v>1266</v>
      </c>
      <c r="M589" s="8" t="s">
        <v>42</v>
      </c>
      <c r="N589" s="8" t="s">
        <v>42</v>
      </c>
      <c r="O589" s="8" t="s">
        <v>340</v>
      </c>
      <c r="P589" s="8" t="s">
        <v>1368</v>
      </c>
      <c r="Q589" s="8" t="s">
        <v>42</v>
      </c>
      <c r="R589" s="9">
        <v>355505</v>
      </c>
      <c r="S589" s="9">
        <v>216152</v>
      </c>
      <c r="T589" s="12">
        <v>0</v>
      </c>
      <c r="U589" s="12">
        <v>0</v>
      </c>
      <c r="V589" s="12">
        <v>10053</v>
      </c>
      <c r="W589" s="12">
        <v>9048</v>
      </c>
      <c r="X589" s="9">
        <v>120252</v>
      </c>
      <c r="Y589" s="9"/>
      <c r="Z589" s="9"/>
      <c r="AA589" s="16">
        <v>7.894E-3</v>
      </c>
      <c r="AB589" s="14">
        <f t="shared" si="24"/>
        <v>235253</v>
      </c>
      <c r="AC589" s="15">
        <f t="shared" si="25"/>
        <v>0.91880656144661277</v>
      </c>
      <c r="AD589" s="15">
        <f t="shared" si="26"/>
        <v>4.2732717542390532E-2</v>
      </c>
      <c r="AE589" s="16">
        <f>+S589/K589</f>
        <v>8.5957576838761301E-3</v>
      </c>
      <c r="AF589" s="16">
        <f>+V589/K589</f>
        <v>3.997795625115971E-4</v>
      </c>
      <c r="AG589" s="17">
        <f>+AB589/K589+AA589</f>
        <v>1.7249350782805206E-2</v>
      </c>
    </row>
    <row r="590" spans="1:33" ht="12.75" customHeight="1" x14ac:dyDescent="0.2">
      <c r="A590" s="6" t="s">
        <v>1263</v>
      </c>
      <c r="B590" s="6" t="s">
        <v>1369</v>
      </c>
      <c r="C590" s="7" t="s">
        <v>646</v>
      </c>
      <c r="D590" s="8" t="s">
        <v>1370</v>
      </c>
      <c r="E590" s="8" t="s">
        <v>36</v>
      </c>
      <c r="F590" s="8" t="s">
        <v>37</v>
      </c>
      <c r="G590" s="6" t="s">
        <v>62</v>
      </c>
      <c r="H590" s="6" t="s">
        <v>216</v>
      </c>
      <c r="I590" s="6" t="s">
        <v>123</v>
      </c>
      <c r="J590" s="8" t="s">
        <v>41</v>
      </c>
      <c r="K590" s="9">
        <v>3849972360</v>
      </c>
      <c r="L590" s="22" t="s">
        <v>1266</v>
      </c>
      <c r="M590" s="8" t="s">
        <v>42</v>
      </c>
      <c r="N590" s="8" t="s">
        <v>42</v>
      </c>
      <c r="O590" s="8" t="s">
        <v>340</v>
      </c>
      <c r="P590" s="8" t="s">
        <v>1351</v>
      </c>
      <c r="Q590" s="8" t="s">
        <v>42</v>
      </c>
      <c r="R590" s="9">
        <v>13628156</v>
      </c>
      <c r="S590" s="9">
        <v>8674609</v>
      </c>
      <c r="T590" s="12">
        <v>0</v>
      </c>
      <c r="U590" s="12">
        <v>0</v>
      </c>
      <c r="V590" s="12">
        <v>1542163</v>
      </c>
      <c r="W590" s="12">
        <v>1976691</v>
      </c>
      <c r="X590" s="9">
        <v>1434693</v>
      </c>
      <c r="Y590" s="9"/>
      <c r="Z590" s="9"/>
      <c r="AA590" s="16">
        <v>8.5459999999999998E-3</v>
      </c>
      <c r="AB590" s="14">
        <f t="shared" si="24"/>
        <v>12193463</v>
      </c>
      <c r="AC590" s="15">
        <f t="shared" si="25"/>
        <v>0.7114147145892844</v>
      </c>
      <c r="AD590" s="15">
        <f t="shared" si="26"/>
        <v>0.12647457084176988</v>
      </c>
      <c r="AE590" s="16">
        <f>+S590/K590</f>
        <v>2.2531613707481267E-3</v>
      </c>
      <c r="AF590" s="16">
        <f>+V590/K590</f>
        <v>4.0056469392419221E-4</v>
      </c>
      <c r="AG590" s="17">
        <f>+AB590/K590+AA590</f>
        <v>1.17131559844653E-2</v>
      </c>
    </row>
    <row r="591" spans="1:33" ht="12.75" customHeight="1" x14ac:dyDescent="0.2">
      <c r="A591" s="6" t="s">
        <v>1263</v>
      </c>
      <c r="B591" s="6" t="s">
        <v>1371</v>
      </c>
      <c r="C591" s="7" t="s">
        <v>646</v>
      </c>
      <c r="D591" s="8" t="s">
        <v>1372</v>
      </c>
      <c r="E591" s="8" t="s">
        <v>36</v>
      </c>
      <c r="F591" s="8" t="s">
        <v>37</v>
      </c>
      <c r="G591" s="6" t="s">
        <v>51</v>
      </c>
      <c r="H591" s="6" t="s">
        <v>52</v>
      </c>
      <c r="I591" s="6" t="s">
        <v>40</v>
      </c>
      <c r="J591" s="8" t="s">
        <v>41</v>
      </c>
      <c r="K591" s="9">
        <v>11264352093</v>
      </c>
      <c r="L591" s="22" t="s">
        <v>962</v>
      </c>
      <c r="M591" s="8" t="s">
        <v>42</v>
      </c>
      <c r="N591" s="8" t="s">
        <v>42</v>
      </c>
      <c r="O591" s="8" t="s">
        <v>340</v>
      </c>
      <c r="P591" s="8" t="s">
        <v>1270</v>
      </c>
      <c r="Q591" s="8" t="s">
        <v>42</v>
      </c>
      <c r="R591" s="9">
        <v>240757224</v>
      </c>
      <c r="S591" s="9">
        <v>224720504</v>
      </c>
      <c r="T591" s="12">
        <v>0</v>
      </c>
      <c r="U591" s="12">
        <v>0</v>
      </c>
      <c r="V591" s="12">
        <v>4494412</v>
      </c>
      <c r="W591" s="12">
        <v>8708004</v>
      </c>
      <c r="X591" s="9">
        <v>2834304</v>
      </c>
      <c r="Y591" s="9"/>
      <c r="Z591" s="9"/>
      <c r="AA591" s="13"/>
      <c r="AB591" s="14">
        <f t="shared" si="24"/>
        <v>237922920</v>
      </c>
      <c r="AC591" s="15">
        <f t="shared" si="25"/>
        <v>0.94450969246678718</v>
      </c>
      <c r="AD591" s="15">
        <f t="shared" si="26"/>
        <v>1.8890201919176178E-2</v>
      </c>
      <c r="AE591" s="16">
        <f>+S591/K591</f>
        <v>1.9949705242225866E-2</v>
      </c>
      <c r="AF591" s="16">
        <f>+V591/K591</f>
        <v>3.9899427529373481E-4</v>
      </c>
      <c r="AG591" s="17">
        <f>+AB591/K591+AA591</f>
        <v>2.1121758094533667E-2</v>
      </c>
    </row>
    <row r="592" spans="1:33" ht="12.75" customHeight="1" x14ac:dyDescent="0.2">
      <c r="A592" s="6" t="s">
        <v>1263</v>
      </c>
      <c r="B592" s="6" t="s">
        <v>1371</v>
      </c>
      <c r="C592" s="7" t="s">
        <v>1271</v>
      </c>
      <c r="D592" s="8" t="s">
        <v>1373</v>
      </c>
      <c r="E592" s="8" t="s">
        <v>36</v>
      </c>
      <c r="F592" s="8" t="s">
        <v>37</v>
      </c>
      <c r="G592" s="6" t="s">
        <v>51</v>
      </c>
      <c r="H592" s="6" t="s">
        <v>52</v>
      </c>
      <c r="I592" s="6" t="s">
        <v>40</v>
      </c>
      <c r="J592" s="8" t="s">
        <v>41</v>
      </c>
      <c r="K592" s="9">
        <v>26696258836</v>
      </c>
      <c r="L592" s="22" t="s">
        <v>1278</v>
      </c>
      <c r="M592" s="8" t="s">
        <v>42</v>
      </c>
      <c r="N592" s="8" t="s">
        <v>42</v>
      </c>
      <c r="O592" s="8" t="s">
        <v>340</v>
      </c>
      <c r="P592" s="8" t="s">
        <v>1270</v>
      </c>
      <c r="Q592" s="8" t="s">
        <v>42</v>
      </c>
      <c r="R592" s="9">
        <v>251801055</v>
      </c>
      <c r="S592" s="9">
        <v>213694145</v>
      </c>
      <c r="T592" s="12">
        <v>0</v>
      </c>
      <c r="U592" s="12">
        <v>0</v>
      </c>
      <c r="V592" s="12">
        <v>10684710</v>
      </c>
      <c r="W592" s="12">
        <v>20688465</v>
      </c>
      <c r="X592" s="9">
        <v>6733735</v>
      </c>
      <c r="Y592" s="9"/>
      <c r="Z592" s="9"/>
      <c r="AA592" s="13"/>
      <c r="AB592" s="14">
        <f t="shared" si="24"/>
        <v>245067320</v>
      </c>
      <c r="AC592" s="15">
        <f t="shared" si="25"/>
        <v>0.87198140086568865</v>
      </c>
      <c r="AD592" s="15">
        <f t="shared" si="26"/>
        <v>4.3599081264690864E-2</v>
      </c>
      <c r="AE592" s="16">
        <f>+S592/K592</f>
        <v>8.0046476291963688E-3</v>
      </c>
      <c r="AF592" s="16">
        <f>+V592/K592</f>
        <v>4.0023248447050683E-4</v>
      </c>
      <c r="AG592" s="17">
        <f>+AB592/K592+AA592</f>
        <v>9.1798375759499992E-3</v>
      </c>
    </row>
    <row r="593" spans="1:33" ht="12.75" customHeight="1" x14ac:dyDescent="0.2">
      <c r="A593" s="6" t="s">
        <v>1263</v>
      </c>
      <c r="B593" s="6" t="s">
        <v>1374</v>
      </c>
      <c r="C593" s="7" t="s">
        <v>646</v>
      </c>
      <c r="D593" s="8" t="s">
        <v>1375</v>
      </c>
      <c r="E593" s="8" t="s">
        <v>36</v>
      </c>
      <c r="F593" s="8" t="s">
        <v>37</v>
      </c>
      <c r="G593" s="6" t="s">
        <v>38</v>
      </c>
      <c r="H593" s="6" t="s">
        <v>39</v>
      </c>
      <c r="I593" s="6" t="s">
        <v>40</v>
      </c>
      <c r="J593" s="8" t="s">
        <v>41</v>
      </c>
      <c r="K593" s="9">
        <v>245374586</v>
      </c>
      <c r="L593" s="22" t="s">
        <v>962</v>
      </c>
      <c r="M593" s="20">
        <v>2E-3</v>
      </c>
      <c r="N593" s="8" t="s">
        <v>44</v>
      </c>
      <c r="O593" s="8" t="s">
        <v>340</v>
      </c>
      <c r="P593" s="8" t="s">
        <v>1270</v>
      </c>
      <c r="Q593" s="8" t="s">
        <v>42</v>
      </c>
      <c r="R593" s="9">
        <v>8828135</v>
      </c>
      <c r="S593" s="9">
        <v>4892180</v>
      </c>
      <c r="T593" s="12">
        <v>0</v>
      </c>
      <c r="U593" s="12">
        <v>0</v>
      </c>
      <c r="V593" s="12">
        <v>97843</v>
      </c>
      <c r="W593" s="12">
        <v>268793</v>
      </c>
      <c r="X593" s="9">
        <v>3569319</v>
      </c>
      <c r="Y593" s="9"/>
      <c r="Z593" s="9"/>
      <c r="AA593" s="13"/>
      <c r="AB593" s="14">
        <f t="shared" si="24"/>
        <v>5258816</v>
      </c>
      <c r="AC593" s="15">
        <f t="shared" si="25"/>
        <v>0.93028164514597966</v>
      </c>
      <c r="AD593" s="15">
        <f t="shared" si="26"/>
        <v>1.8605518808796503E-2</v>
      </c>
      <c r="AE593" s="16">
        <f>+S593/K593</f>
        <v>1.9937598590589165E-2</v>
      </c>
      <c r="AF593" s="16">
        <f>+V593/K593</f>
        <v>3.9874952657077532E-4</v>
      </c>
      <c r="AG593" s="17">
        <f>+AB593/K593+AA593</f>
        <v>2.1431787560917168E-2</v>
      </c>
    </row>
    <row r="594" spans="1:33" ht="12.75" customHeight="1" x14ac:dyDescent="0.2">
      <c r="A594" s="6" t="s">
        <v>1263</v>
      </c>
      <c r="B594" s="6" t="s">
        <v>1374</v>
      </c>
      <c r="C594" s="7" t="s">
        <v>1293</v>
      </c>
      <c r="D594" s="8" t="s">
        <v>1376</v>
      </c>
      <c r="E594" s="8" t="s">
        <v>36</v>
      </c>
      <c r="F594" s="8" t="s">
        <v>37</v>
      </c>
      <c r="G594" s="6" t="s">
        <v>38</v>
      </c>
      <c r="H594" s="6" t="s">
        <v>39</v>
      </c>
      <c r="I594" s="6" t="s">
        <v>40</v>
      </c>
      <c r="J594" s="8" t="s">
        <v>41</v>
      </c>
      <c r="K594" s="9">
        <v>148988475</v>
      </c>
      <c r="L594" s="22" t="s">
        <v>1295</v>
      </c>
      <c r="M594" s="20">
        <v>2E-3</v>
      </c>
      <c r="N594" s="8" t="s">
        <v>44</v>
      </c>
      <c r="O594" s="8" t="s">
        <v>340</v>
      </c>
      <c r="P594" s="8" t="s">
        <v>1270</v>
      </c>
      <c r="Q594" s="8" t="s">
        <v>42</v>
      </c>
      <c r="R594" s="9">
        <v>2399876</v>
      </c>
      <c r="S594" s="9">
        <v>0</v>
      </c>
      <c r="T594" s="12">
        <v>0</v>
      </c>
      <c r="U594" s="12">
        <v>0</v>
      </c>
      <c r="V594" s="12">
        <v>59701</v>
      </c>
      <c r="W594" s="12">
        <v>163889</v>
      </c>
      <c r="X594" s="9">
        <v>2176286</v>
      </c>
      <c r="Y594" s="9"/>
      <c r="Z594" s="9"/>
      <c r="AA594" s="13"/>
      <c r="AB594" s="14">
        <f t="shared" si="24"/>
        <v>223590</v>
      </c>
      <c r="AC594" s="15">
        <f t="shared" si="25"/>
        <v>0</v>
      </c>
      <c r="AD594" s="15">
        <f t="shared" si="26"/>
        <v>0.26701104700568001</v>
      </c>
      <c r="AE594" s="16">
        <f>+S594/K594</f>
        <v>0</v>
      </c>
      <c r="AF594" s="16">
        <f>+V594/K594</f>
        <v>4.0070884677489315E-4</v>
      </c>
      <c r="AG594" s="17">
        <f>+AB594/K594+AA594</f>
        <v>1.5007201060350474E-3</v>
      </c>
    </row>
    <row r="595" spans="1:33" ht="12.75" customHeight="1" x14ac:dyDescent="0.2">
      <c r="A595" s="6" t="s">
        <v>1263</v>
      </c>
      <c r="B595" s="6" t="s">
        <v>1377</v>
      </c>
      <c r="C595" s="7" t="s">
        <v>646</v>
      </c>
      <c r="D595" s="8" t="s">
        <v>1378</v>
      </c>
      <c r="E595" s="8" t="s">
        <v>36</v>
      </c>
      <c r="F595" s="8" t="s">
        <v>37</v>
      </c>
      <c r="G595" s="6" t="s">
        <v>38</v>
      </c>
      <c r="H595" s="6" t="s">
        <v>39</v>
      </c>
      <c r="I595" s="6" t="s">
        <v>40</v>
      </c>
      <c r="J595" s="8" t="s">
        <v>41</v>
      </c>
      <c r="K595" s="9">
        <v>196164524770</v>
      </c>
      <c r="L595" s="22" t="s">
        <v>962</v>
      </c>
      <c r="M595" s="20">
        <v>2E-3</v>
      </c>
      <c r="N595" s="8" t="s">
        <v>44</v>
      </c>
      <c r="O595" s="8" t="s">
        <v>340</v>
      </c>
      <c r="P595" s="8" t="s">
        <v>1270</v>
      </c>
      <c r="Q595" s="8" t="s">
        <v>42</v>
      </c>
      <c r="R595" s="9">
        <v>5023872530</v>
      </c>
      <c r="S595" s="9">
        <v>3916177208</v>
      </c>
      <c r="T595" s="12">
        <v>0</v>
      </c>
      <c r="U595" s="12">
        <v>0</v>
      </c>
      <c r="V595" s="12">
        <v>78323549</v>
      </c>
      <c r="W595" s="12">
        <v>147240374</v>
      </c>
      <c r="X595" s="9">
        <v>882131399</v>
      </c>
      <c r="Y595" s="9"/>
      <c r="Z595" s="9"/>
      <c r="AA595" s="13"/>
      <c r="AB595" s="14">
        <f t="shared" si="24"/>
        <v>4141741131</v>
      </c>
      <c r="AC595" s="15">
        <f t="shared" si="25"/>
        <v>0.94553886496871931</v>
      </c>
      <c r="AD595" s="15">
        <f t="shared" si="26"/>
        <v>1.8910778467965048E-2</v>
      </c>
      <c r="AE595" s="16">
        <f>+S595/K595</f>
        <v>1.9963738155977285E-2</v>
      </c>
      <c r="AF595" s="16">
        <f>+V595/K595</f>
        <v>3.9927478779271228E-4</v>
      </c>
      <c r="AG595" s="17">
        <f>+AB595/K595+AA595</f>
        <v>2.1113609282086707E-2</v>
      </c>
    </row>
    <row r="596" spans="1:33" ht="12.75" customHeight="1" x14ac:dyDescent="0.2">
      <c r="A596" s="6" t="s">
        <v>1263</v>
      </c>
      <c r="B596" s="6" t="s">
        <v>1379</v>
      </c>
      <c r="C596" s="7" t="s">
        <v>646</v>
      </c>
      <c r="D596" s="8" t="s">
        <v>1380</v>
      </c>
      <c r="E596" s="8" t="s">
        <v>36</v>
      </c>
      <c r="F596" s="8" t="s">
        <v>37</v>
      </c>
      <c r="G596" s="6" t="s">
        <v>62</v>
      </c>
      <c r="H596" s="6" t="s">
        <v>39</v>
      </c>
      <c r="I596" s="6" t="s">
        <v>40</v>
      </c>
      <c r="J596" s="8" t="s">
        <v>68</v>
      </c>
      <c r="K596" s="9">
        <v>40221291</v>
      </c>
      <c r="L596" s="22" t="s">
        <v>1266</v>
      </c>
      <c r="M596" s="8" t="s">
        <v>42</v>
      </c>
      <c r="N596" s="8" t="s">
        <v>42</v>
      </c>
      <c r="O596" s="8" t="s">
        <v>340</v>
      </c>
      <c r="P596" s="8" t="s">
        <v>1351</v>
      </c>
      <c r="Q596" s="8" t="s">
        <v>42</v>
      </c>
      <c r="R596" s="9">
        <v>643737</v>
      </c>
      <c r="S596" s="9">
        <v>353442</v>
      </c>
      <c r="T596" s="12">
        <v>0</v>
      </c>
      <c r="U596" s="12">
        <v>0</v>
      </c>
      <c r="V596" s="12">
        <v>16079</v>
      </c>
      <c r="W596" s="12">
        <v>13536</v>
      </c>
      <c r="X596" s="9">
        <v>260680</v>
      </c>
      <c r="Y596" s="9"/>
      <c r="Z596" s="9"/>
      <c r="AA596" s="16">
        <v>9.0150000000000004E-3</v>
      </c>
      <c r="AB596" s="14">
        <f t="shared" si="24"/>
        <v>383057</v>
      </c>
      <c r="AC596" s="15">
        <f t="shared" si="25"/>
        <v>0.92268774621009408</v>
      </c>
      <c r="AD596" s="15">
        <f t="shared" si="26"/>
        <v>4.197547623460738E-2</v>
      </c>
      <c r="AE596" s="16">
        <f>+S596/K596</f>
        <v>8.7874354903227751E-3</v>
      </c>
      <c r="AF596" s="16">
        <f>+V596/K596</f>
        <v>3.9976339894211749E-4</v>
      </c>
      <c r="AG596" s="17">
        <f>+AB596/K596+AA596</f>
        <v>1.8538737067514813E-2</v>
      </c>
    </row>
    <row r="597" spans="1:33" ht="12.75" customHeight="1" x14ac:dyDescent="0.2">
      <c r="A597" s="6" t="s">
        <v>1263</v>
      </c>
      <c r="B597" s="6" t="s">
        <v>1381</v>
      </c>
      <c r="C597" s="7" t="s">
        <v>646</v>
      </c>
      <c r="D597" s="8" t="s">
        <v>1382</v>
      </c>
      <c r="E597" s="8" t="s">
        <v>36</v>
      </c>
      <c r="F597" s="8" t="s">
        <v>37</v>
      </c>
      <c r="G597" s="6" t="s">
        <v>62</v>
      </c>
      <c r="H597" s="6" t="s">
        <v>39</v>
      </c>
      <c r="I597" s="6" t="s">
        <v>40</v>
      </c>
      <c r="J597" s="8" t="s">
        <v>65</v>
      </c>
      <c r="K597" s="9">
        <v>63629586</v>
      </c>
      <c r="L597" s="22" t="s">
        <v>1266</v>
      </c>
      <c r="M597" s="8" t="s">
        <v>42</v>
      </c>
      <c r="N597" s="8" t="s">
        <v>42</v>
      </c>
      <c r="O597" s="8" t="s">
        <v>340</v>
      </c>
      <c r="P597" s="8" t="s">
        <v>1270</v>
      </c>
      <c r="Q597" s="8" t="s">
        <v>42</v>
      </c>
      <c r="R597" s="9">
        <v>909376</v>
      </c>
      <c r="S597" s="9">
        <v>553268</v>
      </c>
      <c r="T597" s="12">
        <v>0</v>
      </c>
      <c r="U597" s="12">
        <v>0</v>
      </c>
      <c r="V597" s="12">
        <v>25425</v>
      </c>
      <c r="W597" s="12">
        <v>19162</v>
      </c>
      <c r="X597" s="9">
        <v>311521</v>
      </c>
      <c r="Y597" s="9"/>
      <c r="Z597" s="9"/>
      <c r="AA597" s="16">
        <v>9.0229999999999998E-3</v>
      </c>
      <c r="AB597" s="14">
        <f t="shared" si="24"/>
        <v>597855</v>
      </c>
      <c r="AC597" s="15">
        <f t="shared" si="25"/>
        <v>0.92542171596791867</v>
      </c>
      <c r="AD597" s="15">
        <f t="shared" si="26"/>
        <v>4.2527034147075794E-2</v>
      </c>
      <c r="AE597" s="16">
        <f>+S597/K597</f>
        <v>8.6951375104027864E-3</v>
      </c>
      <c r="AF597" s="16">
        <f>+V597/K597</f>
        <v>3.9957827165494993E-4</v>
      </c>
      <c r="AG597" s="17">
        <f>+AB597/K597+AA597</f>
        <v>1.841886499902734E-2</v>
      </c>
    </row>
    <row r="598" spans="1:33" ht="12.75" customHeight="1" x14ac:dyDescent="0.2">
      <c r="A598" s="6" t="s">
        <v>1263</v>
      </c>
      <c r="B598" s="6" t="s">
        <v>1383</v>
      </c>
      <c r="C598" s="7" t="s">
        <v>646</v>
      </c>
      <c r="D598" s="8" t="s">
        <v>1384</v>
      </c>
      <c r="E598" s="8" t="s">
        <v>1096</v>
      </c>
      <c r="F598" s="8" t="s">
        <v>579</v>
      </c>
      <c r="G598" s="6" t="s">
        <v>51</v>
      </c>
      <c r="H598" s="6" t="s">
        <v>1097</v>
      </c>
      <c r="I598" s="6" t="s">
        <v>40</v>
      </c>
      <c r="J598" s="8" t="s">
        <v>41</v>
      </c>
      <c r="K598" s="9">
        <v>1827093522</v>
      </c>
      <c r="L598" s="22" t="s">
        <v>962</v>
      </c>
      <c r="M598" s="8" t="s">
        <v>42</v>
      </c>
      <c r="N598" s="8" t="s">
        <v>42</v>
      </c>
      <c r="O598" s="8" t="s">
        <v>340</v>
      </c>
      <c r="P598" s="8" t="s">
        <v>1270</v>
      </c>
      <c r="Q598" s="8" t="s">
        <v>42</v>
      </c>
      <c r="R598" s="9">
        <v>5688263</v>
      </c>
      <c r="S598" s="9">
        <v>0</v>
      </c>
      <c r="T598" s="12">
        <v>0</v>
      </c>
      <c r="U598" s="12">
        <v>0</v>
      </c>
      <c r="V598" s="12">
        <v>730752</v>
      </c>
      <c r="W598" s="12">
        <v>1928861</v>
      </c>
      <c r="X598" s="9">
        <v>3028650</v>
      </c>
      <c r="Y598" s="9"/>
      <c r="Z598" s="9"/>
      <c r="AA598" s="13"/>
      <c r="AB598" s="14">
        <f t="shared" si="24"/>
        <v>2659613</v>
      </c>
      <c r="AC598" s="15">
        <f t="shared" si="25"/>
        <v>0</v>
      </c>
      <c r="AD598" s="15">
        <f t="shared" si="26"/>
        <v>0.27475877129492149</v>
      </c>
      <c r="AE598" s="16">
        <f>+S598/K598</f>
        <v>0</v>
      </c>
      <c r="AF598" s="16">
        <f>+V598/K598</f>
        <v>3.9995325428120041E-4</v>
      </c>
      <c r="AG598" s="17">
        <f>+AB598/K598+AA598</f>
        <v>1.4556523615105895E-3</v>
      </c>
    </row>
    <row r="599" spans="1:33" ht="12.75" customHeight="1" x14ac:dyDescent="0.2">
      <c r="A599" s="6" t="s">
        <v>1263</v>
      </c>
      <c r="B599" s="6" t="s">
        <v>1385</v>
      </c>
      <c r="C599" s="7" t="s">
        <v>646</v>
      </c>
      <c r="D599" s="8" t="s">
        <v>1386</v>
      </c>
      <c r="E599" s="8" t="s">
        <v>1096</v>
      </c>
      <c r="F599" s="8" t="s">
        <v>579</v>
      </c>
      <c r="G599" s="6" t="s">
        <v>51</v>
      </c>
      <c r="H599" s="6" t="s">
        <v>1097</v>
      </c>
      <c r="I599" s="6" t="s">
        <v>40</v>
      </c>
      <c r="J599" s="8" t="s">
        <v>41</v>
      </c>
      <c r="K599" s="9">
        <v>2111444944</v>
      </c>
      <c r="L599" s="22" t="s">
        <v>962</v>
      </c>
      <c r="M599" s="8" t="s">
        <v>42</v>
      </c>
      <c r="N599" s="8" t="s">
        <v>42</v>
      </c>
      <c r="O599" s="8" t="s">
        <v>340</v>
      </c>
      <c r="P599" s="8" t="s">
        <v>42</v>
      </c>
      <c r="Q599" s="8" t="s">
        <v>42</v>
      </c>
      <c r="R599" s="9">
        <v>6843052</v>
      </c>
      <c r="S599" s="9">
        <v>0</v>
      </c>
      <c r="T599" s="12">
        <v>0</v>
      </c>
      <c r="U599" s="12">
        <v>0</v>
      </c>
      <c r="V599" s="12">
        <v>844502</v>
      </c>
      <c r="W599" s="12">
        <v>2229979</v>
      </c>
      <c r="X599" s="9">
        <v>3768571</v>
      </c>
      <c r="Y599" s="9"/>
      <c r="Z599" s="9"/>
      <c r="AA599" s="13"/>
      <c r="AB599" s="14">
        <f t="shared" si="24"/>
        <v>3074481</v>
      </c>
      <c r="AC599" s="15">
        <f t="shared" si="25"/>
        <v>0</v>
      </c>
      <c r="AD599" s="15">
        <f t="shared" si="26"/>
        <v>0.27468115756773259</v>
      </c>
      <c r="AE599" s="16">
        <f>+S599/K599</f>
        <v>0</v>
      </c>
      <c r="AF599" s="16">
        <f>+V599/K599</f>
        <v>3.9996401630067792E-4</v>
      </c>
      <c r="AG599" s="17">
        <f>+AB599/K599+AA599</f>
        <v>1.4561028497269688E-3</v>
      </c>
    </row>
    <row r="600" spans="1:33" ht="12.75" customHeight="1" x14ac:dyDescent="0.2">
      <c r="A600" s="6" t="s">
        <v>1263</v>
      </c>
      <c r="B600" s="6" t="s">
        <v>1387</v>
      </c>
      <c r="C600" s="7" t="s">
        <v>646</v>
      </c>
      <c r="D600" s="8" t="s">
        <v>1388</v>
      </c>
      <c r="E600" s="8" t="s">
        <v>1096</v>
      </c>
      <c r="F600" s="8" t="s">
        <v>579</v>
      </c>
      <c r="G600" s="6" t="s">
        <v>51</v>
      </c>
      <c r="H600" s="6" t="s">
        <v>1097</v>
      </c>
      <c r="I600" s="6" t="s">
        <v>40</v>
      </c>
      <c r="J600" s="8" t="s">
        <v>41</v>
      </c>
      <c r="K600" s="9">
        <v>1310078017</v>
      </c>
      <c r="L600" s="22" t="s">
        <v>962</v>
      </c>
      <c r="M600" s="8" t="s">
        <v>42</v>
      </c>
      <c r="N600" s="8" t="s">
        <v>42</v>
      </c>
      <c r="O600" s="8" t="s">
        <v>340</v>
      </c>
      <c r="P600" s="8" t="s">
        <v>1270</v>
      </c>
      <c r="Q600" s="8" t="s">
        <v>42</v>
      </c>
      <c r="R600" s="9">
        <v>10412915</v>
      </c>
      <c r="S600" s="9">
        <v>6549193</v>
      </c>
      <c r="T600" s="12">
        <v>0</v>
      </c>
      <c r="U600" s="12">
        <v>0</v>
      </c>
      <c r="V600" s="12">
        <v>523936</v>
      </c>
      <c r="W600" s="12">
        <v>1381569</v>
      </c>
      <c r="X600" s="9">
        <v>1958217</v>
      </c>
      <c r="Y600" s="9"/>
      <c r="Z600" s="9"/>
      <c r="AA600" s="13"/>
      <c r="AB600" s="14">
        <f t="shared" si="24"/>
        <v>8454698</v>
      </c>
      <c r="AC600" s="15">
        <f t="shared" si="25"/>
        <v>0.77462175467414685</v>
      </c>
      <c r="AD600" s="15">
        <f t="shared" si="26"/>
        <v>6.1969806609295804E-2</v>
      </c>
      <c r="AE600" s="16">
        <f>+S600/K600</f>
        <v>4.9990862490748899E-3</v>
      </c>
      <c r="AF600" s="16">
        <f>+V600/K600</f>
        <v>3.9992732738145014E-4</v>
      </c>
      <c r="AG600" s="17">
        <f>+AB600/K600+AA600</f>
        <v>6.4535835960065572E-3</v>
      </c>
    </row>
    <row r="601" spans="1:33" ht="12.75" customHeight="1" x14ac:dyDescent="0.2">
      <c r="A601" s="6" t="s">
        <v>1263</v>
      </c>
      <c r="B601" s="6" t="s">
        <v>1389</v>
      </c>
      <c r="C601" s="7" t="s">
        <v>646</v>
      </c>
      <c r="D601" s="8" t="s">
        <v>1390</v>
      </c>
      <c r="E601" s="8" t="s">
        <v>1096</v>
      </c>
      <c r="F601" s="8" t="s">
        <v>579</v>
      </c>
      <c r="G601" s="6" t="s">
        <v>51</v>
      </c>
      <c r="H601" s="6" t="s">
        <v>1097</v>
      </c>
      <c r="I601" s="6" t="s">
        <v>40</v>
      </c>
      <c r="J601" s="8" t="s">
        <v>41</v>
      </c>
      <c r="K601" s="9">
        <v>2176928765</v>
      </c>
      <c r="L601" s="22" t="s">
        <v>962</v>
      </c>
      <c r="M601" s="8" t="s">
        <v>42</v>
      </c>
      <c r="N601" s="8" t="s">
        <v>42</v>
      </c>
      <c r="O601" s="8" t="s">
        <v>340</v>
      </c>
      <c r="P601" s="8" t="s">
        <v>1270</v>
      </c>
      <c r="Q601" s="8" t="s">
        <v>42</v>
      </c>
      <c r="R601" s="9">
        <v>15578200</v>
      </c>
      <c r="S601" s="9">
        <v>8708299</v>
      </c>
      <c r="T601" s="12">
        <v>0</v>
      </c>
      <c r="U601" s="12">
        <v>0</v>
      </c>
      <c r="V601" s="12">
        <v>870845</v>
      </c>
      <c r="W601" s="12">
        <v>2295286</v>
      </c>
      <c r="X601" s="9">
        <v>3703770</v>
      </c>
      <c r="Y601" s="9"/>
      <c r="Z601" s="9"/>
      <c r="AA601" s="13"/>
      <c r="AB601" s="14">
        <f t="shared" si="24"/>
        <v>11874430</v>
      </c>
      <c r="AC601" s="15">
        <f t="shared" si="25"/>
        <v>0.73336564365615864</v>
      </c>
      <c r="AD601" s="15">
        <f t="shared" si="26"/>
        <v>7.3337836005601953E-2</v>
      </c>
      <c r="AE601" s="16">
        <f>+S601/K601</f>
        <v>4.0002682402885152E-3</v>
      </c>
      <c r="AF601" s="16">
        <f>+V601/K601</f>
        <v>4.0003376040648718E-4</v>
      </c>
      <c r="AG601" s="17">
        <f>+AB601/K601+AA601</f>
        <v>5.4546709065144815E-3</v>
      </c>
    </row>
    <row r="602" spans="1:33" ht="12.75" customHeight="1" x14ac:dyDescent="0.2">
      <c r="A602" s="6" t="s">
        <v>1263</v>
      </c>
      <c r="B602" s="6" t="s">
        <v>1391</v>
      </c>
      <c r="C602" s="7" t="s">
        <v>646</v>
      </c>
      <c r="D602" s="8" t="s">
        <v>1392</v>
      </c>
      <c r="E602" s="8" t="s">
        <v>1096</v>
      </c>
      <c r="F602" s="8" t="s">
        <v>579</v>
      </c>
      <c r="G602" s="6" t="s">
        <v>51</v>
      </c>
      <c r="H602" s="6" t="s">
        <v>1097</v>
      </c>
      <c r="I602" s="6" t="s">
        <v>40</v>
      </c>
      <c r="J602" s="8" t="s">
        <v>41</v>
      </c>
      <c r="K602" s="9">
        <v>4010230680</v>
      </c>
      <c r="L602" s="22" t="s">
        <v>962</v>
      </c>
      <c r="M602" s="8" t="s">
        <v>42</v>
      </c>
      <c r="N602" s="8" t="s">
        <v>42</v>
      </c>
      <c r="O602" s="8" t="s">
        <v>340</v>
      </c>
      <c r="P602" s="8" t="s">
        <v>1270</v>
      </c>
      <c r="Q602" s="8" t="s">
        <v>42</v>
      </c>
      <c r="R602" s="9">
        <v>27505945</v>
      </c>
      <c r="S602" s="9">
        <v>16042182</v>
      </c>
      <c r="T602" s="12">
        <v>0</v>
      </c>
      <c r="U602" s="12">
        <v>0</v>
      </c>
      <c r="V602" s="12">
        <v>1604220</v>
      </c>
      <c r="W602" s="12">
        <v>3783248</v>
      </c>
      <c r="X602" s="9">
        <v>6076295</v>
      </c>
      <c r="Y602" s="9"/>
      <c r="Z602" s="9"/>
      <c r="AA602" s="13"/>
      <c r="AB602" s="14">
        <f t="shared" ref="AB602:AB635" si="27">+S602+U602+V602+W602</f>
        <v>21429650</v>
      </c>
      <c r="AC602" s="15">
        <f t="shared" ref="AC602:AC635" si="28">+S602/AB602</f>
        <v>0.74859748059347675</v>
      </c>
      <c r="AD602" s="15">
        <f t="shared" ref="AD602:AD635" si="29">+V602/AB602</f>
        <v>7.4859832055119896E-2</v>
      </c>
      <c r="AE602" s="16">
        <f>+S602/K602</f>
        <v>4.0003140168485274E-3</v>
      </c>
      <c r="AF602" s="16">
        <f>+V602/K602</f>
        <v>4.0003185053683743E-4</v>
      </c>
      <c r="AG602" s="17">
        <f>+AB602/K602+AA602</f>
        <v>5.3437449638183906E-3</v>
      </c>
    </row>
    <row r="603" spans="1:33" ht="12.75" customHeight="1" x14ac:dyDescent="0.2">
      <c r="A603" s="6" t="s">
        <v>1263</v>
      </c>
      <c r="B603" s="6" t="s">
        <v>1393</v>
      </c>
      <c r="C603" s="7" t="s">
        <v>646</v>
      </c>
      <c r="D603" s="8" t="s">
        <v>1394</v>
      </c>
      <c r="E603" s="8" t="s">
        <v>1096</v>
      </c>
      <c r="F603" s="8" t="s">
        <v>579</v>
      </c>
      <c r="G603" s="6" t="s">
        <v>51</v>
      </c>
      <c r="H603" s="6" t="s">
        <v>1097</v>
      </c>
      <c r="I603" s="6" t="s">
        <v>40</v>
      </c>
      <c r="J603" s="8" t="s">
        <v>41</v>
      </c>
      <c r="K603" s="9">
        <v>2670050626</v>
      </c>
      <c r="L603" s="22" t="s">
        <v>962</v>
      </c>
      <c r="M603" s="8" t="s">
        <v>42</v>
      </c>
      <c r="N603" s="8" t="s">
        <v>42</v>
      </c>
      <c r="O603" s="8" t="s">
        <v>340</v>
      </c>
      <c r="P603" s="8" t="s">
        <v>1270</v>
      </c>
      <c r="Q603" s="8" t="s">
        <v>42</v>
      </c>
      <c r="R603" s="9">
        <v>16742220</v>
      </c>
      <c r="S603" s="9">
        <v>10680765</v>
      </c>
      <c r="T603" s="12">
        <v>0</v>
      </c>
      <c r="U603" s="12">
        <v>0</v>
      </c>
      <c r="V603" s="12">
        <v>1068086</v>
      </c>
      <c r="W603" s="12">
        <v>2778085</v>
      </c>
      <c r="X603" s="9">
        <v>2215284</v>
      </c>
      <c r="Y603" s="9"/>
      <c r="Z603" s="9"/>
      <c r="AA603" s="13"/>
      <c r="AB603" s="14">
        <f t="shared" si="27"/>
        <v>14526936</v>
      </c>
      <c r="AC603" s="15">
        <f t="shared" si="28"/>
        <v>0.73523866285361206</v>
      </c>
      <c r="AD603" s="15">
        <f t="shared" si="29"/>
        <v>7.3524520242947311E-2</v>
      </c>
      <c r="AE603" s="16">
        <f>+S603/K603</f>
        <v>4.0002106686646772E-3</v>
      </c>
      <c r="AF603" s="16">
        <f>+V603/K603</f>
        <v>4.0002462485143905E-4</v>
      </c>
      <c r="AG603" s="17">
        <f>+AB603/K603+AA603</f>
        <v>5.4406968386823389E-3</v>
      </c>
    </row>
    <row r="604" spans="1:33" ht="12.75" customHeight="1" x14ac:dyDescent="0.2">
      <c r="A604" s="6" t="s">
        <v>1263</v>
      </c>
      <c r="B604" s="6" t="s">
        <v>1395</v>
      </c>
      <c r="C604" s="7" t="s">
        <v>646</v>
      </c>
      <c r="D604" s="8" t="s">
        <v>1396</v>
      </c>
      <c r="E604" s="8" t="s">
        <v>1096</v>
      </c>
      <c r="F604" s="8" t="s">
        <v>579</v>
      </c>
      <c r="G604" s="6" t="s">
        <v>51</v>
      </c>
      <c r="H604" s="6" t="s">
        <v>1097</v>
      </c>
      <c r="I604" s="6" t="s">
        <v>40</v>
      </c>
      <c r="J604" s="8" t="s">
        <v>41</v>
      </c>
      <c r="K604" s="9">
        <v>2481763979</v>
      </c>
      <c r="L604" s="22" t="s">
        <v>962</v>
      </c>
      <c r="M604" s="8" t="s">
        <v>42</v>
      </c>
      <c r="N604" s="8" t="s">
        <v>42</v>
      </c>
      <c r="O604" s="8" t="s">
        <v>340</v>
      </c>
      <c r="P604" s="8" t="s">
        <v>1270</v>
      </c>
      <c r="Q604" s="8" t="s">
        <v>42</v>
      </c>
      <c r="R604" s="9">
        <v>7404587</v>
      </c>
      <c r="S604" s="9">
        <v>3723363</v>
      </c>
      <c r="T604" s="12">
        <v>0</v>
      </c>
      <c r="U604" s="12">
        <v>0</v>
      </c>
      <c r="V604" s="12">
        <v>992903</v>
      </c>
      <c r="W604" s="12">
        <v>2621039</v>
      </c>
      <c r="X604" s="9">
        <v>67282</v>
      </c>
      <c r="Y604" s="9"/>
      <c r="Z604" s="9"/>
      <c r="AA604" s="13"/>
      <c r="AB604" s="14">
        <f t="shared" si="27"/>
        <v>7337305</v>
      </c>
      <c r="AC604" s="15">
        <f t="shared" si="28"/>
        <v>0.50745648436312785</v>
      </c>
      <c r="AD604" s="15">
        <f t="shared" si="29"/>
        <v>0.13532257416040358</v>
      </c>
      <c r="AE604" s="16">
        <f>+S604/K604</f>
        <v>1.5002889201012131E-3</v>
      </c>
      <c r="AF604" s="16">
        <f>+V604/K604</f>
        <v>4.000795435833828E-4</v>
      </c>
      <c r="AG604" s="17">
        <f>+AB604/K604+AA604</f>
        <v>2.9564878296591637E-3</v>
      </c>
    </row>
    <row r="605" spans="1:33" ht="12.75" customHeight="1" x14ac:dyDescent="0.2">
      <c r="A605" s="6" t="s">
        <v>1263</v>
      </c>
      <c r="B605" s="6" t="s">
        <v>1397</v>
      </c>
      <c r="C605" s="7" t="s">
        <v>646</v>
      </c>
      <c r="D605" s="8" t="s">
        <v>1398</v>
      </c>
      <c r="E605" s="8" t="s">
        <v>1096</v>
      </c>
      <c r="F605" s="8" t="s">
        <v>579</v>
      </c>
      <c r="G605" s="6" t="s">
        <v>51</v>
      </c>
      <c r="H605" s="6" t="s">
        <v>1097</v>
      </c>
      <c r="I605" s="6" t="s">
        <v>40</v>
      </c>
      <c r="J605" s="8" t="s">
        <v>41</v>
      </c>
      <c r="K605" s="9">
        <v>2941721313</v>
      </c>
      <c r="L605" s="22" t="s">
        <v>962</v>
      </c>
      <c r="M605" s="8" t="s">
        <v>42</v>
      </c>
      <c r="N605" s="8" t="s">
        <v>42</v>
      </c>
      <c r="O605" s="8" t="s">
        <v>340</v>
      </c>
      <c r="P605" s="8" t="s">
        <v>1270</v>
      </c>
      <c r="Q605" s="8" t="s">
        <v>42</v>
      </c>
      <c r="R605" s="9">
        <v>16047538</v>
      </c>
      <c r="S605" s="9">
        <v>5884715</v>
      </c>
      <c r="T605" s="12">
        <v>0</v>
      </c>
      <c r="U605" s="12">
        <v>0</v>
      </c>
      <c r="V605" s="12">
        <v>1176942</v>
      </c>
      <c r="W605" s="12">
        <v>2985174</v>
      </c>
      <c r="X605" s="9">
        <v>6000707</v>
      </c>
      <c r="Y605" s="9"/>
      <c r="Z605" s="9"/>
      <c r="AA605" s="13"/>
      <c r="AB605" s="14">
        <f t="shared" si="27"/>
        <v>10046831</v>
      </c>
      <c r="AC605" s="15">
        <f t="shared" si="28"/>
        <v>0.58572847497882663</v>
      </c>
      <c r="AD605" s="15">
        <f t="shared" si="29"/>
        <v>0.11714559546189242</v>
      </c>
      <c r="AE605" s="16">
        <f>+S605/K605</f>
        <v>2.0004325270359152E-3</v>
      </c>
      <c r="AF605" s="16">
        <f>+V605/K605</f>
        <v>4.0008616547015512E-4</v>
      </c>
      <c r="AG605" s="17">
        <f>+AB605/K605+AA605</f>
        <v>3.4152898697783615E-3</v>
      </c>
    </row>
    <row r="606" spans="1:33" ht="12.75" customHeight="1" x14ac:dyDescent="0.2">
      <c r="A606" s="6" t="s">
        <v>1263</v>
      </c>
      <c r="B606" s="6" t="s">
        <v>1399</v>
      </c>
      <c r="C606" s="7" t="s">
        <v>646</v>
      </c>
      <c r="D606" s="8" t="s">
        <v>1400</v>
      </c>
      <c r="E606" s="8" t="s">
        <v>1096</v>
      </c>
      <c r="F606" s="8" t="s">
        <v>579</v>
      </c>
      <c r="G606" s="6" t="s">
        <v>51</v>
      </c>
      <c r="H606" s="6" t="s">
        <v>1097</v>
      </c>
      <c r="I606" s="6" t="s">
        <v>40</v>
      </c>
      <c r="J606" s="8" t="s">
        <v>41</v>
      </c>
      <c r="K606" s="9">
        <v>2140968651</v>
      </c>
      <c r="L606" s="22" t="s">
        <v>962</v>
      </c>
      <c r="M606" s="8" t="s">
        <v>42</v>
      </c>
      <c r="N606" s="8" t="s">
        <v>42</v>
      </c>
      <c r="O606" s="8" t="s">
        <v>340</v>
      </c>
      <c r="P606" s="8" t="s">
        <v>1270</v>
      </c>
      <c r="Q606" s="8" t="s">
        <v>42</v>
      </c>
      <c r="R606" s="9">
        <v>13749232</v>
      </c>
      <c r="S606" s="9">
        <v>2141209</v>
      </c>
      <c r="T606" s="12">
        <v>0</v>
      </c>
      <c r="U606" s="12">
        <v>0</v>
      </c>
      <c r="V606" s="12">
        <v>856487</v>
      </c>
      <c r="W606" s="12">
        <v>2268474</v>
      </c>
      <c r="X606" s="9">
        <v>8483062</v>
      </c>
      <c r="Y606" s="9"/>
      <c r="Z606" s="9"/>
      <c r="AA606" s="13"/>
      <c r="AB606" s="14">
        <f t="shared" si="27"/>
        <v>5266170</v>
      </c>
      <c r="AC606" s="15">
        <f t="shared" si="28"/>
        <v>0.40659701452858527</v>
      </c>
      <c r="AD606" s="15">
        <f t="shared" si="29"/>
        <v>0.16263945144193978</v>
      </c>
      <c r="AE606" s="16">
        <f>+S606/K606</f>
        <v>1.0001122618025667E-3</v>
      </c>
      <c r="AF606" s="16">
        <f>+V606/K606</f>
        <v>4.0004649278725006E-4</v>
      </c>
      <c r="AG606" s="17">
        <f>+AB606/K606+AA606</f>
        <v>2.4597137363689498E-3</v>
      </c>
    </row>
    <row r="607" spans="1:33" ht="12.75" customHeight="1" x14ac:dyDescent="0.2">
      <c r="A607" s="6" t="s">
        <v>1263</v>
      </c>
      <c r="B607" s="6" t="s">
        <v>1401</v>
      </c>
      <c r="C607" s="7" t="s">
        <v>646</v>
      </c>
      <c r="D607" s="8" t="s">
        <v>1402</v>
      </c>
      <c r="E607" s="8" t="s">
        <v>36</v>
      </c>
      <c r="F607" s="8" t="s">
        <v>37</v>
      </c>
      <c r="G607" s="6" t="s">
        <v>51</v>
      </c>
      <c r="H607" s="6" t="s">
        <v>52</v>
      </c>
      <c r="I607" s="6" t="s">
        <v>40</v>
      </c>
      <c r="J607" s="8" t="s">
        <v>41</v>
      </c>
      <c r="K607" s="9">
        <v>1928860358.0000002</v>
      </c>
      <c r="L607" s="22" t="s">
        <v>1327</v>
      </c>
      <c r="M607" s="20">
        <v>2E-3</v>
      </c>
      <c r="N607" s="8" t="s">
        <v>44</v>
      </c>
      <c r="O607" s="8" t="s">
        <v>1308</v>
      </c>
      <c r="P607" s="8" t="s">
        <v>1339</v>
      </c>
      <c r="Q607" s="8" t="s">
        <v>42</v>
      </c>
      <c r="R607" s="9">
        <v>37324587</v>
      </c>
      <c r="S607" s="9">
        <v>29028439</v>
      </c>
      <c r="T607" s="12">
        <v>0</v>
      </c>
      <c r="U607" s="12">
        <v>0</v>
      </c>
      <c r="V607" s="12">
        <v>967617</v>
      </c>
      <c r="W607" s="12">
        <v>1763778</v>
      </c>
      <c r="X607" s="9">
        <v>5564753</v>
      </c>
      <c r="Y607" s="9"/>
      <c r="Z607" s="9"/>
      <c r="AA607" s="13"/>
      <c r="AB607" s="14">
        <f t="shared" si="27"/>
        <v>31759834</v>
      </c>
      <c r="AC607" s="15">
        <f t="shared" si="28"/>
        <v>0.91399844848055567</v>
      </c>
      <c r="AD607" s="15">
        <f t="shared" si="29"/>
        <v>3.0466689466953762E-2</v>
      </c>
      <c r="AE607" s="16">
        <f>+S607/K607</f>
        <v>1.5049528536165807E-2</v>
      </c>
      <c r="AF607" s="16">
        <f>+V607/K607</f>
        <v>5.0165217818220098E-4</v>
      </c>
      <c r="AG607" s="17">
        <f>+AB607/K607+AA607</f>
        <v>1.6465595276648842E-2</v>
      </c>
    </row>
    <row r="608" spans="1:33" ht="12.75" customHeight="1" x14ac:dyDescent="0.2">
      <c r="A608" s="6" t="s">
        <v>1263</v>
      </c>
      <c r="B608" s="6" t="s">
        <v>1401</v>
      </c>
      <c r="C608" s="7" t="s">
        <v>1271</v>
      </c>
      <c r="D608" s="8" t="s">
        <v>1403</v>
      </c>
      <c r="E608" s="8" t="s">
        <v>36</v>
      </c>
      <c r="F608" s="8" t="s">
        <v>37</v>
      </c>
      <c r="G608" s="6" t="s">
        <v>51</v>
      </c>
      <c r="H608" s="6" t="s">
        <v>52</v>
      </c>
      <c r="I608" s="6" t="s">
        <v>40</v>
      </c>
      <c r="J608" s="8" t="s">
        <v>41</v>
      </c>
      <c r="K608" s="9">
        <v>2662847359</v>
      </c>
      <c r="L608" s="22" t="s">
        <v>1278</v>
      </c>
      <c r="M608" s="20">
        <v>2E-3</v>
      </c>
      <c r="N608" s="8" t="s">
        <v>44</v>
      </c>
      <c r="O608" s="8" t="s">
        <v>1308</v>
      </c>
      <c r="P608" s="8" t="s">
        <v>1339</v>
      </c>
      <c r="Q608" s="8" t="s">
        <v>42</v>
      </c>
      <c r="R608" s="9">
        <v>32652774</v>
      </c>
      <c r="S608" s="9">
        <v>21247074</v>
      </c>
      <c r="T608" s="12">
        <v>0</v>
      </c>
      <c r="U608" s="12">
        <v>0</v>
      </c>
      <c r="V608" s="12">
        <v>1327945</v>
      </c>
      <c r="W608" s="12">
        <v>2425441</v>
      </c>
      <c r="X608" s="9">
        <v>7652314</v>
      </c>
      <c r="Y608" s="9"/>
      <c r="Z608" s="9"/>
      <c r="AA608" s="13"/>
      <c r="AB608" s="14">
        <f t="shared" si="27"/>
        <v>25000460</v>
      </c>
      <c r="AC608" s="15">
        <f t="shared" si="28"/>
        <v>0.84986732244126706</v>
      </c>
      <c r="AD608" s="15">
        <f t="shared" si="29"/>
        <v>5.3116822650463233E-2</v>
      </c>
      <c r="AE608" s="16">
        <f>+S608/K608</f>
        <v>7.9790807115504656E-3</v>
      </c>
      <c r="AF608" s="16">
        <f>+V608/K608</f>
        <v>4.9869362414325306E-4</v>
      </c>
      <c r="AG608" s="17">
        <f>+AB608/K608+AA608</f>
        <v>9.388619259569058E-3</v>
      </c>
    </row>
    <row r="609" spans="1:33" ht="12.75" customHeight="1" x14ac:dyDescent="0.2">
      <c r="A609" s="6" t="s">
        <v>1263</v>
      </c>
      <c r="B609" s="6" t="s">
        <v>1401</v>
      </c>
      <c r="C609" s="7" t="s">
        <v>1279</v>
      </c>
      <c r="D609" s="8" t="s">
        <v>1404</v>
      </c>
      <c r="E609" s="8" t="s">
        <v>36</v>
      </c>
      <c r="F609" s="8" t="s">
        <v>37</v>
      </c>
      <c r="G609" s="6" t="s">
        <v>51</v>
      </c>
      <c r="H609" s="6" t="s">
        <v>52</v>
      </c>
      <c r="I609" s="6" t="s">
        <v>40</v>
      </c>
      <c r="J609" s="8" t="s">
        <v>65</v>
      </c>
      <c r="K609" s="9">
        <v>1109158</v>
      </c>
      <c r="L609" s="22" t="s">
        <v>1327</v>
      </c>
      <c r="M609" s="20">
        <v>2E-3</v>
      </c>
      <c r="N609" s="8" t="s">
        <v>44</v>
      </c>
      <c r="O609" s="8" t="s">
        <v>1308</v>
      </c>
      <c r="P609" s="8" t="s">
        <v>1339</v>
      </c>
      <c r="Q609" s="8" t="s">
        <v>42</v>
      </c>
      <c r="R609" s="9">
        <v>21337</v>
      </c>
      <c r="S609" s="9">
        <v>16594</v>
      </c>
      <c r="T609" s="12">
        <v>0</v>
      </c>
      <c r="U609" s="12">
        <v>0</v>
      </c>
      <c r="V609" s="12">
        <v>553</v>
      </c>
      <c r="W609" s="12">
        <v>1009</v>
      </c>
      <c r="X609" s="9">
        <v>3181</v>
      </c>
      <c r="Y609" s="9"/>
      <c r="Z609" s="9"/>
      <c r="AA609" s="13"/>
      <c r="AB609" s="14">
        <f t="shared" si="27"/>
        <v>18156</v>
      </c>
      <c r="AC609" s="15">
        <f t="shared" si="28"/>
        <v>0.91396783432474116</v>
      </c>
      <c r="AD609" s="15">
        <f t="shared" si="29"/>
        <v>3.0458250716016745E-2</v>
      </c>
      <c r="AE609" s="16">
        <f>+S609/K609</f>
        <v>1.4960898266973686E-2</v>
      </c>
      <c r="AF609" s="16">
        <f>+V609/K609</f>
        <v>4.9857639759168671E-4</v>
      </c>
      <c r="AG609" s="17">
        <f>+AB609/K609+AA609</f>
        <v>1.6369173733588902E-2</v>
      </c>
    </row>
    <row r="610" spans="1:33" ht="12.75" customHeight="1" x14ac:dyDescent="0.2">
      <c r="A610" s="6" t="s">
        <v>1263</v>
      </c>
      <c r="B610" s="6" t="s">
        <v>1405</v>
      </c>
      <c r="C610" s="7" t="s">
        <v>646</v>
      </c>
      <c r="D610" s="8" t="s">
        <v>1406</v>
      </c>
      <c r="E610" s="8" t="s">
        <v>36</v>
      </c>
      <c r="F610" s="8" t="s">
        <v>37</v>
      </c>
      <c r="G610" s="6" t="s">
        <v>51</v>
      </c>
      <c r="H610" s="6" t="s">
        <v>52</v>
      </c>
      <c r="I610" s="6" t="s">
        <v>40</v>
      </c>
      <c r="J610" s="8" t="s">
        <v>41</v>
      </c>
      <c r="K610" s="9">
        <v>8445575810</v>
      </c>
      <c r="L610" s="22" t="s">
        <v>1292</v>
      </c>
      <c r="M610" s="20">
        <v>2E-3</v>
      </c>
      <c r="N610" s="8" t="s">
        <v>44</v>
      </c>
      <c r="O610" s="8" t="s">
        <v>340</v>
      </c>
      <c r="P610" s="8" t="s">
        <v>1270</v>
      </c>
      <c r="Q610" s="8" t="s">
        <v>42</v>
      </c>
      <c r="R610" s="9">
        <v>251523219</v>
      </c>
      <c r="S610" s="9">
        <v>126582993</v>
      </c>
      <c r="T610" s="12">
        <v>103806152</v>
      </c>
      <c r="U610" s="12">
        <v>0</v>
      </c>
      <c r="V610" s="12">
        <v>3375548</v>
      </c>
      <c r="W610" s="12">
        <v>7082676</v>
      </c>
      <c r="X610" s="9">
        <v>10675850</v>
      </c>
      <c r="Y610" s="9"/>
      <c r="Z610" s="9"/>
      <c r="AA610" s="13"/>
      <c r="AB610" s="14">
        <f t="shared" si="27"/>
        <v>137041217</v>
      </c>
      <c r="AC610" s="15">
        <f t="shared" si="28"/>
        <v>0.92368555804637953</v>
      </c>
      <c r="AD610" s="15">
        <f t="shared" si="29"/>
        <v>2.4631625972790363E-2</v>
      </c>
      <c r="AE610" s="16">
        <f>+S610/K610</f>
        <v>1.4988083210397468E-2</v>
      </c>
      <c r="AF610" s="16">
        <f>+V610/K610</f>
        <v>3.9968239891981976E-4</v>
      </c>
      <c r="AG610" s="17">
        <f>+AB610/K610+AA610</f>
        <v>1.622639119972567E-2</v>
      </c>
    </row>
    <row r="611" spans="1:33" ht="12.75" customHeight="1" x14ac:dyDescent="0.2">
      <c r="A611" s="6" t="s">
        <v>1407</v>
      </c>
      <c r="B611" s="6" t="s">
        <v>1405</v>
      </c>
      <c r="C611" s="7" t="s">
        <v>1271</v>
      </c>
      <c r="D611" s="8" t="s">
        <v>1408</v>
      </c>
      <c r="E611" s="8" t="s">
        <v>36</v>
      </c>
      <c r="F611" s="8" t="s">
        <v>37</v>
      </c>
      <c r="G611" s="6" t="s">
        <v>51</v>
      </c>
      <c r="H611" s="6" t="s">
        <v>52</v>
      </c>
      <c r="I611" s="6" t="s">
        <v>40</v>
      </c>
      <c r="J611" s="8" t="s">
        <v>41</v>
      </c>
      <c r="K611" s="9">
        <v>2742319921</v>
      </c>
      <c r="L611" s="22" t="s">
        <v>1278</v>
      </c>
      <c r="M611" s="20">
        <v>2E-3</v>
      </c>
      <c r="N611" s="8" t="s">
        <v>44</v>
      </c>
      <c r="O611" s="8" t="s">
        <v>340</v>
      </c>
      <c r="P611" s="8" t="s">
        <v>1270</v>
      </c>
      <c r="Q611" s="8" t="s">
        <v>42</v>
      </c>
      <c r="R611" s="9">
        <v>36941259</v>
      </c>
      <c r="S611" s="9">
        <v>0</v>
      </c>
      <c r="T611" s="12">
        <v>30086743</v>
      </c>
      <c r="U611" s="12">
        <v>0</v>
      </c>
      <c r="V611" s="12">
        <v>1094186</v>
      </c>
      <c r="W611" s="12">
        <v>2297406</v>
      </c>
      <c r="X611" s="9">
        <v>3462924</v>
      </c>
      <c r="Y611" s="9"/>
      <c r="Z611" s="9"/>
      <c r="AA611" s="13"/>
      <c r="AB611" s="14">
        <f t="shared" si="27"/>
        <v>3391592</v>
      </c>
      <c r="AC611" s="15">
        <f t="shared" si="28"/>
        <v>0</v>
      </c>
      <c r="AD611" s="15">
        <f t="shared" si="29"/>
        <v>0.32261722518510483</v>
      </c>
      <c r="AE611" s="16">
        <f>+S611/K611</f>
        <v>0</v>
      </c>
      <c r="AF611" s="16">
        <f>+V611/K611</f>
        <v>3.9900012818380428E-4</v>
      </c>
      <c r="AG611" s="17">
        <f>+AB611/K611+AA611</f>
        <v>1.2367601511508693E-3</v>
      </c>
    </row>
    <row r="612" spans="1:33" ht="12.75" customHeight="1" x14ac:dyDescent="0.2">
      <c r="A612" s="6" t="s">
        <v>1263</v>
      </c>
      <c r="B612" s="6" t="s">
        <v>1409</v>
      </c>
      <c r="C612" s="7" t="s">
        <v>646</v>
      </c>
      <c r="D612" s="8" t="s">
        <v>1410</v>
      </c>
      <c r="E612" s="8" t="s">
        <v>36</v>
      </c>
      <c r="F612" s="8" t="s">
        <v>37</v>
      </c>
      <c r="G612" s="6" t="s">
        <v>62</v>
      </c>
      <c r="H612" s="6" t="s">
        <v>39</v>
      </c>
      <c r="I612" s="6" t="s">
        <v>40</v>
      </c>
      <c r="J612" s="8" t="s">
        <v>65</v>
      </c>
      <c r="K612" s="9">
        <v>5245459</v>
      </c>
      <c r="L612" s="22" t="s">
        <v>1266</v>
      </c>
      <c r="M612" s="8" t="s">
        <v>42</v>
      </c>
      <c r="N612" s="8" t="s">
        <v>42</v>
      </c>
      <c r="O612" s="8" t="s">
        <v>340</v>
      </c>
      <c r="P612" s="8" t="s">
        <v>1270</v>
      </c>
      <c r="Q612" s="8" t="s">
        <v>42</v>
      </c>
      <c r="R612" s="9">
        <v>74261</v>
      </c>
      <c r="S612" s="9">
        <v>42741</v>
      </c>
      <c r="T612" s="12">
        <v>0</v>
      </c>
      <c r="U612" s="12">
        <v>0</v>
      </c>
      <c r="V612" s="12">
        <v>2094</v>
      </c>
      <c r="W612" s="12">
        <v>3131</v>
      </c>
      <c r="X612" s="9">
        <v>26295</v>
      </c>
      <c r="Y612" s="9"/>
      <c r="Z612" s="9"/>
      <c r="AA612" s="16">
        <v>9.0819999999999998E-3</v>
      </c>
      <c r="AB612" s="14">
        <f t="shared" si="27"/>
        <v>47966</v>
      </c>
      <c r="AC612" s="15">
        <f t="shared" si="28"/>
        <v>0.89106867364383102</v>
      </c>
      <c r="AD612" s="15">
        <f t="shared" si="29"/>
        <v>4.3655922945419673E-2</v>
      </c>
      <c r="AE612" s="16">
        <f>+S612/K612</f>
        <v>8.1481906540495311E-3</v>
      </c>
      <c r="AF612" s="16">
        <f>+V612/K612</f>
        <v>3.9920243395287237E-4</v>
      </c>
      <c r="AG612" s="17">
        <f>+AB612/K612+AA612</f>
        <v>1.8226290328072339E-2</v>
      </c>
    </row>
    <row r="613" spans="1:33" ht="12.75" customHeight="1" x14ac:dyDescent="0.2">
      <c r="A613" s="6" t="s">
        <v>1263</v>
      </c>
      <c r="B613" s="6" t="s">
        <v>1411</v>
      </c>
      <c r="C613" s="7" t="s">
        <v>646</v>
      </c>
      <c r="D613" s="8" t="s">
        <v>1412</v>
      </c>
      <c r="E613" s="8" t="s">
        <v>36</v>
      </c>
      <c r="F613" s="8" t="s">
        <v>37</v>
      </c>
      <c r="G613" s="6" t="s">
        <v>38</v>
      </c>
      <c r="H613" s="6" t="s">
        <v>39</v>
      </c>
      <c r="I613" s="6" t="s">
        <v>40</v>
      </c>
      <c r="J613" s="8" t="s">
        <v>41</v>
      </c>
      <c r="K613" s="9">
        <v>11391345007</v>
      </c>
      <c r="L613" s="22" t="s">
        <v>962</v>
      </c>
      <c r="M613" s="20">
        <v>2E-3</v>
      </c>
      <c r="N613" s="8" t="s">
        <v>44</v>
      </c>
      <c r="O613" s="8" t="s">
        <v>340</v>
      </c>
      <c r="P613" s="8" t="s">
        <v>1270</v>
      </c>
      <c r="Q613" s="8" t="s">
        <v>42</v>
      </c>
      <c r="R613" s="9">
        <v>274773403</v>
      </c>
      <c r="S613" s="9">
        <v>226820468</v>
      </c>
      <c r="T613" s="12">
        <v>0</v>
      </c>
      <c r="U613" s="12">
        <v>0</v>
      </c>
      <c r="V613" s="12">
        <v>4536415</v>
      </c>
      <c r="W613" s="12">
        <v>8642781</v>
      </c>
      <c r="X613" s="9">
        <v>34773739</v>
      </c>
      <c r="Y613" s="9"/>
      <c r="Z613" s="9"/>
      <c r="AA613" s="13"/>
      <c r="AB613" s="14">
        <f t="shared" si="27"/>
        <v>239999664</v>
      </c>
      <c r="AC613" s="15">
        <f t="shared" si="28"/>
        <v>0.94508660645458242</v>
      </c>
      <c r="AD613" s="15">
        <f t="shared" si="29"/>
        <v>1.8901755629124547E-2</v>
      </c>
      <c r="AE613" s="16">
        <f>+S613/K613</f>
        <v>1.9911649402297837E-2</v>
      </c>
      <c r="AF613" s="16">
        <f>+V613/K613</f>
        <v>3.9823348315869335E-4</v>
      </c>
      <c r="AG613" s="17">
        <f>+AB613/K613+AA613</f>
        <v>2.1068597593393915E-2</v>
      </c>
    </row>
    <row r="614" spans="1:33" ht="12.75" customHeight="1" x14ac:dyDescent="0.2">
      <c r="A614" s="6" t="s">
        <v>1263</v>
      </c>
      <c r="B614" s="6" t="s">
        <v>1411</v>
      </c>
      <c r="C614" s="7" t="s">
        <v>1271</v>
      </c>
      <c r="D614" s="8" t="s">
        <v>1413</v>
      </c>
      <c r="E614" s="8" t="s">
        <v>36</v>
      </c>
      <c r="F614" s="8" t="s">
        <v>37</v>
      </c>
      <c r="G614" s="6" t="s">
        <v>38</v>
      </c>
      <c r="H614" s="6" t="s">
        <v>39</v>
      </c>
      <c r="I614" s="6" t="s">
        <v>40</v>
      </c>
      <c r="J614" s="8" t="s">
        <v>65</v>
      </c>
      <c r="K614" s="9">
        <v>4008730</v>
      </c>
      <c r="L614" s="22" t="s">
        <v>962</v>
      </c>
      <c r="M614" s="20">
        <v>2E-3</v>
      </c>
      <c r="N614" s="8" t="s">
        <v>44</v>
      </c>
      <c r="O614" s="8" t="s">
        <v>340</v>
      </c>
      <c r="P614" s="8" t="s">
        <v>1270</v>
      </c>
      <c r="Q614" s="8" t="s">
        <v>42</v>
      </c>
      <c r="R614" s="9">
        <v>97026</v>
      </c>
      <c r="S614" s="9">
        <v>80117</v>
      </c>
      <c r="T614" s="12">
        <v>0</v>
      </c>
      <c r="U614" s="12">
        <v>0</v>
      </c>
      <c r="V614" s="12">
        <v>1602</v>
      </c>
      <c r="W614" s="12">
        <v>3047</v>
      </c>
      <c r="X614" s="9">
        <v>12260</v>
      </c>
      <c r="Y614" s="9"/>
      <c r="Z614" s="9"/>
      <c r="AA614" s="13"/>
      <c r="AB614" s="14">
        <f t="shared" si="27"/>
        <v>84766</v>
      </c>
      <c r="AC614" s="15">
        <f t="shared" si="28"/>
        <v>0.94515489701059385</v>
      </c>
      <c r="AD614" s="15">
        <f t="shared" si="29"/>
        <v>1.8899086898048745E-2</v>
      </c>
      <c r="AE614" s="16">
        <f>+S614/K614</f>
        <v>1.9985631359557766E-2</v>
      </c>
      <c r="AF614" s="16">
        <f>+V614/K614</f>
        <v>3.9962781229965598E-4</v>
      </c>
      <c r="AG614" s="17">
        <f>+AB614/K614+AA614</f>
        <v>2.1145350273029113E-2</v>
      </c>
    </row>
    <row r="615" spans="1:33" ht="12.75" customHeight="1" x14ac:dyDescent="0.2">
      <c r="A615" s="6" t="s">
        <v>1263</v>
      </c>
      <c r="B615" s="6" t="s">
        <v>1414</v>
      </c>
      <c r="C615" s="7" t="s">
        <v>646</v>
      </c>
      <c r="D615" s="8" t="s">
        <v>1415</v>
      </c>
      <c r="E615" s="8" t="s">
        <v>36</v>
      </c>
      <c r="F615" s="8" t="s">
        <v>37</v>
      </c>
      <c r="G615" s="6" t="s">
        <v>62</v>
      </c>
      <c r="H615" s="6" t="s">
        <v>52</v>
      </c>
      <c r="I615" s="6" t="s">
        <v>40</v>
      </c>
      <c r="J615" s="8" t="s">
        <v>41</v>
      </c>
      <c r="K615" s="9">
        <v>20532211895</v>
      </c>
      <c r="L615" s="22" t="s">
        <v>1278</v>
      </c>
      <c r="M615" s="8" t="s">
        <v>42</v>
      </c>
      <c r="N615" s="8" t="s">
        <v>42</v>
      </c>
      <c r="O615" s="8" t="s">
        <v>340</v>
      </c>
      <c r="P615" s="8" t="s">
        <v>1270</v>
      </c>
      <c r="Q615" s="8" t="s">
        <v>42</v>
      </c>
      <c r="R615" s="9">
        <v>191284676</v>
      </c>
      <c r="S615" s="9">
        <v>163864954</v>
      </c>
      <c r="T615" s="12">
        <v>0</v>
      </c>
      <c r="U615" s="12">
        <v>0</v>
      </c>
      <c r="V615" s="12">
        <v>8193253</v>
      </c>
      <c r="W615" s="12">
        <v>16479471</v>
      </c>
      <c r="X615" s="9">
        <v>2746998</v>
      </c>
      <c r="Y615" s="9"/>
      <c r="Z615" s="9"/>
      <c r="AA615" s="16">
        <v>1.2110000000000001E-3</v>
      </c>
      <c r="AB615" s="14">
        <f t="shared" si="27"/>
        <v>188537678</v>
      </c>
      <c r="AC615" s="15">
        <f t="shared" si="28"/>
        <v>0.86913637495843143</v>
      </c>
      <c r="AD615" s="15">
        <f t="shared" si="29"/>
        <v>4.3456846859013507E-2</v>
      </c>
      <c r="AE615" s="16">
        <f>+S615/K615</f>
        <v>7.9808719507665112E-3</v>
      </c>
      <c r="AF615" s="16">
        <f>+V615/K615</f>
        <v>3.9904385566930659E-4</v>
      </c>
      <c r="AG615" s="17">
        <f>+AB615/K615+AA615</f>
        <v>1.0393531281294281E-2</v>
      </c>
    </row>
    <row r="616" spans="1:33" ht="12.75" customHeight="1" x14ac:dyDescent="0.2">
      <c r="A616" s="6" t="s">
        <v>1263</v>
      </c>
      <c r="B616" s="6" t="s">
        <v>1416</v>
      </c>
      <c r="C616" s="7" t="s">
        <v>646</v>
      </c>
      <c r="D616" s="8" t="s">
        <v>1417</v>
      </c>
      <c r="E616" s="8" t="s">
        <v>36</v>
      </c>
      <c r="F616" s="8" t="s">
        <v>37</v>
      </c>
      <c r="G616" s="6" t="s">
        <v>51</v>
      </c>
      <c r="H616" s="6" t="s">
        <v>52</v>
      </c>
      <c r="I616" s="6" t="s">
        <v>40</v>
      </c>
      <c r="J616" s="8" t="s">
        <v>41</v>
      </c>
      <c r="K616" s="9">
        <v>8953256274</v>
      </c>
      <c r="L616" s="22" t="s">
        <v>1278</v>
      </c>
      <c r="M616" s="8" t="s">
        <v>42</v>
      </c>
      <c r="N616" s="8" t="s">
        <v>42</v>
      </c>
      <c r="O616" s="8" t="s">
        <v>340</v>
      </c>
      <c r="P616" s="8" t="s">
        <v>42</v>
      </c>
      <c r="Q616" s="8" t="s">
        <v>42</v>
      </c>
      <c r="R616" s="9">
        <v>67134607</v>
      </c>
      <c r="S616" s="9">
        <v>53692738</v>
      </c>
      <c r="T616" s="12">
        <v>0</v>
      </c>
      <c r="U616" s="12">
        <v>0</v>
      </c>
      <c r="V616" s="12">
        <v>3579515</v>
      </c>
      <c r="W616" s="12">
        <v>7668978</v>
      </c>
      <c r="X616" s="9">
        <v>2193376</v>
      </c>
      <c r="Y616" s="9"/>
      <c r="Z616" s="9"/>
      <c r="AA616" s="13"/>
      <c r="AB616" s="14">
        <f t="shared" si="27"/>
        <v>64941231</v>
      </c>
      <c r="AC616" s="15">
        <f t="shared" si="28"/>
        <v>0.82678965540397598</v>
      </c>
      <c r="AD616" s="15">
        <f t="shared" si="29"/>
        <v>5.5119297014865641E-2</v>
      </c>
      <c r="AE616" s="16">
        <f>+S616/K616</f>
        <v>5.9970067154139408E-3</v>
      </c>
      <c r="AF616" s="16">
        <f>+V616/K616</f>
        <v>3.9980035089521665E-4</v>
      </c>
      <c r="AG616" s="17">
        <f>+AB616/K616+AA616</f>
        <v>7.2533644757368865E-3</v>
      </c>
    </row>
    <row r="617" spans="1:33" ht="12.75" customHeight="1" x14ac:dyDescent="0.2">
      <c r="A617" s="6" t="s">
        <v>1418</v>
      </c>
      <c r="B617" s="6" t="s">
        <v>1419</v>
      </c>
      <c r="C617" s="7" t="s">
        <v>99</v>
      </c>
      <c r="D617" s="8" t="s">
        <v>1420</v>
      </c>
      <c r="E617" s="8" t="s">
        <v>36</v>
      </c>
      <c r="F617" s="8" t="s">
        <v>37</v>
      </c>
      <c r="G617" s="6" t="s">
        <v>366</v>
      </c>
      <c r="H617" s="6" t="s">
        <v>367</v>
      </c>
      <c r="I617" s="6" t="s">
        <v>123</v>
      </c>
      <c r="J617" s="8" t="s">
        <v>41</v>
      </c>
      <c r="K617" s="9">
        <v>294379190128.84003</v>
      </c>
      <c r="L617" s="22" t="s">
        <v>1421</v>
      </c>
      <c r="M617" s="8"/>
      <c r="N617" s="8" t="s">
        <v>42</v>
      </c>
      <c r="O617" s="8"/>
      <c r="P617" s="8"/>
      <c r="Q617" s="8"/>
      <c r="R617" s="9">
        <v>10844413654</v>
      </c>
      <c r="S617" s="9">
        <v>5198276277</v>
      </c>
      <c r="T617" s="12">
        <v>0</v>
      </c>
      <c r="U617" s="12"/>
      <c r="V617" s="12">
        <v>347046313</v>
      </c>
      <c r="W617" s="12">
        <v>761110067</v>
      </c>
      <c r="X617" s="9">
        <v>9035105</v>
      </c>
      <c r="Y617" s="9"/>
      <c r="Z617" s="9">
        <v>4528945892</v>
      </c>
      <c r="AA617" s="13"/>
      <c r="AB617" s="14">
        <f t="shared" si="27"/>
        <v>6306432657</v>
      </c>
      <c r="AC617" s="15">
        <f t="shared" si="28"/>
        <v>0.82428158036858268</v>
      </c>
      <c r="AD617" s="15">
        <f t="shared" si="29"/>
        <v>5.5030527062678823E-2</v>
      </c>
      <c r="AE617" s="16">
        <f>+S617/K617</f>
        <v>1.7658436639916314E-2</v>
      </c>
      <c r="AF617" s="16">
        <f>+V617/K617</f>
        <v>1.1789091234611702E-3</v>
      </c>
      <c r="AG617" s="17">
        <f>+AB617/K617+AA617</f>
        <v>2.1422820866651218E-2</v>
      </c>
    </row>
    <row r="618" spans="1:33" ht="12.75" customHeight="1" x14ac:dyDescent="0.2">
      <c r="A618" s="6" t="s">
        <v>1418</v>
      </c>
      <c r="B618" s="6" t="s">
        <v>1422</v>
      </c>
      <c r="C618" s="7" t="s">
        <v>99</v>
      </c>
      <c r="D618" s="8" t="s">
        <v>1423</v>
      </c>
      <c r="E618" s="8" t="s">
        <v>1096</v>
      </c>
      <c r="F618" s="8" t="s">
        <v>579</v>
      </c>
      <c r="G618" s="6" t="s">
        <v>38</v>
      </c>
      <c r="H618" s="6" t="s">
        <v>1097</v>
      </c>
      <c r="I618" s="6" t="s">
        <v>123</v>
      </c>
      <c r="J618" s="8" t="s">
        <v>41</v>
      </c>
      <c r="K618" s="9">
        <v>2488259205.32377</v>
      </c>
      <c r="L618" s="22" t="s">
        <v>1424</v>
      </c>
      <c r="M618" s="8"/>
      <c r="N618" s="8" t="s">
        <v>42</v>
      </c>
      <c r="O618" s="8" t="s">
        <v>1425</v>
      </c>
      <c r="P618" s="8"/>
      <c r="Q618" s="8"/>
      <c r="R618" s="9">
        <v>43691663</v>
      </c>
      <c r="S618" s="9">
        <v>42927285</v>
      </c>
      <c r="T618" s="12">
        <v>0</v>
      </c>
      <c r="U618" s="12"/>
      <c r="V618" s="12"/>
      <c r="W618" s="12">
        <v>653935</v>
      </c>
      <c r="X618" s="9">
        <v>110443</v>
      </c>
      <c r="Y618" s="9"/>
      <c r="Z618" s="9"/>
      <c r="AA618" s="13"/>
      <c r="AB618" s="14">
        <f t="shared" si="27"/>
        <v>43581220</v>
      </c>
      <c r="AC618" s="15">
        <f t="shared" si="28"/>
        <v>0.98499502767476455</v>
      </c>
      <c r="AD618" s="15">
        <f t="shared" si="29"/>
        <v>0</v>
      </c>
      <c r="AE618" s="16">
        <f>+S618/K618</f>
        <v>1.7251934568615145E-2</v>
      </c>
      <c r="AF618" s="16">
        <f>+V618/K618</f>
        <v>0</v>
      </c>
      <c r="AG618" s="17">
        <f>+AB618/K618+AA618</f>
        <v>1.7514742799606863E-2</v>
      </c>
    </row>
    <row r="619" spans="1:33" ht="12.75" customHeight="1" x14ac:dyDescent="0.2">
      <c r="A619" s="6" t="s">
        <v>1418</v>
      </c>
      <c r="B619" s="6" t="s">
        <v>1426</v>
      </c>
      <c r="C619" s="7" t="s">
        <v>99</v>
      </c>
      <c r="D619" s="8" t="s">
        <v>1427</v>
      </c>
      <c r="E619" s="8" t="s">
        <v>1096</v>
      </c>
      <c r="F619" s="8" t="s">
        <v>579</v>
      </c>
      <c r="G619" s="6" t="s">
        <v>38</v>
      </c>
      <c r="H619" s="6" t="s">
        <v>1097</v>
      </c>
      <c r="I619" s="6" t="s">
        <v>123</v>
      </c>
      <c r="J619" s="8" t="s">
        <v>41</v>
      </c>
      <c r="K619" s="9">
        <v>1327392064.3606601</v>
      </c>
      <c r="L619" s="22" t="s">
        <v>1424</v>
      </c>
      <c r="M619" s="8"/>
      <c r="N619" s="8" t="s">
        <v>42</v>
      </c>
      <c r="O619" s="8" t="s">
        <v>1425</v>
      </c>
      <c r="P619" s="8"/>
      <c r="Q619" s="8"/>
      <c r="R619" s="9">
        <v>23416050</v>
      </c>
      <c r="S619" s="9">
        <v>22942075</v>
      </c>
      <c r="T619" s="12">
        <v>0</v>
      </c>
      <c r="U619" s="12"/>
      <c r="V619" s="12"/>
      <c r="W619" s="12">
        <v>363532</v>
      </c>
      <c r="X619" s="9">
        <v>110443</v>
      </c>
      <c r="Y619" s="9"/>
      <c r="Z619" s="9"/>
      <c r="AA619" s="13"/>
      <c r="AB619" s="14">
        <f t="shared" si="27"/>
        <v>23305607</v>
      </c>
      <c r="AC619" s="15">
        <f t="shared" si="28"/>
        <v>0.9844015219170219</v>
      </c>
      <c r="AD619" s="15">
        <f t="shared" si="29"/>
        <v>0</v>
      </c>
      <c r="AE619" s="16">
        <f>+S619/K619</f>
        <v>1.7283571008125678E-2</v>
      </c>
      <c r="AF619" s="16">
        <f>+V619/K619</f>
        <v>0</v>
      </c>
      <c r="AG619" s="17">
        <f>+AB619/K619+AA619</f>
        <v>1.7557440356723221E-2</v>
      </c>
    </row>
    <row r="620" spans="1:33" ht="12.75" customHeight="1" x14ac:dyDescent="0.2">
      <c r="A620" s="6" t="s">
        <v>1418</v>
      </c>
      <c r="B620" s="6" t="s">
        <v>1428</v>
      </c>
      <c r="C620" s="7" t="s">
        <v>99</v>
      </c>
      <c r="D620" s="8" t="s">
        <v>1429</v>
      </c>
      <c r="E620" s="8" t="s">
        <v>1096</v>
      </c>
      <c r="F620" s="8" t="s">
        <v>579</v>
      </c>
      <c r="G620" s="6" t="s">
        <v>38</v>
      </c>
      <c r="H620" s="6" t="s">
        <v>1097</v>
      </c>
      <c r="I620" s="6" t="s">
        <v>123</v>
      </c>
      <c r="J620" s="8" t="s">
        <v>41</v>
      </c>
      <c r="K620" s="9">
        <v>1142921837.5491798</v>
      </c>
      <c r="L620" s="22" t="s">
        <v>1424</v>
      </c>
      <c r="M620" s="8"/>
      <c r="N620" s="8" t="s">
        <v>42</v>
      </c>
      <c r="O620" s="8" t="s">
        <v>1425</v>
      </c>
      <c r="P620" s="8"/>
      <c r="Q620" s="8"/>
      <c r="R620" s="9">
        <v>20131559</v>
      </c>
      <c r="S620" s="9">
        <v>19646125</v>
      </c>
      <c r="T620" s="12">
        <v>0</v>
      </c>
      <c r="U620" s="12"/>
      <c r="V620" s="12"/>
      <c r="W620" s="12">
        <v>319736</v>
      </c>
      <c r="X620" s="9">
        <v>165698</v>
      </c>
      <c r="Y620" s="9"/>
      <c r="Z620" s="9"/>
      <c r="AA620" s="13"/>
      <c r="AB620" s="14">
        <f t="shared" si="27"/>
        <v>19965861</v>
      </c>
      <c r="AC620" s="15">
        <f t="shared" si="28"/>
        <v>0.98398586467170135</v>
      </c>
      <c r="AD620" s="15">
        <f t="shared" si="29"/>
        <v>0</v>
      </c>
      <c r="AE620" s="16">
        <f>+S620/K620</f>
        <v>1.7189386320702469E-2</v>
      </c>
      <c r="AF620" s="16">
        <f>+V620/K620</f>
        <v>0</v>
      </c>
      <c r="AG620" s="17">
        <f>+AB620/K620+AA620</f>
        <v>1.7469139484475787E-2</v>
      </c>
    </row>
    <row r="621" spans="1:33" ht="12.75" customHeight="1" x14ac:dyDescent="0.2">
      <c r="A621" s="6" t="s">
        <v>1418</v>
      </c>
      <c r="B621" s="6" t="s">
        <v>1430</v>
      </c>
      <c r="C621" s="7" t="s">
        <v>99</v>
      </c>
      <c r="D621" s="8" t="s">
        <v>1431</v>
      </c>
      <c r="E621" s="8" t="s">
        <v>1096</v>
      </c>
      <c r="F621" s="8" t="s">
        <v>579</v>
      </c>
      <c r="G621" s="6" t="s">
        <v>38</v>
      </c>
      <c r="H621" s="6" t="s">
        <v>1097</v>
      </c>
      <c r="I621" s="6" t="s">
        <v>123</v>
      </c>
      <c r="J621" s="8" t="s">
        <v>41</v>
      </c>
      <c r="K621" s="9">
        <v>1106439904.0983598</v>
      </c>
      <c r="L621" s="22" t="s">
        <v>1424</v>
      </c>
      <c r="M621" s="8"/>
      <c r="N621" s="8" t="s">
        <v>42</v>
      </c>
      <c r="O621" s="8" t="s">
        <v>1425</v>
      </c>
      <c r="P621" s="8"/>
      <c r="Q621" s="8"/>
      <c r="R621" s="9">
        <v>19287880</v>
      </c>
      <c r="S621" s="9">
        <v>18868675</v>
      </c>
      <c r="T621" s="12">
        <v>0</v>
      </c>
      <c r="U621" s="12"/>
      <c r="V621" s="12"/>
      <c r="W621" s="12">
        <v>308695</v>
      </c>
      <c r="X621" s="9">
        <v>110510</v>
      </c>
      <c r="Y621" s="9"/>
      <c r="Z621" s="9"/>
      <c r="AA621" s="13"/>
      <c r="AB621" s="14">
        <f t="shared" si="27"/>
        <v>19177370</v>
      </c>
      <c r="AC621" s="15">
        <f t="shared" si="28"/>
        <v>0.98390316294674396</v>
      </c>
      <c r="AD621" s="15">
        <f t="shared" si="29"/>
        <v>0</v>
      </c>
      <c r="AE621" s="16">
        <f>+S621/K621</f>
        <v>1.7053501893874772E-2</v>
      </c>
      <c r="AF621" s="16">
        <f>+V621/K621</f>
        <v>0</v>
      </c>
      <c r="AG621" s="17">
        <f>+AB621/K621+AA621</f>
        <v>1.7332500327369951E-2</v>
      </c>
    </row>
    <row r="622" spans="1:33" ht="12.75" customHeight="1" x14ac:dyDescent="0.2">
      <c r="A622" s="6" t="s">
        <v>1418</v>
      </c>
      <c r="B622" s="6" t="s">
        <v>1432</v>
      </c>
      <c r="C622" s="7" t="s">
        <v>99</v>
      </c>
      <c r="D622" s="8" t="s">
        <v>1433</v>
      </c>
      <c r="E622" s="8" t="s">
        <v>1096</v>
      </c>
      <c r="F622" s="8" t="s">
        <v>579</v>
      </c>
      <c r="G622" s="6" t="s">
        <v>38</v>
      </c>
      <c r="H622" s="6" t="s">
        <v>1097</v>
      </c>
      <c r="I622" s="6" t="s">
        <v>123</v>
      </c>
      <c r="J622" s="8" t="s">
        <v>41</v>
      </c>
      <c r="K622" s="9">
        <v>2159523612.2704902</v>
      </c>
      <c r="L622" s="22" t="s">
        <v>1424</v>
      </c>
      <c r="M622" s="8"/>
      <c r="N622" s="8" t="s">
        <v>42</v>
      </c>
      <c r="O622" s="8" t="s">
        <v>1425</v>
      </c>
      <c r="P622" s="8"/>
      <c r="Q622" s="8"/>
      <c r="R622" s="9">
        <v>39268061</v>
      </c>
      <c r="S622" s="9">
        <v>38530495</v>
      </c>
      <c r="T622" s="12">
        <v>0</v>
      </c>
      <c r="U622" s="12"/>
      <c r="V622" s="12"/>
      <c r="W622" s="12">
        <v>571935</v>
      </c>
      <c r="X622" s="9">
        <v>165631</v>
      </c>
      <c r="Y622" s="9"/>
      <c r="Z622" s="9"/>
      <c r="AA622" s="13"/>
      <c r="AB622" s="14">
        <f t="shared" si="27"/>
        <v>39102430</v>
      </c>
      <c r="AC622" s="15">
        <f t="shared" si="28"/>
        <v>0.98537341541177881</v>
      </c>
      <c r="AD622" s="15">
        <f t="shared" si="29"/>
        <v>0</v>
      </c>
      <c r="AE622" s="16">
        <f>+S622/K622</f>
        <v>1.7842127208551162E-2</v>
      </c>
      <c r="AF622" s="16">
        <f>+V622/K622</f>
        <v>0</v>
      </c>
      <c r="AG622" s="17">
        <f>+AB622/K622+AA622</f>
        <v>1.8106970341893278E-2</v>
      </c>
    </row>
    <row r="623" spans="1:33" ht="12.75" customHeight="1" x14ac:dyDescent="0.2">
      <c r="A623" s="6" t="s">
        <v>1418</v>
      </c>
      <c r="B623" s="6" t="s">
        <v>1434</v>
      </c>
      <c r="C623" s="7" t="s">
        <v>99</v>
      </c>
      <c r="D623" s="8" t="s">
        <v>1435</v>
      </c>
      <c r="E623" s="8" t="s">
        <v>1096</v>
      </c>
      <c r="F623" s="8" t="s">
        <v>579</v>
      </c>
      <c r="G623" s="6" t="s">
        <v>38</v>
      </c>
      <c r="H623" s="6" t="s">
        <v>1097</v>
      </c>
      <c r="I623" s="6" t="s">
        <v>123</v>
      </c>
      <c r="J623" s="8" t="s">
        <v>41</v>
      </c>
      <c r="K623" s="9">
        <v>1666275952.0286901</v>
      </c>
      <c r="L623" s="22" t="s">
        <v>1424</v>
      </c>
      <c r="M623" s="8"/>
      <c r="N623" s="8" t="s">
        <v>42</v>
      </c>
      <c r="O623" s="8" t="s">
        <v>1425</v>
      </c>
      <c r="P623" s="8"/>
      <c r="Q623" s="8"/>
      <c r="R623" s="9">
        <v>29058246</v>
      </c>
      <c r="S623" s="9">
        <v>28499565</v>
      </c>
      <c r="T623" s="12">
        <v>0</v>
      </c>
      <c r="U623" s="12"/>
      <c r="V623" s="12"/>
      <c r="W623" s="12">
        <v>448238</v>
      </c>
      <c r="X623" s="9">
        <v>110443</v>
      </c>
      <c r="Y623" s="9"/>
      <c r="Z623" s="9"/>
      <c r="AA623" s="13"/>
      <c r="AB623" s="14">
        <f t="shared" si="27"/>
        <v>28947803</v>
      </c>
      <c r="AC623" s="15">
        <f t="shared" si="28"/>
        <v>0.98451564700782301</v>
      </c>
      <c r="AD623" s="15">
        <f t="shared" si="29"/>
        <v>0</v>
      </c>
      <c r="AE623" s="16">
        <f>+S623/K623</f>
        <v>1.7103748610967945E-2</v>
      </c>
      <c r="AF623" s="16">
        <f>+V623/K623</f>
        <v>0</v>
      </c>
      <c r="AG623" s="17">
        <f>+AB623/K623+AA623</f>
        <v>1.7372754473684904E-2</v>
      </c>
    </row>
    <row r="624" spans="1:33" ht="12.75" customHeight="1" x14ac:dyDescent="0.2">
      <c r="A624" s="6" t="s">
        <v>1418</v>
      </c>
      <c r="B624" s="6" t="s">
        <v>1436</v>
      </c>
      <c r="C624" s="7" t="s">
        <v>99</v>
      </c>
      <c r="D624" s="8" t="s">
        <v>1437</v>
      </c>
      <c r="E624" s="8" t="s">
        <v>1096</v>
      </c>
      <c r="F624" s="8" t="s">
        <v>579</v>
      </c>
      <c r="G624" s="6" t="s">
        <v>38</v>
      </c>
      <c r="H624" s="6" t="s">
        <v>1097</v>
      </c>
      <c r="I624" s="6" t="s">
        <v>123</v>
      </c>
      <c r="J624" s="8" t="s">
        <v>41</v>
      </c>
      <c r="K624" s="9">
        <v>3085552983.1147499</v>
      </c>
      <c r="L624" s="22" t="s">
        <v>1424</v>
      </c>
      <c r="M624" s="8"/>
      <c r="N624" s="8" t="s">
        <v>42</v>
      </c>
      <c r="O624" s="8" t="s">
        <v>1425</v>
      </c>
      <c r="P624" s="8"/>
      <c r="Q624" s="8"/>
      <c r="R624" s="9">
        <v>53248832</v>
      </c>
      <c r="S624" s="9">
        <v>52370200</v>
      </c>
      <c r="T624" s="12">
        <v>0</v>
      </c>
      <c r="U624" s="12"/>
      <c r="V624" s="12"/>
      <c r="W624" s="12">
        <v>802777</v>
      </c>
      <c r="X624" s="9">
        <v>75855</v>
      </c>
      <c r="Y624" s="9"/>
      <c r="Z624" s="9"/>
      <c r="AA624" s="13"/>
      <c r="AB624" s="14">
        <f t="shared" si="27"/>
        <v>53172977</v>
      </c>
      <c r="AC624" s="15">
        <f t="shared" si="28"/>
        <v>0.98490253799406413</v>
      </c>
      <c r="AD624" s="15">
        <f t="shared" si="29"/>
        <v>0</v>
      </c>
      <c r="AE624" s="16">
        <f>+S624/K624</f>
        <v>1.6972711305425145E-2</v>
      </c>
      <c r="AF624" s="16">
        <f>+V624/K624</f>
        <v>0</v>
      </c>
      <c r="AG624" s="17">
        <f>+AB624/K624+AA624</f>
        <v>1.7232884118659298E-2</v>
      </c>
    </row>
    <row r="625" spans="1:33" ht="12.75" customHeight="1" x14ac:dyDescent="0.2">
      <c r="A625" s="6" t="s">
        <v>1418</v>
      </c>
      <c r="B625" s="6" t="s">
        <v>1438</v>
      </c>
      <c r="C625" s="7" t="s">
        <v>99</v>
      </c>
      <c r="D625" s="8" t="s">
        <v>1439</v>
      </c>
      <c r="E625" s="8" t="s">
        <v>1096</v>
      </c>
      <c r="F625" s="8" t="s">
        <v>579</v>
      </c>
      <c r="G625" s="6" t="s">
        <v>38</v>
      </c>
      <c r="H625" s="6" t="s">
        <v>1097</v>
      </c>
      <c r="I625" s="6" t="s">
        <v>123</v>
      </c>
      <c r="J625" s="8" t="s">
        <v>41</v>
      </c>
      <c r="K625" s="9">
        <v>2102598569.57377</v>
      </c>
      <c r="L625" s="22" t="s">
        <v>1424</v>
      </c>
      <c r="M625" s="8"/>
      <c r="N625" s="8" t="s">
        <v>42</v>
      </c>
      <c r="O625" s="8" t="s">
        <v>1425</v>
      </c>
      <c r="P625" s="8"/>
      <c r="Q625" s="8"/>
      <c r="R625" s="9">
        <v>37886718</v>
      </c>
      <c r="S625" s="9">
        <v>37163205</v>
      </c>
      <c r="T625" s="12"/>
      <c r="U625" s="12"/>
      <c r="V625" s="12"/>
      <c r="W625" s="12">
        <v>557883</v>
      </c>
      <c r="X625" s="9">
        <v>165630</v>
      </c>
      <c r="Y625" s="9"/>
      <c r="Z625" s="9"/>
      <c r="AA625" s="13"/>
      <c r="AB625" s="14">
        <f t="shared" si="27"/>
        <v>37721088</v>
      </c>
      <c r="AC625" s="15">
        <f t="shared" si="28"/>
        <v>0.98521031524859515</v>
      </c>
      <c r="AD625" s="15">
        <f t="shared" si="29"/>
        <v>0</v>
      </c>
      <c r="AE625" s="16">
        <f>+S625/K625</f>
        <v>1.7674893124051527E-2</v>
      </c>
      <c r="AF625" s="16">
        <f>+V625/K625</f>
        <v>0</v>
      </c>
      <c r="AG625" s="17">
        <f>+AB625/K625+AA625</f>
        <v>1.7940223372094589E-2</v>
      </c>
    </row>
    <row r="626" spans="1:33" ht="12.75" customHeight="1" x14ac:dyDescent="0.2">
      <c r="A626" s="6" t="s">
        <v>1418</v>
      </c>
      <c r="B626" s="6" t="s">
        <v>1440</v>
      </c>
      <c r="C626" s="7" t="s">
        <v>99</v>
      </c>
      <c r="D626" s="8" t="s">
        <v>1441</v>
      </c>
      <c r="E626" s="8" t="s">
        <v>36</v>
      </c>
      <c r="F626" s="8" t="s">
        <v>37</v>
      </c>
      <c r="G626" s="6" t="s">
        <v>62</v>
      </c>
      <c r="H626" s="6" t="s">
        <v>668</v>
      </c>
      <c r="I626" s="6" t="s">
        <v>123</v>
      </c>
      <c r="J626" s="8" t="s">
        <v>68</v>
      </c>
      <c r="K626" s="9">
        <v>53938997.213606998</v>
      </c>
      <c r="L626" s="22" t="s">
        <v>1442</v>
      </c>
      <c r="M626" s="8"/>
      <c r="N626" s="8" t="s">
        <v>42</v>
      </c>
      <c r="O626" s="8" t="s">
        <v>1443</v>
      </c>
      <c r="P626" s="11">
        <v>7.6E-3</v>
      </c>
      <c r="Q626" s="11">
        <v>0.01</v>
      </c>
      <c r="R626" s="9">
        <v>317646.39999999997</v>
      </c>
      <c r="S626" s="9">
        <v>271442.67</v>
      </c>
      <c r="T626" s="12">
        <v>0</v>
      </c>
      <c r="U626" s="12"/>
      <c r="V626" s="12">
        <v>21715.41</v>
      </c>
      <c r="W626" s="12">
        <v>24081.239999999998</v>
      </c>
      <c r="X626" s="9">
        <v>407.08</v>
      </c>
      <c r="Y626" s="9"/>
      <c r="Z626" s="9"/>
      <c r="AA626" s="19">
        <v>1.95E-2</v>
      </c>
      <c r="AB626" s="14">
        <f t="shared" si="27"/>
        <v>317239.31999999995</v>
      </c>
      <c r="AC626" s="15">
        <f t="shared" si="28"/>
        <v>0.855640057480895</v>
      </c>
      <c r="AD626" s="15">
        <f t="shared" si="29"/>
        <v>6.8451193250571848E-2</v>
      </c>
      <c r="AE626" s="16">
        <f>+S626/K626</f>
        <v>5.0324011201959111E-3</v>
      </c>
      <c r="AF626" s="16">
        <f>+V626/K626</f>
        <v>4.02592022873609E-4</v>
      </c>
      <c r="AG626" s="17">
        <f>+AB626/K626+AA626</f>
        <v>2.5381446381802054E-2</v>
      </c>
    </row>
    <row r="627" spans="1:33" ht="12.75" customHeight="1" x14ac:dyDescent="0.2">
      <c r="A627" s="6" t="s">
        <v>1418</v>
      </c>
      <c r="B627" s="6" t="s">
        <v>1444</v>
      </c>
      <c r="C627" s="7" t="s">
        <v>99</v>
      </c>
      <c r="D627" s="8" t="s">
        <v>1445</v>
      </c>
      <c r="E627" s="8" t="s">
        <v>36</v>
      </c>
      <c r="F627" s="8" t="s">
        <v>37</v>
      </c>
      <c r="G627" s="6" t="s">
        <v>62</v>
      </c>
      <c r="H627" s="6" t="s">
        <v>668</v>
      </c>
      <c r="I627" s="6" t="s">
        <v>123</v>
      </c>
      <c r="J627" s="8" t="s">
        <v>65</v>
      </c>
      <c r="K627" s="9">
        <v>176776261.108197</v>
      </c>
      <c r="L627" s="22" t="s">
        <v>1442</v>
      </c>
      <c r="M627" s="8"/>
      <c r="N627" s="8" t="s">
        <v>42</v>
      </c>
      <c r="O627" s="8" t="s">
        <v>1443</v>
      </c>
      <c r="P627" s="11">
        <v>7.6E-3</v>
      </c>
      <c r="Q627" s="11">
        <v>0.01</v>
      </c>
      <c r="R627" s="9">
        <v>1025029.7200000001</v>
      </c>
      <c r="S627" s="9">
        <v>886863.18</v>
      </c>
      <c r="T627" s="12">
        <v>0</v>
      </c>
      <c r="U627" s="12"/>
      <c r="V627" s="12">
        <v>70949.039999999994</v>
      </c>
      <c r="W627" s="12">
        <v>66872.47</v>
      </c>
      <c r="X627" s="9">
        <v>345.03</v>
      </c>
      <c r="Y627" s="9"/>
      <c r="Z627" s="9"/>
      <c r="AA627" s="19">
        <v>1.95E-2</v>
      </c>
      <c r="AB627" s="14">
        <f t="shared" si="27"/>
        <v>1024684.6900000001</v>
      </c>
      <c r="AC627" s="15">
        <f t="shared" si="28"/>
        <v>0.86549861499345715</v>
      </c>
      <c r="AD627" s="15">
        <f t="shared" si="29"/>
        <v>6.9239875146373059E-2</v>
      </c>
      <c r="AE627" s="16">
        <f>+S627/K627</f>
        <v>5.0168680706352874E-3</v>
      </c>
      <c r="AF627" s="16">
        <f>+V627/K627</f>
        <v>4.0134936419192164E-4</v>
      </c>
      <c r="AG627" s="17">
        <f>+AB627/K627+AA627</f>
        <v>2.5296506180051151E-2</v>
      </c>
    </row>
    <row r="628" spans="1:33" ht="12.75" customHeight="1" x14ac:dyDescent="0.2">
      <c r="A628" s="6" t="s">
        <v>1418</v>
      </c>
      <c r="B628" s="6" t="s">
        <v>1446</v>
      </c>
      <c r="C628" s="7" t="s">
        <v>99</v>
      </c>
      <c r="D628" s="8" t="s">
        <v>1447</v>
      </c>
      <c r="E628" s="8" t="s">
        <v>36</v>
      </c>
      <c r="F628" s="8" t="s">
        <v>37</v>
      </c>
      <c r="G628" s="6" t="s">
        <v>62</v>
      </c>
      <c r="H628" s="6" t="s">
        <v>668</v>
      </c>
      <c r="I628" s="6" t="s">
        <v>123</v>
      </c>
      <c r="J628" s="8" t="s">
        <v>41</v>
      </c>
      <c r="K628" s="9">
        <v>1732572674.2623</v>
      </c>
      <c r="L628" s="22" t="s">
        <v>1448</v>
      </c>
      <c r="M628" s="8"/>
      <c r="N628" s="8" t="s">
        <v>42</v>
      </c>
      <c r="O628" s="8" t="s">
        <v>1443</v>
      </c>
      <c r="P628" s="11">
        <v>7.6E-3</v>
      </c>
      <c r="Q628" s="11">
        <v>0.01</v>
      </c>
      <c r="R628" s="9">
        <v>9293260</v>
      </c>
      <c r="S628" s="9">
        <v>5224221</v>
      </c>
      <c r="T628" s="12">
        <v>0</v>
      </c>
      <c r="U628" s="12"/>
      <c r="V628" s="12">
        <v>696564</v>
      </c>
      <c r="W628" s="12">
        <v>2560447</v>
      </c>
      <c r="X628" s="9">
        <v>812028</v>
      </c>
      <c r="Y628" s="9"/>
      <c r="Z628" s="9"/>
      <c r="AA628" s="19">
        <v>1.1299999999999999E-2</v>
      </c>
      <c r="AB628" s="14">
        <f t="shared" si="27"/>
        <v>8481232</v>
      </c>
      <c r="AC628" s="15">
        <f t="shared" si="28"/>
        <v>0.61597430656300878</v>
      </c>
      <c r="AD628" s="15">
        <f t="shared" si="29"/>
        <v>8.2130049030612537E-2</v>
      </c>
      <c r="AE628" s="16">
        <f>+S628/K628</f>
        <v>3.015296892076625E-3</v>
      </c>
      <c r="AF628" s="16">
        <f>+V628/K628</f>
        <v>4.0204027822185587E-4</v>
      </c>
      <c r="AG628" s="17">
        <f>+AB628/K628+AA628</f>
        <v>1.6195166665150806E-2</v>
      </c>
    </row>
    <row r="629" spans="1:33" ht="12.75" customHeight="1" x14ac:dyDescent="0.2">
      <c r="A629" s="6" t="s">
        <v>1418</v>
      </c>
      <c r="B629" s="6" t="s">
        <v>1449</v>
      </c>
      <c r="C629" s="7" t="s">
        <v>99</v>
      </c>
      <c r="D629" s="8" t="s">
        <v>1450</v>
      </c>
      <c r="E629" s="8" t="s">
        <v>1096</v>
      </c>
      <c r="F629" s="8" t="s">
        <v>579</v>
      </c>
      <c r="G629" s="6" t="s">
        <v>38</v>
      </c>
      <c r="H629" s="6" t="s">
        <v>580</v>
      </c>
      <c r="I629" s="6" t="s">
        <v>123</v>
      </c>
      <c r="J629" s="8" t="s">
        <v>41</v>
      </c>
      <c r="K629" s="9">
        <v>1530791757.3102</v>
      </c>
      <c r="L629" s="22" t="s">
        <v>1424</v>
      </c>
      <c r="M629" s="8"/>
      <c r="N629" s="8" t="s">
        <v>42</v>
      </c>
      <c r="O629" s="8" t="s">
        <v>1425</v>
      </c>
      <c r="P629" s="8"/>
      <c r="Q629" s="11">
        <v>0.01</v>
      </c>
      <c r="R629" s="9">
        <v>28363641</v>
      </c>
      <c r="S629" s="9">
        <v>27891840</v>
      </c>
      <c r="T629" s="12">
        <v>0</v>
      </c>
      <c r="U629" s="12"/>
      <c r="V629" s="12"/>
      <c r="W629" s="12">
        <v>416546</v>
      </c>
      <c r="X629" s="9">
        <v>55255</v>
      </c>
      <c r="Y629" s="9"/>
      <c r="Z629" s="9"/>
      <c r="AA629" s="13"/>
      <c r="AB629" s="14">
        <f t="shared" si="27"/>
        <v>28308386</v>
      </c>
      <c r="AC629" s="15">
        <f t="shared" si="28"/>
        <v>0.98528542036978017</v>
      </c>
      <c r="AD629" s="15">
        <f t="shared" si="29"/>
        <v>0</v>
      </c>
      <c r="AE629" s="16">
        <f>+S629/K629</f>
        <v>1.8220531869736212E-2</v>
      </c>
      <c r="AF629" s="16">
        <f>+V629/K629</f>
        <v>0</v>
      </c>
      <c r="AG629" s="17">
        <f>+AB629/K629+AA629</f>
        <v>1.8492643342776754E-2</v>
      </c>
    </row>
    <row r="630" spans="1:33" ht="12.75" customHeight="1" x14ac:dyDescent="0.2">
      <c r="A630" s="6" t="s">
        <v>1418</v>
      </c>
      <c r="B630" s="6" t="s">
        <v>1451</v>
      </c>
      <c r="C630" s="7" t="s">
        <v>99</v>
      </c>
      <c r="D630" s="8" t="s">
        <v>1452</v>
      </c>
      <c r="E630" s="8" t="s">
        <v>1096</v>
      </c>
      <c r="F630" s="8" t="s">
        <v>579</v>
      </c>
      <c r="G630" s="6" t="s">
        <v>38</v>
      </c>
      <c r="H630" s="6" t="s">
        <v>1097</v>
      </c>
      <c r="I630" s="6" t="s">
        <v>123</v>
      </c>
      <c r="J630" s="8" t="s">
        <v>41</v>
      </c>
      <c r="K630" s="9">
        <v>1122522762.05738</v>
      </c>
      <c r="L630" s="22" t="s">
        <v>1453</v>
      </c>
      <c r="M630" s="8"/>
      <c r="N630" s="8" t="s">
        <v>42</v>
      </c>
      <c r="O630" s="8" t="s">
        <v>1425</v>
      </c>
      <c r="P630" s="8"/>
      <c r="Q630" s="11">
        <v>0.01</v>
      </c>
      <c r="R630" s="9">
        <v>17150581</v>
      </c>
      <c r="S630" s="9">
        <v>16783065</v>
      </c>
      <c r="T630" s="12">
        <v>0</v>
      </c>
      <c r="U630" s="12"/>
      <c r="V630" s="12"/>
      <c r="W630" s="12">
        <v>312261</v>
      </c>
      <c r="X630" s="9">
        <v>55255</v>
      </c>
      <c r="Y630" s="9"/>
      <c r="Z630" s="9"/>
      <c r="AA630" s="13"/>
      <c r="AB630" s="14">
        <f t="shared" si="27"/>
        <v>17095326</v>
      </c>
      <c r="AC630" s="15">
        <f t="shared" si="28"/>
        <v>0.98173413013592137</v>
      </c>
      <c r="AD630" s="15">
        <f t="shared" si="29"/>
        <v>0</v>
      </c>
      <c r="AE630" s="16">
        <f>+S630/K630</f>
        <v>1.4951202387415019E-2</v>
      </c>
      <c r="AF630" s="16">
        <f>+V630/K630</f>
        <v>0</v>
      </c>
      <c r="AG630" s="17">
        <f>+AB630/K630+AA630</f>
        <v>1.5229380265454376E-2</v>
      </c>
    </row>
    <row r="631" spans="1:33" ht="12.75" customHeight="1" x14ac:dyDescent="0.2">
      <c r="A631" s="6" t="s">
        <v>1418</v>
      </c>
      <c r="B631" s="6" t="s">
        <v>1454</v>
      </c>
      <c r="C631" s="7" t="s">
        <v>99</v>
      </c>
      <c r="D631" s="8" t="s">
        <v>1455</v>
      </c>
      <c r="E631" s="8" t="s">
        <v>1096</v>
      </c>
      <c r="F631" s="8" t="s">
        <v>579</v>
      </c>
      <c r="G631" s="6" t="s">
        <v>38</v>
      </c>
      <c r="H631" s="6" t="s">
        <v>580</v>
      </c>
      <c r="I631" s="6" t="s">
        <v>123</v>
      </c>
      <c r="J631" s="8" t="s">
        <v>41</v>
      </c>
      <c r="K631" s="9">
        <v>3963515848.4303298</v>
      </c>
      <c r="L631" s="22" t="s">
        <v>1424</v>
      </c>
      <c r="M631" s="8"/>
      <c r="N631" s="8" t="s">
        <v>42</v>
      </c>
      <c r="O631" s="8" t="s">
        <v>1425</v>
      </c>
      <c r="P631" s="8"/>
      <c r="Q631" s="11">
        <v>0.01</v>
      </c>
      <c r="R631" s="9">
        <v>69672890</v>
      </c>
      <c r="S631" s="9">
        <v>68536780</v>
      </c>
      <c r="T631" s="12">
        <v>0</v>
      </c>
      <c r="U631" s="12"/>
      <c r="V631" s="12"/>
      <c r="W631" s="12">
        <v>1025684</v>
      </c>
      <c r="X631" s="9">
        <v>110426</v>
      </c>
      <c r="Y631" s="9"/>
      <c r="Z631" s="9"/>
      <c r="AA631" s="13"/>
      <c r="AB631" s="14">
        <f t="shared" si="27"/>
        <v>69562464</v>
      </c>
      <c r="AC631" s="15">
        <f t="shared" si="28"/>
        <v>0.98525520890116836</v>
      </c>
      <c r="AD631" s="15">
        <f t="shared" si="29"/>
        <v>0</v>
      </c>
      <c r="AE631" s="16">
        <f>+S631/K631</f>
        <v>1.7291915213898439E-2</v>
      </c>
      <c r="AF631" s="16">
        <f>+V631/K631</f>
        <v>0</v>
      </c>
      <c r="AG631" s="17">
        <f>+AB631/K631+AA631</f>
        <v>1.7550696568439054E-2</v>
      </c>
    </row>
    <row r="632" spans="1:33" ht="12.75" customHeight="1" x14ac:dyDescent="0.2">
      <c r="A632" s="6" t="s">
        <v>1418</v>
      </c>
      <c r="B632" s="6" t="s">
        <v>1456</v>
      </c>
      <c r="C632" s="7" t="s">
        <v>99</v>
      </c>
      <c r="D632" s="8" t="s">
        <v>1457</v>
      </c>
      <c r="E632" s="8" t="s">
        <v>36</v>
      </c>
      <c r="F632" s="8" t="s">
        <v>37</v>
      </c>
      <c r="G632" s="6" t="s">
        <v>366</v>
      </c>
      <c r="H632" s="6" t="s">
        <v>367</v>
      </c>
      <c r="I632" s="6" t="s">
        <v>123</v>
      </c>
      <c r="J632" s="8" t="s">
        <v>41</v>
      </c>
      <c r="K632" s="9">
        <v>41976392814.372902</v>
      </c>
      <c r="L632" s="22" t="s">
        <v>1458</v>
      </c>
      <c r="M632" s="7" t="s">
        <v>1459</v>
      </c>
      <c r="N632" s="8" t="s">
        <v>631</v>
      </c>
      <c r="O632" s="8" t="s">
        <v>1460</v>
      </c>
      <c r="P632" s="8"/>
      <c r="Q632" s="11">
        <v>0.03</v>
      </c>
      <c r="R632" s="9">
        <v>1806242282.7686391</v>
      </c>
      <c r="S632" s="9">
        <v>732694171.78979504</v>
      </c>
      <c r="T632" s="12">
        <v>0</v>
      </c>
      <c r="U632" s="12"/>
      <c r="V632" s="12">
        <v>49871853.378959998</v>
      </c>
      <c r="W632" s="12">
        <v>134562609.567294</v>
      </c>
      <c r="X632" s="9">
        <v>18307203.581068002</v>
      </c>
      <c r="Y632" s="9"/>
      <c r="Z632" s="9">
        <v>870806444.45152199</v>
      </c>
      <c r="AA632" s="13"/>
      <c r="AB632" s="14">
        <f t="shared" si="27"/>
        <v>917128634.73604906</v>
      </c>
      <c r="AC632" s="15">
        <f t="shared" si="28"/>
        <v>0.79890011503202651</v>
      </c>
      <c r="AD632" s="15">
        <f t="shared" si="29"/>
        <v>5.4378253486015285E-2</v>
      </c>
      <c r="AE632" s="16">
        <f>+S632/K632</f>
        <v>1.745491031184836E-2</v>
      </c>
      <c r="AF632" s="16">
        <f>+V632/K632</f>
        <v>1.1880928787640767E-3</v>
      </c>
      <c r="AG632" s="17">
        <f>+AB632/K632+AA632</f>
        <v>2.1848676678621611E-2</v>
      </c>
    </row>
    <row r="633" spans="1:33" ht="12.75" customHeight="1" x14ac:dyDescent="0.2">
      <c r="A633" s="6" t="s">
        <v>1461</v>
      </c>
      <c r="B633" s="6" t="s">
        <v>1462</v>
      </c>
      <c r="C633" s="7"/>
      <c r="D633" s="8" t="s">
        <v>1463</v>
      </c>
      <c r="E633" s="8" t="s">
        <v>36</v>
      </c>
      <c r="F633" s="8" t="s">
        <v>37</v>
      </c>
      <c r="G633" s="6" t="s">
        <v>62</v>
      </c>
      <c r="H633" s="6" t="s">
        <v>216</v>
      </c>
      <c r="I633" s="6" t="s">
        <v>40</v>
      </c>
      <c r="J633" s="8" t="s">
        <v>65</v>
      </c>
      <c r="K633" s="9">
        <v>4569738.0115163997</v>
      </c>
      <c r="L633" s="22" t="s">
        <v>1292</v>
      </c>
      <c r="M633" s="8"/>
      <c r="N633" s="8" t="s">
        <v>42</v>
      </c>
      <c r="O633" s="8" t="s">
        <v>354</v>
      </c>
      <c r="P633" s="20">
        <v>2.9999999999999997E-4</v>
      </c>
      <c r="Q633" s="7" t="s">
        <v>1464</v>
      </c>
      <c r="R633" s="9">
        <v>31783.349999999995</v>
      </c>
      <c r="S633" s="9">
        <v>22830.53</v>
      </c>
      <c r="T633" s="12">
        <v>0</v>
      </c>
      <c r="U633" s="12">
        <v>0</v>
      </c>
      <c r="V633" s="12">
        <v>3659.49</v>
      </c>
      <c r="W633" s="12">
        <v>4871.78</v>
      </c>
      <c r="X633" s="9">
        <v>421.55</v>
      </c>
      <c r="Y633" s="9"/>
      <c r="Z633" s="9"/>
      <c r="AA633" s="19">
        <v>7.9000000000000008E-3</v>
      </c>
      <c r="AB633" s="14">
        <f t="shared" si="27"/>
        <v>31361.799999999996</v>
      </c>
      <c r="AC633" s="15">
        <f t="shared" si="28"/>
        <v>0.72797256535020316</v>
      </c>
      <c r="AD633" s="15">
        <f t="shared" si="29"/>
        <v>0.11668622336728122</v>
      </c>
      <c r="AE633" s="16">
        <f>+S633/K633</f>
        <v>4.9960260177856512E-3</v>
      </c>
      <c r="AF633" s="16">
        <f>+V633/K633</f>
        <v>8.0080958487719787E-4</v>
      </c>
      <c r="AG633" s="17">
        <f>+AB633/K633+AA633</f>
        <v>1.4762931730651459E-2</v>
      </c>
    </row>
    <row r="634" spans="1:33" ht="12.75" customHeight="1" x14ac:dyDescent="0.2">
      <c r="A634" s="6" t="s">
        <v>1461</v>
      </c>
      <c r="B634" s="6" t="s">
        <v>1465</v>
      </c>
      <c r="C634" s="7"/>
      <c r="D634" s="8" t="s">
        <v>1466</v>
      </c>
      <c r="E634" s="8" t="s">
        <v>36</v>
      </c>
      <c r="F634" s="8" t="s">
        <v>37</v>
      </c>
      <c r="G634" s="6" t="s">
        <v>51</v>
      </c>
      <c r="H634" s="6" t="s">
        <v>240</v>
      </c>
      <c r="I634" s="6" t="s">
        <v>123</v>
      </c>
      <c r="J634" s="8" t="s">
        <v>65</v>
      </c>
      <c r="K634" s="9">
        <v>9800336.2778688408</v>
      </c>
      <c r="L634" s="22" t="s">
        <v>902</v>
      </c>
      <c r="M634" s="8"/>
      <c r="N634" s="8" t="s">
        <v>42</v>
      </c>
      <c r="O634" s="8" t="s">
        <v>254</v>
      </c>
      <c r="P634" s="20">
        <v>2.9999999999999997E-4</v>
      </c>
      <c r="Q634" s="8" t="s">
        <v>42</v>
      </c>
      <c r="R634" s="9">
        <v>35765.69</v>
      </c>
      <c r="S634" s="9">
        <v>19587.25</v>
      </c>
      <c r="T634" s="12">
        <v>0</v>
      </c>
      <c r="U634" s="12">
        <v>0</v>
      </c>
      <c r="V634" s="12">
        <v>3922.44</v>
      </c>
      <c r="W634" s="12">
        <v>11863.59</v>
      </c>
      <c r="X634" s="9">
        <v>392.40999999999997</v>
      </c>
      <c r="Y634" s="9"/>
      <c r="Z634" s="9"/>
      <c r="AA634" s="13"/>
      <c r="AB634" s="14">
        <f t="shared" si="27"/>
        <v>35373.279999999999</v>
      </c>
      <c r="AC634" s="15">
        <f t="shared" si="28"/>
        <v>0.55373010362623998</v>
      </c>
      <c r="AD634" s="15">
        <f t="shared" si="29"/>
        <v>0.11088708765486266</v>
      </c>
      <c r="AE634" s="16">
        <f>+S634/K634</f>
        <v>1.9986303984519398E-3</v>
      </c>
      <c r="AF634" s="16">
        <f>+V634/K634</f>
        <v>4.0023524589229348E-4</v>
      </c>
      <c r="AG634" s="17">
        <f>+AB634/K634+AA634</f>
        <v>3.6093945143372357E-3</v>
      </c>
    </row>
    <row r="635" spans="1:33" ht="12.75" customHeight="1" x14ac:dyDescent="0.2">
      <c r="A635" s="6" t="s">
        <v>1461</v>
      </c>
      <c r="B635" s="6" t="s">
        <v>1467</v>
      </c>
      <c r="C635" s="7" t="s">
        <v>1468</v>
      </c>
      <c r="D635" s="8" t="s">
        <v>1469</v>
      </c>
      <c r="E635" s="8" t="s">
        <v>36</v>
      </c>
      <c r="F635" s="8" t="s">
        <v>37</v>
      </c>
      <c r="G635" s="6" t="s">
        <v>38</v>
      </c>
      <c r="H635" s="6" t="s">
        <v>39</v>
      </c>
      <c r="I635" s="6" t="s">
        <v>123</v>
      </c>
      <c r="J635" s="8" t="s">
        <v>41</v>
      </c>
      <c r="K635" s="9">
        <v>2243885473.3606601</v>
      </c>
      <c r="L635" s="22" t="s">
        <v>1292</v>
      </c>
      <c r="M635" s="8"/>
      <c r="N635" s="8" t="s">
        <v>42</v>
      </c>
      <c r="O635" s="8" t="s">
        <v>254</v>
      </c>
      <c r="P635" s="20">
        <v>2.9999999999999997E-4</v>
      </c>
      <c r="Q635" s="8" t="s">
        <v>42</v>
      </c>
      <c r="R635" s="9">
        <v>49073757</v>
      </c>
      <c r="S635" s="9">
        <v>36399793</v>
      </c>
      <c r="T635" s="12">
        <v>0</v>
      </c>
      <c r="U635" s="12">
        <v>0</v>
      </c>
      <c r="V635" s="12">
        <v>4153551</v>
      </c>
      <c r="W635" s="12">
        <v>4482342</v>
      </c>
      <c r="X635" s="9">
        <v>4038071</v>
      </c>
      <c r="Y635" s="9"/>
      <c r="Z635" s="9"/>
      <c r="AA635" s="13"/>
      <c r="AB635" s="14">
        <f t="shared" si="27"/>
        <v>45035686</v>
      </c>
      <c r="AC635" s="15">
        <f t="shared" si="28"/>
        <v>0.80824333396409243</v>
      </c>
      <c r="AD635" s="15">
        <f t="shared" si="29"/>
        <v>9.2227994484196371E-2</v>
      </c>
      <c r="AE635" s="16">
        <f>+S635/K635</f>
        <v>1.6221769529745272E-2</v>
      </c>
      <c r="AF635" s="16">
        <f>+V635/K635</f>
        <v>1.8510530280225221E-3</v>
      </c>
      <c r="AG635" s="17">
        <f>+AB635/K635+AA635</f>
        <v>2.0070403117566513E-2</v>
      </c>
    </row>
    <row r="636" spans="1:33" ht="12.75" customHeight="1" x14ac:dyDescent="0.2">
      <c r="A636" s="6" t="s">
        <v>1461</v>
      </c>
      <c r="B636" s="6" t="s">
        <v>1467</v>
      </c>
      <c r="C636" s="7" t="s">
        <v>1470</v>
      </c>
      <c r="D636" s="8" t="s">
        <v>1471</v>
      </c>
      <c r="E636" s="8" t="s">
        <v>36</v>
      </c>
      <c r="F636" s="8" t="s">
        <v>37</v>
      </c>
      <c r="G636" s="6" t="s">
        <v>38</v>
      </c>
      <c r="H636" s="6" t="s">
        <v>39</v>
      </c>
      <c r="I636" s="6" t="s">
        <v>123</v>
      </c>
      <c r="J636" s="8" t="s">
        <v>41</v>
      </c>
      <c r="K636" s="9">
        <v>1923718441.4344299</v>
      </c>
      <c r="L636" s="22" t="s">
        <v>902</v>
      </c>
      <c r="M636" s="8"/>
      <c r="N636" s="8" t="s">
        <v>42</v>
      </c>
      <c r="O636" s="8" t="s">
        <v>254</v>
      </c>
      <c r="P636" s="20">
        <v>2.9999999999999997E-4</v>
      </c>
      <c r="Q636" s="8" t="s">
        <v>42</v>
      </c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14"/>
    </row>
    <row r="637" spans="1:33" ht="12.75" customHeight="1" x14ac:dyDescent="0.2">
      <c r="A637" s="6" t="s">
        <v>1461</v>
      </c>
      <c r="B637" s="6" t="s">
        <v>1472</v>
      </c>
      <c r="C637" s="7"/>
      <c r="D637" s="8" t="s">
        <v>1473</v>
      </c>
      <c r="E637" s="8" t="s">
        <v>36</v>
      </c>
      <c r="F637" s="8" t="s">
        <v>37</v>
      </c>
      <c r="G637" s="6" t="s">
        <v>38</v>
      </c>
      <c r="H637" s="6" t="s">
        <v>39</v>
      </c>
      <c r="I637" s="6" t="s">
        <v>123</v>
      </c>
      <c r="J637" s="8" t="s">
        <v>41</v>
      </c>
      <c r="K637" s="9">
        <v>2623594283.1188502</v>
      </c>
      <c r="L637" s="22" t="s">
        <v>1474</v>
      </c>
      <c r="M637" s="8"/>
      <c r="N637" s="8" t="s">
        <v>42</v>
      </c>
      <c r="O637" s="8" t="s">
        <v>1475</v>
      </c>
      <c r="P637" s="20">
        <v>2.9999999999999997E-4</v>
      </c>
      <c r="Q637" s="8" t="s">
        <v>42</v>
      </c>
      <c r="R637" s="9">
        <v>42202990</v>
      </c>
      <c r="S637" s="9">
        <v>31438889</v>
      </c>
      <c r="T637" s="12">
        <v>0</v>
      </c>
      <c r="U637" s="12">
        <v>0</v>
      </c>
      <c r="V637" s="12">
        <v>2957806</v>
      </c>
      <c r="W637" s="12">
        <v>3859309</v>
      </c>
      <c r="X637" s="9">
        <v>3946986</v>
      </c>
      <c r="Y637" s="9"/>
      <c r="Z637" s="9"/>
      <c r="AA637" s="13"/>
      <c r="AB637" s="14">
        <f>+S637+U637+V637+W637</f>
        <v>38256004</v>
      </c>
      <c r="AC637" s="15">
        <f>+S637/AB637</f>
        <v>0.82180274238783535</v>
      </c>
      <c r="AD637" s="15">
        <f>+V637/AB637</f>
        <v>7.7316125332901997E-2</v>
      </c>
      <c r="AE637" s="16">
        <f>+S637/K637</f>
        <v>1.1983136722887805E-2</v>
      </c>
      <c r="AF637" s="16">
        <f>+V637/K637</f>
        <v>1.1273869664344019E-3</v>
      </c>
      <c r="AG637" s="17">
        <f>+AB637/K637+AA637</f>
        <v>1.4581524379037146E-2</v>
      </c>
    </row>
    <row r="638" spans="1:33" ht="12.75" customHeight="1" x14ac:dyDescent="0.2">
      <c r="A638" s="6" t="s">
        <v>1461</v>
      </c>
      <c r="B638" s="6" t="s">
        <v>1476</v>
      </c>
      <c r="C638" s="7" t="s">
        <v>1477</v>
      </c>
      <c r="D638" s="8" t="s">
        <v>1478</v>
      </c>
      <c r="E638" s="8" t="s">
        <v>36</v>
      </c>
      <c r="F638" s="8" t="s">
        <v>37</v>
      </c>
      <c r="G638" s="6" t="s">
        <v>366</v>
      </c>
      <c r="H638" s="6" t="s">
        <v>367</v>
      </c>
      <c r="I638" s="6" t="s">
        <v>123</v>
      </c>
      <c r="J638" s="8" t="s">
        <v>41</v>
      </c>
      <c r="K638" s="9">
        <v>18847428936.3074</v>
      </c>
      <c r="L638" s="22" t="s">
        <v>962</v>
      </c>
      <c r="M638" s="8"/>
      <c r="N638" s="8" t="s">
        <v>42</v>
      </c>
      <c r="O638" s="8" t="s">
        <v>307</v>
      </c>
      <c r="P638" s="7" t="s">
        <v>1479</v>
      </c>
      <c r="Q638" s="8" t="s">
        <v>42</v>
      </c>
      <c r="R638" s="9">
        <v>3866091097</v>
      </c>
      <c r="S638" s="9">
        <v>803839478</v>
      </c>
      <c r="T638" s="12">
        <v>0</v>
      </c>
      <c r="U638" s="12">
        <v>0</v>
      </c>
      <c r="V638" s="12">
        <v>64114538</v>
      </c>
      <c r="W638" s="12">
        <v>603494960</v>
      </c>
      <c r="X638" s="9">
        <v>13082925</v>
      </c>
      <c r="Y638" s="9"/>
      <c r="Z638" s="9">
        <v>2381559196</v>
      </c>
      <c r="AA638" s="13"/>
      <c r="AB638" s="14">
        <f>+S638+U638+V638+W638</f>
        <v>1471448976</v>
      </c>
      <c r="AC638" s="15">
        <f>+S638/AB638</f>
        <v>0.54629109884949212</v>
      </c>
      <c r="AD638" s="15">
        <f>+V638/AB638</f>
        <v>4.3572382764021853E-2</v>
      </c>
      <c r="AE638" s="16">
        <f>+S638/(K638+K639+K640+K641*321.51+K642*280.94)</f>
        <v>1.4858048319973975E-2</v>
      </c>
      <c r="AF638" s="16">
        <f>+V638/(K638+K639+K640+K641*321.51+K642*280.94)</f>
        <v>1.1850835019784978E-3</v>
      </c>
      <c r="AG638" s="17">
        <f>+AB638/(K638+K639+K640+K641*321.51+K642*280.94)+AA638</f>
        <v>2.7198042126744398E-2</v>
      </c>
    </row>
    <row r="639" spans="1:33" ht="12.75" customHeight="1" x14ac:dyDescent="0.2">
      <c r="A639" s="6" t="s">
        <v>1461</v>
      </c>
      <c r="B639" s="6" t="s">
        <v>1476</v>
      </c>
      <c r="C639" s="7" t="s">
        <v>1480</v>
      </c>
      <c r="D639" s="8" t="s">
        <v>1481</v>
      </c>
      <c r="E639" s="8" t="s">
        <v>36</v>
      </c>
      <c r="F639" s="8" t="s">
        <v>37</v>
      </c>
      <c r="G639" s="6" t="s">
        <v>366</v>
      </c>
      <c r="H639" s="6" t="s">
        <v>367</v>
      </c>
      <c r="I639" s="6" t="s">
        <v>123</v>
      </c>
      <c r="J639" s="8" t="s">
        <v>41</v>
      </c>
      <c r="K639" s="9">
        <v>2144343.4057377102</v>
      </c>
      <c r="L639" s="22" t="s">
        <v>962</v>
      </c>
      <c r="M639" s="8"/>
      <c r="N639" s="8" t="s">
        <v>42</v>
      </c>
      <c r="O639" s="8" t="s">
        <v>307</v>
      </c>
      <c r="P639" s="7" t="s">
        <v>1479</v>
      </c>
      <c r="Q639" s="8" t="s">
        <v>42</v>
      </c>
      <c r="R639" s="24">
        <v>0</v>
      </c>
      <c r="S639" s="24"/>
      <c r="T639" s="25"/>
      <c r="U639" s="25"/>
      <c r="V639" s="25"/>
      <c r="W639" s="25">
        <v>0</v>
      </c>
      <c r="X639" s="24">
        <v>0</v>
      </c>
      <c r="Y639" s="24"/>
      <c r="Z639" s="24"/>
      <c r="AA639" s="26"/>
      <c r="AB639" s="25"/>
      <c r="AC639" s="27"/>
      <c r="AD639" s="27"/>
      <c r="AE639" s="28"/>
      <c r="AF639" s="28"/>
      <c r="AG639" s="17"/>
    </row>
    <row r="640" spans="1:33" ht="12.75" customHeight="1" x14ac:dyDescent="0.2">
      <c r="A640" s="6" t="s">
        <v>1461</v>
      </c>
      <c r="B640" s="6" t="s">
        <v>1476</v>
      </c>
      <c r="C640" s="7" t="s">
        <v>1482</v>
      </c>
      <c r="D640" s="8" t="s">
        <v>1483</v>
      </c>
      <c r="E640" s="8" t="s">
        <v>36</v>
      </c>
      <c r="F640" s="8" t="s">
        <v>37</v>
      </c>
      <c r="G640" s="6" t="s">
        <v>366</v>
      </c>
      <c r="H640" s="6" t="s">
        <v>367</v>
      </c>
      <c r="I640" s="6" t="s">
        <v>123</v>
      </c>
      <c r="J640" s="8" t="s">
        <v>41</v>
      </c>
      <c r="K640" s="9">
        <v>6592273128.95082</v>
      </c>
      <c r="L640" s="22" t="s">
        <v>1292</v>
      </c>
      <c r="M640" s="8"/>
      <c r="N640" s="8" t="s">
        <v>42</v>
      </c>
      <c r="O640" s="8" t="s">
        <v>307</v>
      </c>
      <c r="P640" s="7" t="s">
        <v>1479</v>
      </c>
      <c r="Q640" s="8" t="s">
        <v>42</v>
      </c>
      <c r="R640" s="24">
        <v>0</v>
      </c>
      <c r="S640" s="24"/>
      <c r="T640" s="25"/>
      <c r="U640" s="25"/>
      <c r="V640" s="25"/>
      <c r="W640" s="25">
        <v>0</v>
      </c>
      <c r="X640" s="24">
        <v>0</v>
      </c>
      <c r="Y640" s="24"/>
      <c r="Z640" s="24"/>
      <c r="AA640" s="26"/>
      <c r="AB640" s="25"/>
      <c r="AC640" s="27"/>
      <c r="AD640" s="27"/>
      <c r="AE640" s="28"/>
      <c r="AF640" s="28"/>
      <c r="AG640" s="17"/>
    </row>
    <row r="641" spans="1:33" ht="12.75" customHeight="1" x14ac:dyDescent="0.2">
      <c r="A641" s="6" t="s">
        <v>1461</v>
      </c>
      <c r="B641" s="6" t="s">
        <v>1476</v>
      </c>
      <c r="C641" s="7" t="s">
        <v>1484</v>
      </c>
      <c r="D641" s="8" t="s">
        <v>1485</v>
      </c>
      <c r="E641" s="8" t="s">
        <v>36</v>
      </c>
      <c r="F641" s="8" t="s">
        <v>37</v>
      </c>
      <c r="G641" s="6" t="s">
        <v>366</v>
      </c>
      <c r="H641" s="6" t="s">
        <v>367</v>
      </c>
      <c r="I641" s="6" t="s">
        <v>123</v>
      </c>
      <c r="J641" s="8" t="s">
        <v>65</v>
      </c>
      <c r="K641" s="9">
        <v>61512268.039221302</v>
      </c>
      <c r="L641" s="22" t="s">
        <v>962</v>
      </c>
      <c r="M641" s="8"/>
      <c r="N641" s="8" t="s">
        <v>42</v>
      </c>
      <c r="O641" s="8" t="s">
        <v>307</v>
      </c>
      <c r="P641" s="7" t="s">
        <v>1479</v>
      </c>
      <c r="Q641" s="8" t="s">
        <v>42</v>
      </c>
      <c r="R641" s="24">
        <v>0</v>
      </c>
      <c r="S641" s="24"/>
      <c r="T641" s="25"/>
      <c r="U641" s="25"/>
      <c r="V641" s="25"/>
      <c r="W641" s="25"/>
      <c r="X641" s="24">
        <v>0</v>
      </c>
      <c r="Y641" s="24"/>
      <c r="Z641" s="24"/>
      <c r="AA641" s="26"/>
      <c r="AB641" s="25"/>
      <c r="AC641" s="27"/>
      <c r="AD641" s="27"/>
      <c r="AE641" s="28"/>
      <c r="AF641" s="28"/>
      <c r="AG641" s="17"/>
    </row>
    <row r="642" spans="1:33" ht="12.75" customHeight="1" x14ac:dyDescent="0.2">
      <c r="A642" s="6" t="s">
        <v>1461</v>
      </c>
      <c r="B642" s="6" t="s">
        <v>1476</v>
      </c>
      <c r="C642" s="7" t="s">
        <v>1486</v>
      </c>
      <c r="D642" s="8" t="s">
        <v>1487</v>
      </c>
      <c r="E642" s="8" t="s">
        <v>36</v>
      </c>
      <c r="F642" s="8" t="s">
        <v>37</v>
      </c>
      <c r="G642" s="6" t="s">
        <v>366</v>
      </c>
      <c r="H642" s="6" t="s">
        <v>367</v>
      </c>
      <c r="I642" s="6" t="s">
        <v>123</v>
      </c>
      <c r="J642" s="8" t="s">
        <v>68</v>
      </c>
      <c r="K642" s="9">
        <v>31617524.604016397</v>
      </c>
      <c r="L642" s="22" t="s">
        <v>962</v>
      </c>
      <c r="M642" s="8"/>
      <c r="N642" s="8" t="s">
        <v>42</v>
      </c>
      <c r="O642" s="8" t="s">
        <v>307</v>
      </c>
      <c r="P642" s="7" t="s">
        <v>1479</v>
      </c>
      <c r="Q642" s="8" t="s">
        <v>42</v>
      </c>
      <c r="R642" s="24">
        <v>0</v>
      </c>
      <c r="S642" s="24"/>
      <c r="T642" s="25"/>
      <c r="U642" s="25"/>
      <c r="V642" s="25"/>
      <c r="W642" s="25">
        <v>0</v>
      </c>
      <c r="X642" s="24">
        <v>0</v>
      </c>
      <c r="Y642" s="24"/>
      <c r="Z642" s="24"/>
      <c r="AA642" s="26"/>
      <c r="AB642" s="25"/>
      <c r="AC642" s="27"/>
      <c r="AD642" s="27"/>
      <c r="AE642" s="28"/>
      <c r="AF642" s="28"/>
      <c r="AG642" s="17"/>
    </row>
    <row r="643" spans="1:33" ht="12.75" customHeight="1" x14ac:dyDescent="0.2">
      <c r="A643" s="6" t="s">
        <v>1461</v>
      </c>
      <c r="B643" s="6" t="s">
        <v>1488</v>
      </c>
      <c r="C643" s="7"/>
      <c r="D643" s="8" t="s">
        <v>1489</v>
      </c>
      <c r="E643" s="8" t="s">
        <v>36</v>
      </c>
      <c r="F643" s="8" t="s">
        <v>37</v>
      </c>
      <c r="G643" s="6" t="s">
        <v>51</v>
      </c>
      <c r="H643" s="6" t="s">
        <v>240</v>
      </c>
      <c r="I643" s="6" t="s">
        <v>123</v>
      </c>
      <c r="J643" s="8" t="s">
        <v>41</v>
      </c>
      <c r="K643" s="9">
        <v>24471529206.5369</v>
      </c>
      <c r="L643" s="22" t="s">
        <v>1292</v>
      </c>
      <c r="M643" s="8"/>
      <c r="N643" s="8" t="s">
        <v>42</v>
      </c>
      <c r="O643" s="8" t="s">
        <v>254</v>
      </c>
      <c r="P643" s="20">
        <v>2.9999999999999997E-4</v>
      </c>
      <c r="Q643" s="8" t="s">
        <v>42</v>
      </c>
      <c r="R643" s="9">
        <v>176608629</v>
      </c>
      <c r="S643" s="9">
        <v>146664138</v>
      </c>
      <c r="T643" s="12">
        <v>0</v>
      </c>
      <c r="U643" s="12">
        <v>0</v>
      </c>
      <c r="V643" s="12">
        <v>17110812</v>
      </c>
      <c r="W643" s="12">
        <v>12004717</v>
      </c>
      <c r="X643" s="9">
        <v>828962</v>
      </c>
      <c r="Y643" s="9"/>
      <c r="Z643" s="9"/>
      <c r="AA643" s="13"/>
      <c r="AB643" s="14">
        <f>+S643+U643+V643+W643</f>
        <v>175779667</v>
      </c>
      <c r="AC643" s="15">
        <f>+S643/AB643</f>
        <v>0.83436349893642703</v>
      </c>
      <c r="AD643" s="15">
        <f>+V643/AB643</f>
        <v>9.7342384884595332E-2</v>
      </c>
      <c r="AE643" s="16">
        <f>+S643/K643</f>
        <v>5.9932559490733697E-3</v>
      </c>
      <c r="AF643" s="16">
        <f>+V643/K643</f>
        <v>6.9921302651692544E-4</v>
      </c>
      <c r="AG643" s="17">
        <f>+AB643/K643+AA643</f>
        <v>7.1830274894731658E-3</v>
      </c>
    </row>
    <row r="644" spans="1:33" ht="12.75" customHeight="1" x14ac:dyDescent="0.2">
      <c r="A644" s="6" t="s">
        <v>1461</v>
      </c>
      <c r="B644" s="6" t="s">
        <v>1490</v>
      </c>
      <c r="C644" s="7" t="s">
        <v>1491</v>
      </c>
      <c r="D644" s="8" t="s">
        <v>1492</v>
      </c>
      <c r="E644" s="8" t="s">
        <v>36</v>
      </c>
      <c r="F644" s="8" t="s">
        <v>37</v>
      </c>
      <c r="G644" s="6" t="s">
        <v>51</v>
      </c>
      <c r="H644" s="6" t="s">
        <v>122</v>
      </c>
      <c r="I644" s="6" t="s">
        <v>123</v>
      </c>
      <c r="J644" s="8" t="s">
        <v>41</v>
      </c>
      <c r="K644" s="9">
        <v>3653883235.4917998</v>
      </c>
      <c r="L644" s="22" t="s">
        <v>1292</v>
      </c>
      <c r="M644" s="8"/>
      <c r="N644" s="8" t="s">
        <v>42</v>
      </c>
      <c r="O644" s="8" t="s">
        <v>354</v>
      </c>
      <c r="P644" s="20">
        <v>2.9999999999999997E-4</v>
      </c>
      <c r="Q644" s="7" t="s">
        <v>1493</v>
      </c>
      <c r="R644" s="9">
        <v>379434440</v>
      </c>
      <c r="S644" s="9">
        <v>353876559</v>
      </c>
      <c r="T644" s="12">
        <v>0</v>
      </c>
      <c r="U644" s="12">
        <v>0</v>
      </c>
      <c r="V644" s="12">
        <v>13608038</v>
      </c>
      <c r="W644" s="12">
        <v>10419123</v>
      </c>
      <c r="X644" s="9">
        <v>1530720</v>
      </c>
      <c r="Y644" s="9"/>
      <c r="Z644" s="9"/>
      <c r="AA644" s="13"/>
      <c r="AB644" s="14">
        <f>+S644+U644+V644+W644</f>
        <v>377903720</v>
      </c>
      <c r="AC644" s="15">
        <f>+S644/AB644</f>
        <v>0.93641988758406502</v>
      </c>
      <c r="AD644" s="15">
        <f>+V644/AB644</f>
        <v>3.6009272414677475E-2</v>
      </c>
      <c r="AE644" s="16">
        <f>+S644/(K644+K645+K646)</f>
        <v>1.2970345810026188E-2</v>
      </c>
      <c r="AF644" s="16">
        <f>+V644/(K644+K645+K646)</f>
        <v>4.9876419945627751E-4</v>
      </c>
      <c r="AG644" s="17">
        <f>+AB644/(K644+K645+K646)+AA644</f>
        <v>1.3850993536125431E-2</v>
      </c>
    </row>
    <row r="645" spans="1:33" ht="12.75" customHeight="1" x14ac:dyDescent="0.2">
      <c r="A645" s="6" t="s">
        <v>1461</v>
      </c>
      <c r="B645" s="6" t="s">
        <v>1490</v>
      </c>
      <c r="C645" s="7" t="s">
        <v>1494</v>
      </c>
      <c r="D645" s="8" t="s">
        <v>1495</v>
      </c>
      <c r="E645" s="8" t="s">
        <v>36</v>
      </c>
      <c r="F645" s="8" t="s">
        <v>37</v>
      </c>
      <c r="G645" s="6" t="s">
        <v>51</v>
      </c>
      <c r="H645" s="6" t="s">
        <v>122</v>
      </c>
      <c r="I645" s="6" t="s">
        <v>123</v>
      </c>
      <c r="J645" s="8" t="s">
        <v>41</v>
      </c>
      <c r="K645" s="9">
        <v>22637100445.454899</v>
      </c>
      <c r="L645" s="22" t="s">
        <v>1292</v>
      </c>
      <c r="M645" s="8"/>
      <c r="N645" s="8" t="s">
        <v>42</v>
      </c>
      <c r="O645" s="8" t="s">
        <v>354</v>
      </c>
      <c r="P645" s="20">
        <v>2.9999999999999997E-4</v>
      </c>
      <c r="Q645" s="7" t="s">
        <v>1493</v>
      </c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  <c r="AE645" s="24"/>
      <c r="AF645" s="24"/>
      <c r="AG645" s="17"/>
    </row>
    <row r="646" spans="1:33" ht="12.75" customHeight="1" x14ac:dyDescent="0.2">
      <c r="A646" s="6" t="s">
        <v>1461</v>
      </c>
      <c r="B646" s="6" t="s">
        <v>1490</v>
      </c>
      <c r="C646" s="7" t="s">
        <v>1496</v>
      </c>
      <c r="D646" s="8" t="s">
        <v>1497</v>
      </c>
      <c r="E646" s="8" t="s">
        <v>36</v>
      </c>
      <c r="F646" s="8" t="s">
        <v>37</v>
      </c>
      <c r="G646" s="6" t="s">
        <v>51</v>
      </c>
      <c r="H646" s="6" t="s">
        <v>122</v>
      </c>
      <c r="I646" s="6" t="s">
        <v>123</v>
      </c>
      <c r="J646" s="8" t="s">
        <v>41</v>
      </c>
      <c r="K646" s="9">
        <v>992526271.92213094</v>
      </c>
      <c r="L646" s="22" t="s">
        <v>1292</v>
      </c>
      <c r="M646" s="8"/>
      <c r="N646" s="8" t="s">
        <v>42</v>
      </c>
      <c r="O646" s="8" t="s">
        <v>354</v>
      </c>
      <c r="P646" s="20">
        <v>2.9999999999999997E-4</v>
      </c>
      <c r="Q646" s="7" t="s">
        <v>1493</v>
      </c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  <c r="AE646" s="24"/>
      <c r="AF646" s="24"/>
      <c r="AG646" s="17"/>
    </row>
    <row r="647" spans="1:33" ht="12.75" customHeight="1" x14ac:dyDescent="0.2">
      <c r="A647" s="6" t="s">
        <v>1461</v>
      </c>
      <c r="B647" s="6" t="s">
        <v>1498</v>
      </c>
      <c r="C647" s="7" t="s">
        <v>1499</v>
      </c>
      <c r="D647" s="8" t="s">
        <v>1500</v>
      </c>
      <c r="E647" s="8" t="s">
        <v>36</v>
      </c>
      <c r="F647" s="8" t="s">
        <v>37</v>
      </c>
      <c r="G647" s="6" t="s">
        <v>62</v>
      </c>
      <c r="H647" s="6" t="s">
        <v>224</v>
      </c>
      <c r="I647" s="6" t="s">
        <v>40</v>
      </c>
      <c r="J647" s="8" t="s">
        <v>41</v>
      </c>
      <c r="K647" s="9">
        <v>14276045307.639299</v>
      </c>
      <c r="L647" s="22" t="s">
        <v>962</v>
      </c>
      <c r="M647" s="8"/>
      <c r="N647" s="8" t="s">
        <v>42</v>
      </c>
      <c r="O647" s="8" t="s">
        <v>354</v>
      </c>
      <c r="P647" s="20">
        <v>2.9999999999999997E-4</v>
      </c>
      <c r="Q647" s="8" t="s">
        <v>42</v>
      </c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  <c r="AE647" s="24"/>
      <c r="AF647" s="24"/>
      <c r="AG647" s="17"/>
    </row>
    <row r="648" spans="1:33" ht="12.75" customHeight="1" x14ac:dyDescent="0.2">
      <c r="A648" s="6" t="s">
        <v>1461</v>
      </c>
      <c r="B648" s="6" t="s">
        <v>1498</v>
      </c>
      <c r="C648" s="7" t="s">
        <v>1501</v>
      </c>
      <c r="D648" s="8" t="s">
        <v>1502</v>
      </c>
      <c r="E648" s="8" t="s">
        <v>36</v>
      </c>
      <c r="F648" s="8" t="s">
        <v>37</v>
      </c>
      <c r="G648" s="6" t="s">
        <v>62</v>
      </c>
      <c r="H648" s="6" t="s">
        <v>224</v>
      </c>
      <c r="I648" s="6" t="s">
        <v>40</v>
      </c>
      <c r="J648" s="8" t="s">
        <v>65</v>
      </c>
      <c r="K648" s="9">
        <v>17343348.126516402</v>
      </c>
      <c r="L648" s="22" t="s">
        <v>962</v>
      </c>
      <c r="M648" s="8"/>
      <c r="N648" s="8" t="s">
        <v>42</v>
      </c>
      <c r="O648" s="8" t="s">
        <v>354</v>
      </c>
      <c r="P648" s="20">
        <v>2.9999999999999997E-4</v>
      </c>
      <c r="Q648" s="8" t="s">
        <v>42</v>
      </c>
      <c r="R648" s="9">
        <v>857243.12999999989</v>
      </c>
      <c r="S648" s="9">
        <v>758608.23</v>
      </c>
      <c r="T648" s="12">
        <v>0</v>
      </c>
      <c r="U648" s="12">
        <v>0</v>
      </c>
      <c r="V648" s="12">
        <v>52085.19</v>
      </c>
      <c r="W648" s="12">
        <v>28854.239999999998</v>
      </c>
      <c r="X648" s="9">
        <v>17695.47</v>
      </c>
      <c r="Y648" s="9"/>
      <c r="Z648" s="9"/>
      <c r="AA648" s="19">
        <v>5.4999999999999997E-3</v>
      </c>
      <c r="AB648" s="14">
        <f>+S648+U648+V648+W648</f>
        <v>839547.65999999992</v>
      </c>
      <c r="AC648" s="15">
        <f>+S648/AB648</f>
        <v>0.9035916198015489</v>
      </c>
      <c r="AD648" s="15">
        <f>+V648/AB648</f>
        <v>6.2039586888968289E-2</v>
      </c>
      <c r="AE648" s="16">
        <f>+S648/(+K647/321.51+K648)</f>
        <v>1.2285857344343624E-2</v>
      </c>
      <c r="AF648" s="16">
        <f>+V648/(K648+K647/321.51)</f>
        <v>8.4353318193375402E-4</v>
      </c>
      <c r="AG648" s="17">
        <f>+AB648/(K648+K647/321.51)+AA648</f>
        <v>1.9096692438384834E-2</v>
      </c>
    </row>
    <row r="649" spans="1:33" ht="12.75" customHeight="1" x14ac:dyDescent="0.2">
      <c r="A649" s="6" t="s">
        <v>1461</v>
      </c>
      <c r="B649" s="6" t="s">
        <v>1503</v>
      </c>
      <c r="C649" s="7" t="s">
        <v>1504</v>
      </c>
      <c r="D649" s="8" t="s">
        <v>1505</v>
      </c>
      <c r="E649" s="8" t="s">
        <v>36</v>
      </c>
      <c r="F649" s="8" t="s">
        <v>37</v>
      </c>
      <c r="G649" s="6" t="s">
        <v>62</v>
      </c>
      <c r="H649" s="6" t="s">
        <v>202</v>
      </c>
      <c r="I649" s="6" t="s">
        <v>40</v>
      </c>
      <c r="J649" s="8" t="s">
        <v>41</v>
      </c>
      <c r="K649" s="9">
        <v>4868969801.46311</v>
      </c>
      <c r="L649" s="22" t="s">
        <v>962</v>
      </c>
      <c r="M649" s="8"/>
      <c r="N649" s="8" t="s">
        <v>42</v>
      </c>
      <c r="O649" s="8" t="s">
        <v>354</v>
      </c>
      <c r="P649" s="20">
        <v>2.9999999999999997E-4</v>
      </c>
      <c r="Q649" s="7" t="s">
        <v>1506</v>
      </c>
      <c r="R649" s="9">
        <v>87446187</v>
      </c>
      <c r="S649" s="9">
        <v>74857130</v>
      </c>
      <c r="T649" s="12">
        <v>0</v>
      </c>
      <c r="U649" s="12">
        <v>0</v>
      </c>
      <c r="V649" s="12">
        <v>5322740</v>
      </c>
      <c r="W649" s="12">
        <v>5027789</v>
      </c>
      <c r="X649" s="9">
        <v>2238528</v>
      </c>
      <c r="Y649" s="9"/>
      <c r="Z649" s="9"/>
      <c r="AA649" s="19">
        <v>6.1999999999999998E-3</v>
      </c>
      <c r="AB649" s="14">
        <f>+S649+U649+V649+W649</f>
        <v>85207659</v>
      </c>
      <c r="AC649" s="15">
        <f>+S649/AB649</f>
        <v>0.87852583768320636</v>
      </c>
      <c r="AD649" s="15">
        <f>+V649/AB649</f>
        <v>6.2467858669840934E-2</v>
      </c>
      <c r="AE649" s="16">
        <f>+S649/K649</f>
        <v>1.5374326202948655E-2</v>
      </c>
      <c r="AF649" s="16">
        <f>+V649/K649</f>
        <v>1.0931963468741445E-3</v>
      </c>
      <c r="AG649" s="17">
        <f>+AB649/K649+AA649</f>
        <v>2.3700141195041994E-2</v>
      </c>
    </row>
    <row r="650" spans="1:33" ht="12.75" customHeight="1" x14ac:dyDescent="0.2">
      <c r="A650" s="6" t="s">
        <v>1461</v>
      </c>
      <c r="B650" s="6" t="s">
        <v>1503</v>
      </c>
      <c r="C650" s="7" t="s">
        <v>1507</v>
      </c>
      <c r="D650" s="8" t="s">
        <v>1508</v>
      </c>
      <c r="E650" s="8" t="s">
        <v>36</v>
      </c>
      <c r="F650" s="8" t="s">
        <v>37</v>
      </c>
      <c r="G650" s="6" t="s">
        <v>62</v>
      </c>
      <c r="H650" s="6" t="s">
        <v>202</v>
      </c>
      <c r="I650" s="6" t="s">
        <v>40</v>
      </c>
      <c r="J650" s="8" t="s">
        <v>41</v>
      </c>
      <c r="K650" s="9">
        <v>69898878.38934429</v>
      </c>
      <c r="L650" s="22" t="s">
        <v>962</v>
      </c>
      <c r="M650" s="8"/>
      <c r="N650" s="8" t="s">
        <v>42</v>
      </c>
      <c r="O650" s="8" t="s">
        <v>354</v>
      </c>
      <c r="P650" s="20">
        <v>2.9999999999999997E-4</v>
      </c>
      <c r="Q650" s="7" t="s">
        <v>1506</v>
      </c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  <c r="AE650" s="24"/>
      <c r="AF650" s="24"/>
      <c r="AG650" s="36"/>
    </row>
    <row r="651" spans="1:33" ht="12.75" customHeight="1" x14ac:dyDescent="0.2">
      <c r="A651" s="6" t="s">
        <v>1461</v>
      </c>
      <c r="B651" s="6" t="s">
        <v>1503</v>
      </c>
      <c r="C651" s="7" t="s">
        <v>1509</v>
      </c>
      <c r="D651" s="8" t="s">
        <v>1510</v>
      </c>
      <c r="E651" s="8" t="s">
        <v>36</v>
      </c>
      <c r="F651" s="8" t="s">
        <v>37</v>
      </c>
      <c r="G651" s="6" t="s">
        <v>62</v>
      </c>
      <c r="H651" s="6" t="s">
        <v>202</v>
      </c>
      <c r="I651" s="6" t="s">
        <v>40</v>
      </c>
      <c r="J651" s="8" t="s">
        <v>65</v>
      </c>
      <c r="K651" s="9">
        <v>3396172.5113524599</v>
      </c>
      <c r="L651" s="22" t="s">
        <v>962</v>
      </c>
      <c r="M651" s="8"/>
      <c r="N651" s="8" t="s">
        <v>42</v>
      </c>
      <c r="O651" s="8" t="s">
        <v>354</v>
      </c>
      <c r="P651" s="20">
        <v>2.9999999999999997E-4</v>
      </c>
      <c r="Q651" s="7" t="s">
        <v>1506</v>
      </c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  <c r="AE651" s="24"/>
      <c r="AF651" s="24"/>
      <c r="AG651" s="36"/>
    </row>
    <row r="652" spans="1:33" ht="12.75" customHeight="1" x14ac:dyDescent="0.2">
      <c r="A652" s="6" t="s">
        <v>1461</v>
      </c>
      <c r="B652" s="6" t="s">
        <v>1511</v>
      </c>
      <c r="C652" s="7" t="s">
        <v>1512</v>
      </c>
      <c r="D652" s="8" t="s">
        <v>1513</v>
      </c>
      <c r="E652" s="8" t="s">
        <v>36</v>
      </c>
      <c r="F652" s="8" t="s">
        <v>37</v>
      </c>
      <c r="G652" s="6" t="s">
        <v>62</v>
      </c>
      <c r="H652" s="6" t="s">
        <v>216</v>
      </c>
      <c r="I652" s="6" t="s">
        <v>123</v>
      </c>
      <c r="J652" s="8" t="s">
        <v>41</v>
      </c>
      <c r="K652" s="9">
        <v>8847962957.5368805</v>
      </c>
      <c r="L652" s="22" t="s">
        <v>962</v>
      </c>
      <c r="M652" s="8"/>
      <c r="N652" s="8" t="s">
        <v>42</v>
      </c>
      <c r="O652" s="8" t="s">
        <v>354</v>
      </c>
      <c r="P652" s="20">
        <v>2.9999999999999997E-4</v>
      </c>
      <c r="Q652" s="8" t="s">
        <v>42</v>
      </c>
      <c r="R652" s="9">
        <v>189427486</v>
      </c>
      <c r="S652" s="9">
        <v>168379401</v>
      </c>
      <c r="T652" s="12">
        <v>0</v>
      </c>
      <c r="U652" s="12">
        <v>0</v>
      </c>
      <c r="V652" s="12">
        <v>11419713</v>
      </c>
      <c r="W652" s="12">
        <v>7437651</v>
      </c>
      <c r="X652" s="9">
        <v>2190721</v>
      </c>
      <c r="Y652" s="9"/>
      <c r="Z652" s="9"/>
      <c r="AA652" s="19">
        <v>4.1999999999999997E-3</v>
      </c>
      <c r="AB652" s="14">
        <f>+S652+U652+V652+W652</f>
        <v>187236765</v>
      </c>
      <c r="AC652" s="15">
        <f>+S652/AB652</f>
        <v>0.89928599759774741</v>
      </c>
      <c r="AD652" s="15">
        <f>+V652/AB652</f>
        <v>6.0990762150798752E-2</v>
      </c>
      <c r="AE652" s="16">
        <f>+S652/K652</f>
        <v>1.9030301303032796E-2</v>
      </c>
      <c r="AF652" s="16">
        <f>+V652/K652</f>
        <v>1.2906601276254722E-3</v>
      </c>
      <c r="AG652" s="17">
        <f>+AB652/K652+AA652</f>
        <v>2.5361567458926551E-2</v>
      </c>
    </row>
    <row r="653" spans="1:33" ht="12.75" customHeight="1" x14ac:dyDescent="0.2">
      <c r="A653" s="6" t="s">
        <v>1461</v>
      </c>
      <c r="B653" s="6" t="s">
        <v>1511</v>
      </c>
      <c r="C653" s="7" t="s">
        <v>1514</v>
      </c>
      <c r="D653" s="8" t="s">
        <v>1515</v>
      </c>
      <c r="E653" s="8" t="s">
        <v>36</v>
      </c>
      <c r="F653" s="8" t="s">
        <v>37</v>
      </c>
      <c r="G653" s="6" t="s">
        <v>62</v>
      </c>
      <c r="H653" s="6" t="s">
        <v>216</v>
      </c>
      <c r="I653" s="6" t="s">
        <v>123</v>
      </c>
      <c r="J653" s="8" t="s">
        <v>41</v>
      </c>
      <c r="K653" s="9">
        <v>316837014.04098403</v>
      </c>
      <c r="L653" s="22" t="s">
        <v>962</v>
      </c>
      <c r="M653" s="8"/>
      <c r="N653" s="8" t="s">
        <v>42</v>
      </c>
      <c r="O653" s="8" t="s">
        <v>354</v>
      </c>
      <c r="P653" s="20">
        <v>2.9999999999999997E-4</v>
      </c>
      <c r="Q653" s="8" t="s">
        <v>42</v>
      </c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  <c r="AE653" s="24"/>
      <c r="AF653" s="24"/>
      <c r="AG653" s="36"/>
    </row>
    <row r="654" spans="1:33" ht="12.75" customHeight="1" x14ac:dyDescent="0.2">
      <c r="A654" s="6" t="s">
        <v>1461</v>
      </c>
      <c r="B654" s="6" t="s">
        <v>1511</v>
      </c>
      <c r="C654" s="7" t="s">
        <v>1516</v>
      </c>
      <c r="D654" s="8" t="s">
        <v>1517</v>
      </c>
      <c r="E654" s="8" t="s">
        <v>36</v>
      </c>
      <c r="F654" s="8" t="s">
        <v>37</v>
      </c>
      <c r="G654" s="6" t="s">
        <v>62</v>
      </c>
      <c r="H654" s="6" t="s">
        <v>216</v>
      </c>
      <c r="I654" s="6" t="s">
        <v>123</v>
      </c>
      <c r="J654" s="8" t="s">
        <v>65</v>
      </c>
      <c r="K654" s="9">
        <v>13976158.1431967</v>
      </c>
      <c r="L654" s="22" t="s">
        <v>962</v>
      </c>
      <c r="M654" s="8"/>
      <c r="N654" s="8" t="s">
        <v>42</v>
      </c>
      <c r="O654" s="8" t="s">
        <v>354</v>
      </c>
      <c r="P654" s="20">
        <v>2.9999999999999997E-4</v>
      </c>
      <c r="Q654" s="8" t="s">
        <v>42</v>
      </c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  <c r="AE654" s="24"/>
      <c r="AF654" s="24"/>
      <c r="AG654" s="36"/>
    </row>
    <row r="655" spans="1:33" ht="12.75" customHeight="1" x14ac:dyDescent="0.2">
      <c r="A655" s="6" t="s">
        <v>1461</v>
      </c>
      <c r="B655" s="6" t="s">
        <v>1518</v>
      </c>
      <c r="C655" s="7" t="s">
        <v>1519</v>
      </c>
      <c r="D655" s="8" t="s">
        <v>1520</v>
      </c>
      <c r="E655" s="8" t="s">
        <v>36</v>
      </c>
      <c r="F655" s="8" t="s">
        <v>37</v>
      </c>
      <c r="G655" s="6" t="s">
        <v>62</v>
      </c>
      <c r="H655" s="6" t="s">
        <v>122</v>
      </c>
      <c r="I655" s="6" t="s">
        <v>40</v>
      </c>
      <c r="J655" s="8" t="s">
        <v>41</v>
      </c>
      <c r="K655" s="9">
        <v>21003014.836065602</v>
      </c>
      <c r="L655" s="22" t="s">
        <v>962</v>
      </c>
      <c r="M655" s="8"/>
      <c r="N655" s="8" t="s">
        <v>42</v>
      </c>
      <c r="O655" s="8" t="s">
        <v>354</v>
      </c>
      <c r="P655" s="20">
        <v>2.9999999999999997E-4</v>
      </c>
      <c r="Q655" s="8" t="s">
        <v>42</v>
      </c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  <c r="AE655" s="24"/>
      <c r="AF655" s="24"/>
      <c r="AG655" s="36"/>
    </row>
    <row r="656" spans="1:33" ht="12.75" customHeight="1" x14ac:dyDescent="0.2">
      <c r="A656" s="6" t="s">
        <v>1461</v>
      </c>
      <c r="B656" s="6" t="s">
        <v>1518</v>
      </c>
      <c r="C656" s="7" t="s">
        <v>1521</v>
      </c>
      <c r="D656" s="8" t="s">
        <v>1522</v>
      </c>
      <c r="E656" s="8" t="s">
        <v>36</v>
      </c>
      <c r="F656" s="8" t="s">
        <v>37</v>
      </c>
      <c r="G656" s="6" t="s">
        <v>62</v>
      </c>
      <c r="H656" s="6" t="s">
        <v>122</v>
      </c>
      <c r="I656" s="6" t="s">
        <v>40</v>
      </c>
      <c r="J656" s="8" t="s">
        <v>65</v>
      </c>
      <c r="K656" s="9">
        <v>250233.394631148</v>
      </c>
      <c r="L656" s="22" t="s">
        <v>962</v>
      </c>
      <c r="M656" s="8"/>
      <c r="N656" s="8" t="s">
        <v>42</v>
      </c>
      <c r="O656" s="8" t="s">
        <v>354</v>
      </c>
      <c r="P656" s="20">
        <v>2.9999999999999997E-4</v>
      </c>
      <c r="Q656" s="8" t="s">
        <v>42</v>
      </c>
      <c r="R656" s="9">
        <v>5348.75</v>
      </c>
      <c r="S656" s="9">
        <v>3224</v>
      </c>
      <c r="T656" s="12">
        <v>0</v>
      </c>
      <c r="U656" s="12">
        <v>0</v>
      </c>
      <c r="V656" s="12">
        <v>259.37</v>
      </c>
      <c r="W656" s="12">
        <v>1855.4</v>
      </c>
      <c r="X656" s="9">
        <v>9.98</v>
      </c>
      <c r="Y656" s="9"/>
      <c r="Z656" s="9"/>
      <c r="AA656" s="19">
        <v>4.1000000000000003E-3</v>
      </c>
      <c r="AB656" s="14">
        <f>+S656+U656+V656+W656</f>
        <v>5338.77</v>
      </c>
      <c r="AC656" s="15">
        <f>+S656/AB656</f>
        <v>0.60388441532412895</v>
      </c>
      <c r="AD656" s="15">
        <f>+V656/AB656</f>
        <v>4.8582351365576711E-2</v>
      </c>
      <c r="AE656" s="16">
        <f>+S656/K656</f>
        <v>1.2883971800615497E-2</v>
      </c>
      <c r="AF656" s="16">
        <f>+V656/K656</f>
        <v>1.0365123343441815E-3</v>
      </c>
      <c r="AG656" s="17">
        <f>+AB656/K656+AA656</f>
        <v>2.5435161950983869E-2</v>
      </c>
    </row>
    <row r="657" spans="1:33" ht="12.75" customHeight="1" x14ac:dyDescent="0.2">
      <c r="A657" s="6" t="s">
        <v>1461</v>
      </c>
      <c r="B657" s="6" t="s">
        <v>1518</v>
      </c>
      <c r="C657" s="7" t="s">
        <v>1523</v>
      </c>
      <c r="D657" s="8" t="s">
        <v>1524</v>
      </c>
      <c r="E657" s="8" t="s">
        <v>36</v>
      </c>
      <c r="F657" s="8" t="s">
        <v>37</v>
      </c>
      <c r="G657" s="6" t="s">
        <v>62</v>
      </c>
      <c r="H657" s="6" t="s">
        <v>122</v>
      </c>
      <c r="I657" s="6" t="s">
        <v>40</v>
      </c>
      <c r="J657" s="8" t="s">
        <v>65</v>
      </c>
      <c r="K657" s="9">
        <v>7007.7141000000001</v>
      </c>
      <c r="L657" s="22" t="s">
        <v>962</v>
      </c>
      <c r="M657" s="8"/>
      <c r="N657" s="8" t="s">
        <v>42</v>
      </c>
      <c r="O657" s="8" t="s">
        <v>354</v>
      </c>
      <c r="P657" s="20">
        <v>2.9999999999999997E-4</v>
      </c>
      <c r="Q657" s="8" t="s">
        <v>42</v>
      </c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  <c r="AE657" s="24"/>
      <c r="AF657" s="24"/>
      <c r="AG657" s="36"/>
    </row>
    <row r="658" spans="1:33" ht="12.75" customHeight="1" x14ac:dyDescent="0.2">
      <c r="A658" s="6" t="s">
        <v>1461</v>
      </c>
      <c r="B658" s="6" t="s">
        <v>1525</v>
      </c>
      <c r="C658" s="7" t="s">
        <v>1526</v>
      </c>
      <c r="D658" s="8" t="s">
        <v>1527</v>
      </c>
      <c r="E658" s="8" t="s">
        <v>36</v>
      </c>
      <c r="F658" s="8" t="s">
        <v>37</v>
      </c>
      <c r="G658" s="6" t="s">
        <v>62</v>
      </c>
      <c r="H658" s="6" t="s">
        <v>52</v>
      </c>
      <c r="I658" s="6" t="s">
        <v>40</v>
      </c>
      <c r="J658" s="8" t="s">
        <v>41</v>
      </c>
      <c r="K658" s="9">
        <v>1876359580.2540998</v>
      </c>
      <c r="L658" s="22" t="s">
        <v>1292</v>
      </c>
      <c r="M658" s="8"/>
      <c r="N658" s="8" t="s">
        <v>42</v>
      </c>
      <c r="O658" s="8" t="s">
        <v>1189</v>
      </c>
      <c r="P658" s="20">
        <v>2.9999999999999997E-4</v>
      </c>
      <c r="Q658" s="7" t="s">
        <v>1506</v>
      </c>
      <c r="R658" s="9">
        <v>38385342</v>
      </c>
      <c r="S658" s="9">
        <v>32673691</v>
      </c>
      <c r="T658" s="12">
        <v>0</v>
      </c>
      <c r="U658" s="12">
        <v>0</v>
      </c>
      <c r="V658" s="12">
        <v>1743024</v>
      </c>
      <c r="W658" s="12">
        <v>3968127</v>
      </c>
      <c r="X658" s="9">
        <v>500</v>
      </c>
      <c r="Y658" s="9"/>
      <c r="Z658" s="9"/>
      <c r="AA658" s="19">
        <v>8.3000000000000001E-3</v>
      </c>
      <c r="AB658" s="14">
        <f>+S658+U658+V658+W658</f>
        <v>38384842</v>
      </c>
      <c r="AC658" s="15">
        <f>+S658/AB658</f>
        <v>0.85121337740559155</v>
      </c>
      <c r="AD658" s="15">
        <f>+V658/AB658</f>
        <v>4.5409174798739564E-2</v>
      </c>
      <c r="AE658" s="16">
        <f>+S658/K658</f>
        <v>1.7413341954197966E-2</v>
      </c>
      <c r="AF658" s="16">
        <f>+V658/K658</f>
        <v>9.289392173774904E-4</v>
      </c>
      <c r="AG658" s="17">
        <f>+AB658/K658+AA658</f>
        <v>2.8757082109390708E-2</v>
      </c>
    </row>
    <row r="659" spans="1:33" ht="12.75" customHeight="1" x14ac:dyDescent="0.2">
      <c r="A659" s="6" t="s">
        <v>1461</v>
      </c>
      <c r="B659" s="6" t="s">
        <v>1525</v>
      </c>
      <c r="C659" s="7" t="s">
        <v>1528</v>
      </c>
      <c r="D659" s="8" t="s">
        <v>1529</v>
      </c>
      <c r="E659" s="8" t="s">
        <v>36</v>
      </c>
      <c r="F659" s="8" t="s">
        <v>37</v>
      </c>
      <c r="G659" s="6" t="s">
        <v>62</v>
      </c>
      <c r="H659" s="6" t="s">
        <v>52</v>
      </c>
      <c r="I659" s="6" t="s">
        <v>40</v>
      </c>
      <c r="J659" s="8" t="s">
        <v>41</v>
      </c>
      <c r="K659" s="9">
        <v>308674006.15163898</v>
      </c>
      <c r="L659" s="22" t="s">
        <v>1292</v>
      </c>
      <c r="M659" s="8"/>
      <c r="N659" s="8" t="s">
        <v>42</v>
      </c>
      <c r="O659" s="8" t="s">
        <v>1189</v>
      </c>
      <c r="P659" s="20">
        <v>2.9999999999999997E-4</v>
      </c>
      <c r="Q659" s="7" t="s">
        <v>1506</v>
      </c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  <c r="AE659" s="24"/>
      <c r="AF659" s="24"/>
      <c r="AG659" s="36"/>
    </row>
    <row r="660" spans="1:33" ht="12.75" customHeight="1" x14ac:dyDescent="0.2">
      <c r="A660" s="6" t="s">
        <v>1461</v>
      </c>
      <c r="B660" s="6" t="s">
        <v>1530</v>
      </c>
      <c r="C660" s="7" t="s">
        <v>1531</v>
      </c>
      <c r="D660" s="8" t="s">
        <v>1532</v>
      </c>
      <c r="E660" s="8" t="s">
        <v>36</v>
      </c>
      <c r="F660" s="8" t="s">
        <v>37</v>
      </c>
      <c r="G660" s="6" t="s">
        <v>62</v>
      </c>
      <c r="H660" s="6" t="s">
        <v>439</v>
      </c>
      <c r="I660" s="6" t="s">
        <v>40</v>
      </c>
      <c r="J660" s="8" t="s">
        <v>41</v>
      </c>
      <c r="K660" s="9">
        <v>335210042.85655701</v>
      </c>
      <c r="L660" s="22" t="s">
        <v>1292</v>
      </c>
      <c r="M660" s="8"/>
      <c r="N660" s="8" t="s">
        <v>42</v>
      </c>
      <c r="O660" s="8" t="s">
        <v>1189</v>
      </c>
      <c r="P660" s="20">
        <v>2.9999999999999997E-4</v>
      </c>
      <c r="Q660" s="8" t="s">
        <v>42</v>
      </c>
      <c r="R660" s="9">
        <v>5929066</v>
      </c>
      <c r="S660" s="9">
        <v>4268712</v>
      </c>
      <c r="T660" s="12">
        <v>0</v>
      </c>
      <c r="U660" s="37">
        <v>0</v>
      </c>
      <c r="V660" s="12">
        <v>341699</v>
      </c>
      <c r="W660" s="12">
        <v>812913</v>
      </c>
      <c r="X660" s="9">
        <v>505742</v>
      </c>
      <c r="Y660" s="9"/>
      <c r="Z660" s="9"/>
      <c r="AA660" s="19">
        <v>8.2000000000000007E-3</v>
      </c>
      <c r="AB660" s="14">
        <f>+S660+U660+V660+W660</f>
        <v>5423324</v>
      </c>
      <c r="AC660" s="15">
        <f>+S660/AB660</f>
        <v>0.78710252236451295</v>
      </c>
      <c r="AD660" s="15">
        <f>+V660/AB660</f>
        <v>6.3005455694699411E-2</v>
      </c>
      <c r="AE660" s="16">
        <f>+S660/K660</f>
        <v>1.2734439468529486E-2</v>
      </c>
      <c r="AF660" s="16">
        <f>+V660/K660</f>
        <v>1.0193578840542667E-3</v>
      </c>
      <c r="AG660" s="17">
        <f>+AB660/K660+AA660</f>
        <v>2.4378882809667927E-2</v>
      </c>
    </row>
    <row r="661" spans="1:33" ht="12.75" customHeight="1" x14ac:dyDescent="0.2">
      <c r="A661" s="6" t="s">
        <v>1461</v>
      </c>
      <c r="B661" s="6" t="s">
        <v>1530</v>
      </c>
      <c r="C661" s="7" t="s">
        <v>1533</v>
      </c>
      <c r="D661" s="8" t="s">
        <v>1534</v>
      </c>
      <c r="E661" s="8" t="s">
        <v>36</v>
      </c>
      <c r="F661" s="8" t="s">
        <v>37</v>
      </c>
      <c r="G661" s="6" t="s">
        <v>62</v>
      </c>
      <c r="H661" s="6" t="s">
        <v>439</v>
      </c>
      <c r="I661" s="6" t="s">
        <v>40</v>
      </c>
      <c r="J661" s="8" t="s">
        <v>41</v>
      </c>
      <c r="K661" s="9">
        <v>91405864.229508191</v>
      </c>
      <c r="L661" s="22" t="s">
        <v>1292</v>
      </c>
      <c r="M661" s="8"/>
      <c r="N661" s="8" t="s">
        <v>42</v>
      </c>
      <c r="O661" s="8" t="s">
        <v>1189</v>
      </c>
      <c r="P661" s="20">
        <v>2.9999999999999997E-4</v>
      </c>
      <c r="Q661" s="8" t="s">
        <v>42</v>
      </c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36"/>
    </row>
    <row r="662" spans="1:33" ht="12.75" customHeight="1" x14ac:dyDescent="0.2">
      <c r="A662" s="6" t="s">
        <v>1461</v>
      </c>
      <c r="B662" s="6" t="s">
        <v>1535</v>
      </c>
      <c r="C662" s="7" t="s">
        <v>1536</v>
      </c>
      <c r="D662" s="8" t="s">
        <v>1537</v>
      </c>
      <c r="E662" s="8" t="s">
        <v>36</v>
      </c>
      <c r="F662" s="8" t="s">
        <v>37</v>
      </c>
      <c r="G662" s="6" t="s">
        <v>62</v>
      </c>
      <c r="H662" s="6" t="s">
        <v>39</v>
      </c>
      <c r="I662" s="6" t="s">
        <v>123</v>
      </c>
      <c r="J662" s="8" t="s">
        <v>41</v>
      </c>
      <c r="K662" s="9">
        <v>3521994797.2704897</v>
      </c>
      <c r="L662" s="22" t="s">
        <v>1474</v>
      </c>
      <c r="M662" s="8"/>
      <c r="N662" s="8" t="s">
        <v>42</v>
      </c>
      <c r="O662" s="8" t="s">
        <v>354</v>
      </c>
      <c r="P662" s="20">
        <v>2.9999999999999997E-4</v>
      </c>
      <c r="Q662" s="8" t="s">
        <v>42</v>
      </c>
      <c r="R662" s="9">
        <v>59634845</v>
      </c>
      <c r="S662" s="9">
        <v>51706238</v>
      </c>
      <c r="T662" s="12">
        <v>0</v>
      </c>
      <c r="U662" s="12">
        <v>0</v>
      </c>
      <c r="V662" s="12">
        <v>2958840</v>
      </c>
      <c r="W662" s="12">
        <v>4628202</v>
      </c>
      <c r="X662" s="9">
        <v>341565</v>
      </c>
      <c r="Y662" s="9"/>
      <c r="Z662" s="9"/>
      <c r="AA662" s="19">
        <v>7.7000000000000002E-3</v>
      </c>
      <c r="AB662" s="14">
        <f>+S662+U662+V662+W662</f>
        <v>59293280</v>
      </c>
      <c r="AC662" s="15">
        <f>+S662/AB662</f>
        <v>0.87204212686496685</v>
      </c>
      <c r="AD662" s="15">
        <f>+V662/AB662</f>
        <v>4.9901776390174402E-2</v>
      </c>
      <c r="AE662" s="16">
        <f>+S662/K662</f>
        <v>1.4680952408013722E-2</v>
      </c>
      <c r="AF662" s="16">
        <f>+V662/K662</f>
        <v>8.4010345565901207E-4</v>
      </c>
      <c r="AG662" s="17">
        <f>+AB662/K662+AA662</f>
        <v>2.4535141280149449E-2</v>
      </c>
    </row>
    <row r="663" spans="1:33" ht="12.75" customHeight="1" x14ac:dyDescent="0.2">
      <c r="A663" s="6" t="s">
        <v>1461</v>
      </c>
      <c r="B663" s="6" t="s">
        <v>1535</v>
      </c>
      <c r="C663" s="7" t="s">
        <v>1538</v>
      </c>
      <c r="D663" s="8" t="s">
        <v>1539</v>
      </c>
      <c r="E663" s="8" t="s">
        <v>36</v>
      </c>
      <c r="F663" s="8" t="s">
        <v>37</v>
      </c>
      <c r="G663" s="6" t="s">
        <v>62</v>
      </c>
      <c r="H663" s="6" t="s">
        <v>39</v>
      </c>
      <c r="I663" s="6" t="s">
        <v>123</v>
      </c>
      <c r="J663" s="8" t="s">
        <v>41</v>
      </c>
      <c r="K663" s="9">
        <v>185254004.48770502</v>
      </c>
      <c r="L663" s="22" t="s">
        <v>1474</v>
      </c>
      <c r="M663" s="8"/>
      <c r="N663" s="8" t="s">
        <v>42</v>
      </c>
      <c r="O663" s="8" t="s">
        <v>354</v>
      </c>
      <c r="P663" s="20">
        <v>2.9999999999999997E-4</v>
      </c>
      <c r="Q663" s="8" t="s">
        <v>42</v>
      </c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36"/>
    </row>
    <row r="664" spans="1:33" ht="12.75" customHeight="1" x14ac:dyDescent="0.2">
      <c r="A664" s="6" t="s">
        <v>1461</v>
      </c>
      <c r="B664" s="6" t="s">
        <v>1540</v>
      </c>
      <c r="C664" s="7" t="s">
        <v>1541</v>
      </c>
      <c r="D664" s="8" t="s">
        <v>1542</v>
      </c>
      <c r="E664" s="8" t="s">
        <v>36</v>
      </c>
      <c r="F664" s="8" t="s">
        <v>37</v>
      </c>
      <c r="G664" s="6" t="s">
        <v>51</v>
      </c>
      <c r="H664" s="6" t="s">
        <v>52</v>
      </c>
      <c r="I664" s="6" t="s">
        <v>40</v>
      </c>
      <c r="J664" s="8" t="s">
        <v>41</v>
      </c>
      <c r="K664" s="9">
        <v>1917314991.3893402</v>
      </c>
      <c r="L664" s="22" t="s">
        <v>962</v>
      </c>
      <c r="M664" s="8"/>
      <c r="N664" s="8" t="s">
        <v>42</v>
      </c>
      <c r="O664" s="8" t="s">
        <v>622</v>
      </c>
      <c r="P664" s="20">
        <v>2.9999999999999997E-4</v>
      </c>
      <c r="Q664" s="7" t="s">
        <v>1506</v>
      </c>
      <c r="R664" s="9">
        <v>59207335</v>
      </c>
      <c r="S664" s="9">
        <v>49923672</v>
      </c>
      <c r="T664" s="12">
        <v>0</v>
      </c>
      <c r="U664" s="12">
        <v>0</v>
      </c>
      <c r="V664" s="12">
        <v>2895901</v>
      </c>
      <c r="W664" s="12">
        <v>4273822</v>
      </c>
      <c r="X664" s="9">
        <v>2113940</v>
      </c>
      <c r="Y664" s="9"/>
      <c r="Z664" s="9"/>
      <c r="AA664" s="13"/>
      <c r="AB664" s="14">
        <f>+S664+U664+V664+W664</f>
        <v>57093395</v>
      </c>
      <c r="AC664" s="15">
        <f>+S664/AB664</f>
        <v>0.87442114801545778</v>
      </c>
      <c r="AD664" s="15">
        <f>+V664/AB664</f>
        <v>5.0722171978037037E-2</v>
      </c>
      <c r="AE664" s="16">
        <f>+S664/K664</f>
        <v>2.6038325587713632E-2</v>
      </c>
      <c r="AF664" s="16">
        <f>+V664/K664</f>
        <v>1.5103939691732912E-3</v>
      </c>
      <c r="AG664" s="17">
        <f>+AB664/K664+AA664</f>
        <v>2.9777785734950379E-2</v>
      </c>
    </row>
    <row r="665" spans="1:33" ht="12.75" customHeight="1" x14ac:dyDescent="0.2">
      <c r="A665" s="6" t="s">
        <v>1461</v>
      </c>
      <c r="B665" s="6" t="s">
        <v>1540</v>
      </c>
      <c r="C665" s="7" t="s">
        <v>1543</v>
      </c>
      <c r="D665" s="8" t="s">
        <v>1544</v>
      </c>
      <c r="E665" s="8" t="s">
        <v>36</v>
      </c>
      <c r="F665" s="8" t="s">
        <v>37</v>
      </c>
      <c r="G665" s="6" t="s">
        <v>51</v>
      </c>
      <c r="H665" s="6" t="s">
        <v>52</v>
      </c>
      <c r="I665" s="6" t="s">
        <v>40</v>
      </c>
      <c r="J665" s="8" t="s">
        <v>41</v>
      </c>
      <c r="K665" s="9">
        <v>177049925.84016401</v>
      </c>
      <c r="L665" s="22" t="s">
        <v>962</v>
      </c>
      <c r="M665" s="8"/>
      <c r="N665" s="8" t="s">
        <v>42</v>
      </c>
      <c r="O665" s="8" t="s">
        <v>622</v>
      </c>
      <c r="P665" s="20">
        <v>2.9999999999999997E-4</v>
      </c>
      <c r="Q665" s="7" t="s">
        <v>1506</v>
      </c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  <c r="AE665" s="24"/>
      <c r="AF665" s="24"/>
      <c r="AG665" s="36"/>
    </row>
    <row r="666" spans="1:33" ht="12.75" customHeight="1" x14ac:dyDescent="0.2">
      <c r="A666" s="6" t="s">
        <v>1461</v>
      </c>
      <c r="B666" s="6" t="s">
        <v>1540</v>
      </c>
      <c r="C666" s="7" t="s">
        <v>1545</v>
      </c>
      <c r="D666" s="8" t="s">
        <v>1546</v>
      </c>
      <c r="E666" s="8" t="s">
        <v>36</v>
      </c>
      <c r="F666" s="8" t="s">
        <v>37</v>
      </c>
      <c r="G666" s="6" t="s">
        <v>51</v>
      </c>
      <c r="H666" s="6" t="s">
        <v>52</v>
      </c>
      <c r="I666" s="6" t="s">
        <v>40</v>
      </c>
      <c r="J666" s="8" t="s">
        <v>41</v>
      </c>
      <c r="K666" s="9">
        <v>1850181029.4877</v>
      </c>
      <c r="L666" s="22" t="s">
        <v>902</v>
      </c>
      <c r="M666" s="8"/>
      <c r="N666" s="8" t="s">
        <v>42</v>
      </c>
      <c r="O666" s="8" t="s">
        <v>622</v>
      </c>
      <c r="P666" s="20">
        <v>2.9999999999999997E-4</v>
      </c>
      <c r="Q666" s="7" t="s">
        <v>1506</v>
      </c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36"/>
    </row>
    <row r="667" spans="1:33" x14ac:dyDescent="0.2">
      <c r="T667" s="41"/>
      <c r="U667" s="41"/>
      <c r="V667" s="41"/>
    </row>
    <row r="668" spans="1:33" x14ac:dyDescent="0.2">
      <c r="T668" s="41"/>
      <c r="U668" s="41"/>
      <c r="V668" s="41"/>
    </row>
    <row r="669" spans="1:33" x14ac:dyDescent="0.2">
      <c r="T669" s="41"/>
      <c r="U669" s="41"/>
      <c r="V669" s="41"/>
    </row>
    <row r="670" spans="1:33" s="42" customFormat="1" x14ac:dyDescent="0.2">
      <c r="C670" s="38"/>
      <c r="D670" s="39"/>
      <c r="E670" s="39"/>
      <c r="F670" s="39"/>
      <c r="G670" s="18"/>
      <c r="H670" s="18"/>
      <c r="I670" s="18"/>
      <c r="J670" s="39"/>
      <c r="K670" s="18"/>
      <c r="L670" s="40"/>
      <c r="M670" s="39"/>
      <c r="N670" s="39"/>
      <c r="O670" s="39"/>
      <c r="P670" s="39"/>
      <c r="Q670" s="39"/>
      <c r="R670" s="18"/>
      <c r="S670" s="18"/>
      <c r="T670" s="41"/>
      <c r="U670" s="41"/>
      <c r="V670" s="41"/>
    </row>
    <row r="671" spans="1:33" s="42" customFormat="1" x14ac:dyDescent="0.2">
      <c r="C671" s="38"/>
      <c r="D671" s="39"/>
      <c r="E671" s="39"/>
      <c r="F671" s="39"/>
      <c r="G671" s="18"/>
      <c r="H671" s="18"/>
      <c r="I671" s="18"/>
      <c r="J671" s="39"/>
      <c r="K671" s="18"/>
      <c r="L671" s="40"/>
      <c r="M671" s="39"/>
      <c r="N671" s="39"/>
      <c r="O671" s="39"/>
      <c r="P671" s="39"/>
      <c r="Q671" s="39"/>
      <c r="R671" s="18"/>
      <c r="S671" s="18"/>
      <c r="T671" s="41"/>
      <c r="U671" s="41"/>
      <c r="V671" s="41"/>
    </row>
    <row r="672" spans="1:33" s="42" customFormat="1" x14ac:dyDescent="0.2">
      <c r="C672" s="38"/>
      <c r="D672" s="39"/>
      <c r="E672" s="39"/>
      <c r="F672" s="39"/>
      <c r="G672" s="18"/>
      <c r="H672" s="18"/>
      <c r="I672" s="18"/>
      <c r="J672" s="39"/>
      <c r="K672" s="18"/>
      <c r="L672" s="40"/>
      <c r="M672" s="39"/>
      <c r="N672" s="39"/>
      <c r="O672" s="39"/>
      <c r="P672" s="39"/>
      <c r="Q672" s="39"/>
      <c r="R672" s="18"/>
      <c r="S672" s="18"/>
      <c r="T672" s="41"/>
      <c r="U672" s="41"/>
      <c r="V672" s="41"/>
    </row>
    <row r="673" spans="3:22" s="42" customFormat="1" x14ac:dyDescent="0.2">
      <c r="C673" s="38"/>
      <c r="D673" s="39"/>
      <c r="E673" s="39"/>
      <c r="F673" s="39"/>
      <c r="G673" s="18"/>
      <c r="H673" s="18"/>
      <c r="I673" s="18"/>
      <c r="J673" s="39"/>
      <c r="K673" s="18"/>
      <c r="L673" s="40"/>
      <c r="M673" s="39"/>
      <c r="N673" s="39"/>
      <c r="O673" s="39"/>
      <c r="P673" s="39"/>
      <c r="Q673" s="39"/>
      <c r="R673" s="18"/>
      <c r="S673" s="18"/>
      <c r="T673" s="41"/>
      <c r="U673" s="41"/>
      <c r="V673" s="41"/>
    </row>
    <row r="674" spans="3:22" s="42" customFormat="1" x14ac:dyDescent="0.2">
      <c r="C674" s="38"/>
      <c r="D674" s="39"/>
      <c r="E674" s="39"/>
      <c r="F674" s="39"/>
      <c r="G674" s="18"/>
      <c r="H674" s="18"/>
      <c r="I674" s="18"/>
      <c r="J674" s="39"/>
      <c r="K674" s="18"/>
      <c r="L674" s="40"/>
      <c r="M674" s="39"/>
      <c r="N674" s="39"/>
      <c r="O674" s="39"/>
      <c r="P674" s="39"/>
      <c r="Q674" s="39"/>
      <c r="R674" s="18"/>
      <c r="S674" s="18"/>
      <c r="T674" s="41"/>
      <c r="U674" s="41"/>
      <c r="V674" s="41"/>
    </row>
    <row r="675" spans="3:22" s="42" customFormat="1" x14ac:dyDescent="0.2">
      <c r="C675" s="38"/>
      <c r="D675" s="39"/>
      <c r="E675" s="39"/>
      <c r="F675" s="39"/>
      <c r="G675" s="18"/>
      <c r="H675" s="18"/>
      <c r="I675" s="18"/>
      <c r="J675" s="39"/>
      <c r="K675" s="18"/>
      <c r="L675" s="40"/>
      <c r="M675" s="39"/>
      <c r="N675" s="39"/>
      <c r="O675" s="39"/>
      <c r="P675" s="39"/>
      <c r="Q675" s="39"/>
      <c r="R675" s="18"/>
      <c r="S675" s="18"/>
      <c r="T675" s="41"/>
      <c r="U675" s="41"/>
      <c r="V675" s="41"/>
    </row>
    <row r="676" spans="3:22" s="42" customFormat="1" x14ac:dyDescent="0.2">
      <c r="C676" s="38"/>
      <c r="D676" s="39"/>
      <c r="E676" s="39"/>
      <c r="F676" s="39"/>
      <c r="G676" s="18"/>
      <c r="H676" s="18"/>
      <c r="I676" s="18"/>
      <c r="J676" s="39"/>
      <c r="K676" s="18"/>
      <c r="L676" s="40"/>
      <c r="M676" s="39"/>
      <c r="N676" s="39"/>
      <c r="O676" s="39"/>
      <c r="P676" s="39"/>
      <c r="Q676" s="39"/>
      <c r="R676" s="18"/>
      <c r="S676" s="18"/>
      <c r="T676" s="41"/>
      <c r="U676" s="41"/>
      <c r="V676" s="41"/>
    </row>
    <row r="677" spans="3:22" s="42" customFormat="1" x14ac:dyDescent="0.2">
      <c r="C677" s="38"/>
      <c r="D677" s="39"/>
      <c r="E677" s="39"/>
      <c r="F677" s="39"/>
      <c r="G677" s="18"/>
      <c r="H677" s="18"/>
      <c r="I677" s="18"/>
      <c r="J677" s="39"/>
      <c r="K677" s="18"/>
      <c r="L677" s="40"/>
      <c r="M677" s="39"/>
      <c r="N677" s="39"/>
      <c r="O677" s="39"/>
      <c r="P677" s="39"/>
      <c r="Q677" s="39"/>
      <c r="R677" s="18"/>
      <c r="S677" s="18"/>
      <c r="T677" s="41"/>
      <c r="U677" s="41"/>
      <c r="V677" s="41"/>
    </row>
    <row r="678" spans="3:22" s="42" customFormat="1" x14ac:dyDescent="0.2">
      <c r="C678" s="38"/>
      <c r="D678" s="39"/>
      <c r="E678" s="39"/>
      <c r="F678" s="39"/>
      <c r="G678" s="18"/>
      <c r="H678" s="18"/>
      <c r="I678" s="18"/>
      <c r="J678" s="39"/>
      <c r="K678" s="18"/>
      <c r="L678" s="40"/>
      <c r="M678" s="39"/>
      <c r="N678" s="39"/>
      <c r="O678" s="39"/>
      <c r="P678" s="39"/>
      <c r="Q678" s="39"/>
      <c r="R678" s="18"/>
      <c r="S678" s="18"/>
      <c r="T678" s="41"/>
      <c r="U678" s="41"/>
      <c r="V678" s="41"/>
    </row>
    <row r="679" spans="3:22" s="42" customFormat="1" x14ac:dyDescent="0.2">
      <c r="C679" s="38"/>
      <c r="D679" s="39"/>
      <c r="E679" s="39"/>
      <c r="F679" s="39"/>
      <c r="G679" s="18"/>
      <c r="H679" s="18"/>
      <c r="I679" s="18"/>
      <c r="J679" s="39"/>
      <c r="K679" s="18"/>
      <c r="L679" s="40"/>
      <c r="M679" s="39"/>
      <c r="N679" s="39"/>
      <c r="O679" s="39"/>
      <c r="P679" s="39"/>
      <c r="Q679" s="39"/>
      <c r="R679" s="18"/>
      <c r="S679" s="18"/>
      <c r="T679" s="41"/>
      <c r="U679" s="41"/>
      <c r="V679" s="41"/>
    </row>
    <row r="680" spans="3:22" s="42" customFormat="1" x14ac:dyDescent="0.2">
      <c r="C680" s="38"/>
      <c r="D680" s="39"/>
      <c r="E680" s="39"/>
      <c r="F680" s="39"/>
      <c r="G680" s="18"/>
      <c r="H680" s="18"/>
      <c r="I680" s="18"/>
      <c r="J680" s="39"/>
      <c r="K680" s="18"/>
      <c r="L680" s="40"/>
      <c r="M680" s="39"/>
      <c r="N680" s="39"/>
      <c r="O680" s="39"/>
      <c r="P680" s="39"/>
      <c r="Q680" s="39"/>
      <c r="R680" s="18"/>
      <c r="S680" s="18"/>
      <c r="T680" s="41"/>
      <c r="U680" s="41"/>
      <c r="V680" s="41"/>
    </row>
    <row r="681" spans="3:22" s="42" customFormat="1" x14ac:dyDescent="0.2">
      <c r="C681" s="38"/>
      <c r="D681" s="39"/>
      <c r="E681" s="39"/>
      <c r="F681" s="39"/>
      <c r="G681" s="18"/>
      <c r="H681" s="18"/>
      <c r="I681" s="18"/>
      <c r="J681" s="39"/>
      <c r="K681" s="18"/>
      <c r="L681" s="40"/>
      <c r="M681" s="39"/>
      <c r="N681" s="39"/>
      <c r="O681" s="39"/>
      <c r="P681" s="39"/>
      <c r="Q681" s="39"/>
      <c r="R681" s="18"/>
      <c r="S681" s="18"/>
      <c r="T681" s="41"/>
      <c r="U681" s="41"/>
      <c r="V681" s="41"/>
    </row>
    <row r="682" spans="3:22" s="42" customFormat="1" x14ac:dyDescent="0.2">
      <c r="C682" s="38"/>
      <c r="D682" s="39"/>
      <c r="E682" s="39"/>
      <c r="F682" s="39"/>
      <c r="G682" s="18"/>
      <c r="H682" s="18"/>
      <c r="I682" s="18"/>
      <c r="J682" s="39"/>
      <c r="K682" s="18"/>
      <c r="L682" s="40"/>
      <c r="M682" s="39"/>
      <c r="N682" s="39"/>
      <c r="O682" s="39"/>
      <c r="P682" s="39"/>
      <c r="Q682" s="39"/>
      <c r="R682" s="18"/>
      <c r="S682" s="18"/>
      <c r="T682" s="41"/>
      <c r="U682" s="41"/>
      <c r="V682" s="41"/>
    </row>
    <row r="683" spans="3:22" s="42" customFormat="1" x14ac:dyDescent="0.2">
      <c r="C683" s="38"/>
      <c r="D683" s="39"/>
      <c r="E683" s="39"/>
      <c r="F683" s="39"/>
      <c r="G683" s="18"/>
      <c r="H683" s="18"/>
      <c r="I683" s="18"/>
      <c r="J683" s="39"/>
      <c r="K683" s="18"/>
      <c r="L683" s="40"/>
      <c r="M683" s="39"/>
      <c r="N683" s="39"/>
      <c r="O683" s="39"/>
      <c r="P683" s="39"/>
      <c r="Q683" s="39"/>
      <c r="R683" s="18"/>
      <c r="S683" s="18"/>
      <c r="T683" s="41"/>
      <c r="U683" s="41"/>
      <c r="V683" s="41"/>
    </row>
    <row r="684" spans="3:22" s="42" customFormat="1" x14ac:dyDescent="0.2">
      <c r="C684" s="38"/>
      <c r="D684" s="39"/>
      <c r="E684" s="39"/>
      <c r="F684" s="39"/>
      <c r="G684" s="18"/>
      <c r="H684" s="18"/>
      <c r="I684" s="18"/>
      <c r="J684" s="39"/>
      <c r="K684" s="18"/>
      <c r="L684" s="40"/>
      <c r="M684" s="39"/>
      <c r="N684" s="39"/>
      <c r="O684" s="39"/>
      <c r="P684" s="39"/>
      <c r="Q684" s="39"/>
      <c r="R684" s="18"/>
      <c r="S684" s="18"/>
      <c r="T684" s="41"/>
      <c r="U684" s="41"/>
      <c r="V684" s="41"/>
    </row>
    <row r="685" spans="3:22" s="42" customFormat="1" x14ac:dyDescent="0.2">
      <c r="C685" s="38"/>
      <c r="D685" s="39"/>
      <c r="E685" s="39"/>
      <c r="F685" s="39"/>
      <c r="G685" s="18"/>
      <c r="H685" s="18"/>
      <c r="I685" s="18"/>
      <c r="J685" s="39"/>
      <c r="K685" s="18"/>
      <c r="L685" s="40"/>
      <c r="M685" s="39"/>
      <c r="N685" s="39"/>
      <c r="O685" s="39"/>
      <c r="P685" s="39"/>
      <c r="Q685" s="39"/>
      <c r="R685" s="18"/>
      <c r="S685" s="18"/>
      <c r="T685" s="41"/>
      <c r="U685" s="41"/>
      <c r="V685" s="41"/>
    </row>
    <row r="686" spans="3:22" s="42" customFormat="1" x14ac:dyDescent="0.2">
      <c r="C686" s="38"/>
      <c r="D686" s="39"/>
      <c r="E686" s="39"/>
      <c r="F686" s="39"/>
      <c r="G686" s="18"/>
      <c r="H686" s="18"/>
      <c r="I686" s="18"/>
      <c r="J686" s="39"/>
      <c r="K686" s="18"/>
      <c r="L686" s="40"/>
      <c r="M686" s="39"/>
      <c r="N686" s="39"/>
      <c r="O686" s="39"/>
      <c r="P686" s="39"/>
      <c r="Q686" s="39"/>
      <c r="R686" s="18"/>
      <c r="S686" s="18"/>
      <c r="T686" s="41"/>
      <c r="U686" s="41"/>
      <c r="V686" s="41"/>
    </row>
    <row r="687" spans="3:22" s="42" customFormat="1" x14ac:dyDescent="0.2">
      <c r="C687" s="38"/>
      <c r="D687" s="39"/>
      <c r="E687" s="39"/>
      <c r="F687" s="39"/>
      <c r="G687" s="18"/>
      <c r="H687" s="18"/>
      <c r="I687" s="18"/>
      <c r="J687" s="39"/>
      <c r="K687" s="18"/>
      <c r="L687" s="40"/>
      <c r="M687" s="39"/>
      <c r="N687" s="39"/>
      <c r="O687" s="39"/>
      <c r="P687" s="39"/>
      <c r="Q687" s="39"/>
      <c r="R687" s="18"/>
      <c r="S687" s="18"/>
      <c r="T687" s="41"/>
      <c r="U687" s="41"/>
      <c r="V687" s="41"/>
    </row>
    <row r="688" spans="3:22" s="42" customFormat="1" x14ac:dyDescent="0.2">
      <c r="C688" s="38"/>
      <c r="D688" s="39"/>
      <c r="E688" s="39"/>
      <c r="F688" s="39"/>
      <c r="G688" s="18"/>
      <c r="H688" s="18"/>
      <c r="I688" s="18"/>
      <c r="J688" s="39"/>
      <c r="K688" s="18"/>
      <c r="L688" s="40"/>
      <c r="M688" s="39"/>
      <c r="N688" s="39"/>
      <c r="O688" s="39"/>
      <c r="P688" s="39"/>
      <c r="Q688" s="39"/>
      <c r="R688" s="18"/>
      <c r="S688" s="18"/>
      <c r="T688" s="41"/>
      <c r="U688" s="41"/>
      <c r="V688" s="41"/>
    </row>
    <row r="689" spans="3:22" s="42" customFormat="1" x14ac:dyDescent="0.2">
      <c r="C689" s="38"/>
      <c r="D689" s="39"/>
      <c r="E689" s="39"/>
      <c r="F689" s="39"/>
      <c r="G689" s="18"/>
      <c r="H689" s="18"/>
      <c r="I689" s="18"/>
      <c r="J689" s="39"/>
      <c r="K689" s="18"/>
      <c r="L689" s="40"/>
      <c r="M689" s="39"/>
      <c r="N689" s="39"/>
      <c r="O689" s="39"/>
      <c r="P689" s="39"/>
      <c r="Q689" s="39"/>
      <c r="R689" s="18"/>
      <c r="S689" s="18"/>
      <c r="T689" s="41"/>
      <c r="U689" s="41"/>
      <c r="V689" s="41"/>
    </row>
    <row r="690" spans="3:22" s="42" customFormat="1" x14ac:dyDescent="0.2">
      <c r="C690" s="38"/>
      <c r="D690" s="39"/>
      <c r="E690" s="39"/>
      <c r="F690" s="39"/>
      <c r="G690" s="18"/>
      <c r="H690" s="18"/>
      <c r="I690" s="18"/>
      <c r="J690" s="39"/>
      <c r="K690" s="18"/>
      <c r="L690" s="40"/>
      <c r="M690" s="39"/>
      <c r="N690" s="39"/>
      <c r="O690" s="39"/>
      <c r="P690" s="39"/>
      <c r="Q690" s="39"/>
      <c r="R690" s="18"/>
      <c r="S690" s="18"/>
      <c r="T690" s="41"/>
      <c r="U690" s="41"/>
      <c r="V690" s="41"/>
    </row>
    <row r="691" spans="3:22" s="42" customFormat="1" x14ac:dyDescent="0.2">
      <c r="C691" s="38"/>
      <c r="D691" s="39"/>
      <c r="E691" s="39"/>
      <c r="F691" s="39"/>
      <c r="G691" s="18"/>
      <c r="H691" s="18"/>
      <c r="I691" s="18"/>
      <c r="J691" s="39"/>
      <c r="K691" s="18"/>
      <c r="L691" s="40"/>
      <c r="M691" s="39"/>
      <c r="N691" s="39"/>
      <c r="O691" s="39"/>
      <c r="P691" s="39"/>
      <c r="Q691" s="39"/>
      <c r="R691" s="18"/>
      <c r="S691" s="18"/>
      <c r="T691" s="41"/>
      <c r="U691" s="41"/>
      <c r="V691" s="41"/>
    </row>
    <row r="692" spans="3:22" s="42" customFormat="1" x14ac:dyDescent="0.2">
      <c r="C692" s="38"/>
      <c r="D692" s="39"/>
      <c r="E692" s="39"/>
      <c r="F692" s="39"/>
      <c r="G692" s="18"/>
      <c r="H692" s="18"/>
      <c r="I692" s="18"/>
      <c r="J692" s="39"/>
      <c r="K692" s="18"/>
      <c r="L692" s="40"/>
      <c r="M692" s="39"/>
      <c r="N692" s="39"/>
      <c r="O692" s="39"/>
      <c r="P692" s="39"/>
      <c r="Q692" s="39"/>
      <c r="R692" s="18"/>
      <c r="S692" s="18"/>
      <c r="T692" s="41"/>
      <c r="U692" s="41"/>
      <c r="V692" s="41"/>
    </row>
    <row r="693" spans="3:22" s="42" customFormat="1" x14ac:dyDescent="0.2">
      <c r="C693" s="38"/>
      <c r="D693" s="39"/>
      <c r="E693" s="39"/>
      <c r="F693" s="39"/>
      <c r="G693" s="18"/>
      <c r="H693" s="18"/>
      <c r="I693" s="18"/>
      <c r="J693" s="39"/>
      <c r="K693" s="18"/>
      <c r="L693" s="40"/>
      <c r="M693" s="39"/>
      <c r="N693" s="39"/>
      <c r="O693" s="39"/>
      <c r="P693" s="39"/>
      <c r="Q693" s="39"/>
      <c r="R693" s="18"/>
      <c r="S693" s="18"/>
      <c r="T693" s="41"/>
      <c r="U693" s="41"/>
      <c r="V693" s="41"/>
    </row>
    <row r="694" spans="3:22" s="42" customFormat="1" x14ac:dyDescent="0.2">
      <c r="C694" s="38"/>
      <c r="D694" s="39"/>
      <c r="E694" s="39"/>
      <c r="F694" s="39"/>
      <c r="G694" s="18"/>
      <c r="H694" s="18"/>
      <c r="I694" s="18"/>
      <c r="J694" s="39"/>
      <c r="K694" s="18"/>
      <c r="L694" s="40"/>
      <c r="M694" s="39"/>
      <c r="N694" s="39"/>
      <c r="O694" s="39"/>
      <c r="P694" s="39"/>
      <c r="Q694" s="39"/>
      <c r="R694" s="18"/>
      <c r="S694" s="18"/>
      <c r="T694" s="41"/>
      <c r="U694" s="41"/>
      <c r="V694" s="41"/>
    </row>
    <row r="695" spans="3:22" s="42" customFormat="1" x14ac:dyDescent="0.2">
      <c r="C695" s="38"/>
      <c r="D695" s="39"/>
      <c r="E695" s="39"/>
      <c r="F695" s="39"/>
      <c r="G695" s="18"/>
      <c r="H695" s="18"/>
      <c r="I695" s="18"/>
      <c r="J695" s="39"/>
      <c r="K695" s="18"/>
      <c r="L695" s="40"/>
      <c r="M695" s="39"/>
      <c r="N695" s="39"/>
      <c r="O695" s="39"/>
      <c r="P695" s="39"/>
      <c r="Q695" s="39"/>
      <c r="R695" s="18"/>
      <c r="S695" s="18"/>
      <c r="T695" s="41"/>
      <c r="U695" s="41"/>
      <c r="V695" s="41"/>
    </row>
    <row r="696" spans="3:22" s="42" customFormat="1" x14ac:dyDescent="0.2">
      <c r="C696" s="38"/>
      <c r="D696" s="39"/>
      <c r="E696" s="39"/>
      <c r="F696" s="39"/>
      <c r="G696" s="18"/>
      <c r="H696" s="18"/>
      <c r="I696" s="18"/>
      <c r="J696" s="39"/>
      <c r="K696" s="18"/>
      <c r="L696" s="40"/>
      <c r="M696" s="39"/>
      <c r="N696" s="39"/>
      <c r="O696" s="39"/>
      <c r="P696" s="39"/>
      <c r="Q696" s="39"/>
      <c r="R696" s="18"/>
      <c r="S696" s="18"/>
      <c r="T696" s="41"/>
      <c r="U696" s="41"/>
      <c r="V696" s="41"/>
    </row>
    <row r="697" spans="3:22" s="42" customFormat="1" x14ac:dyDescent="0.2">
      <c r="C697" s="38"/>
      <c r="D697" s="39"/>
      <c r="E697" s="39"/>
      <c r="F697" s="39"/>
      <c r="G697" s="18"/>
      <c r="H697" s="18"/>
      <c r="I697" s="18"/>
      <c r="J697" s="39"/>
      <c r="K697" s="18"/>
      <c r="L697" s="40"/>
      <c r="M697" s="39"/>
      <c r="N697" s="39"/>
      <c r="O697" s="39"/>
      <c r="P697" s="39"/>
      <c r="Q697" s="39"/>
      <c r="R697" s="18"/>
      <c r="S697" s="18"/>
      <c r="T697" s="41"/>
      <c r="U697" s="41"/>
      <c r="V697" s="41"/>
    </row>
    <row r="698" spans="3:22" s="42" customFormat="1" x14ac:dyDescent="0.2">
      <c r="C698" s="38"/>
      <c r="D698" s="39"/>
      <c r="E698" s="39"/>
      <c r="F698" s="39"/>
      <c r="G698" s="18"/>
      <c r="H698" s="18"/>
      <c r="I698" s="18"/>
      <c r="J698" s="39"/>
      <c r="K698" s="18"/>
      <c r="L698" s="40"/>
      <c r="M698" s="39"/>
      <c r="N698" s="39"/>
      <c r="O698" s="39"/>
      <c r="P698" s="39"/>
      <c r="Q698" s="39"/>
      <c r="R698" s="18"/>
      <c r="S698" s="18"/>
      <c r="T698" s="41"/>
      <c r="U698" s="41"/>
      <c r="V698" s="41"/>
    </row>
    <row r="699" spans="3:22" s="42" customFormat="1" x14ac:dyDescent="0.2">
      <c r="C699" s="38"/>
      <c r="D699" s="39"/>
      <c r="E699" s="39"/>
      <c r="F699" s="39"/>
      <c r="G699" s="18"/>
      <c r="H699" s="18"/>
      <c r="I699" s="18"/>
      <c r="J699" s="39"/>
      <c r="K699" s="18"/>
      <c r="L699" s="40"/>
      <c r="M699" s="39"/>
      <c r="N699" s="39"/>
      <c r="O699" s="39"/>
      <c r="P699" s="39"/>
      <c r="Q699" s="39"/>
      <c r="R699" s="18"/>
      <c r="S699" s="18"/>
      <c r="T699" s="41"/>
      <c r="U699" s="41"/>
      <c r="V699" s="41"/>
    </row>
    <row r="700" spans="3:22" s="42" customFormat="1" x14ac:dyDescent="0.2">
      <c r="C700" s="38"/>
      <c r="D700" s="39"/>
      <c r="E700" s="39"/>
      <c r="F700" s="39"/>
      <c r="G700" s="18"/>
      <c r="H700" s="18"/>
      <c r="I700" s="18"/>
      <c r="J700" s="39"/>
      <c r="K700" s="18"/>
      <c r="L700" s="40"/>
      <c r="M700" s="39"/>
      <c r="N700" s="39"/>
      <c r="O700" s="39"/>
      <c r="P700" s="39"/>
      <c r="Q700" s="39"/>
      <c r="R700" s="18"/>
      <c r="S700" s="18"/>
      <c r="T700" s="41"/>
      <c r="U700" s="41"/>
      <c r="V700" s="41"/>
    </row>
    <row r="701" spans="3:22" s="42" customFormat="1" x14ac:dyDescent="0.2">
      <c r="C701" s="38"/>
      <c r="D701" s="39"/>
      <c r="E701" s="39"/>
      <c r="F701" s="39"/>
      <c r="G701" s="18"/>
      <c r="H701" s="18"/>
      <c r="I701" s="18"/>
      <c r="J701" s="39"/>
      <c r="K701" s="18"/>
      <c r="L701" s="40"/>
      <c r="M701" s="39"/>
      <c r="N701" s="39"/>
      <c r="O701" s="39"/>
      <c r="P701" s="39"/>
      <c r="Q701" s="39"/>
      <c r="R701" s="18"/>
      <c r="S701" s="18"/>
      <c r="T701" s="41"/>
      <c r="U701" s="41"/>
      <c r="V701" s="41"/>
    </row>
    <row r="702" spans="3:22" s="42" customFormat="1" x14ac:dyDescent="0.2">
      <c r="C702" s="38"/>
      <c r="D702" s="39"/>
      <c r="E702" s="39"/>
      <c r="F702" s="39"/>
      <c r="G702" s="18"/>
      <c r="H702" s="18"/>
      <c r="I702" s="18"/>
      <c r="J702" s="39"/>
      <c r="K702" s="18"/>
      <c r="L702" s="40"/>
      <c r="M702" s="39"/>
      <c r="N702" s="39"/>
      <c r="O702" s="39"/>
      <c r="P702" s="39"/>
      <c r="Q702" s="39"/>
      <c r="R702" s="18"/>
      <c r="S702" s="18"/>
      <c r="T702" s="41"/>
      <c r="U702" s="41"/>
      <c r="V702" s="41"/>
    </row>
    <row r="703" spans="3:22" s="42" customFormat="1" x14ac:dyDescent="0.2">
      <c r="C703" s="38"/>
      <c r="D703" s="39"/>
      <c r="E703" s="39"/>
      <c r="F703" s="39"/>
      <c r="G703" s="18"/>
      <c r="H703" s="18"/>
      <c r="I703" s="18"/>
      <c r="J703" s="39"/>
      <c r="K703" s="18"/>
      <c r="L703" s="40"/>
      <c r="M703" s="39"/>
      <c r="N703" s="39"/>
      <c r="O703" s="39"/>
      <c r="P703" s="39"/>
      <c r="Q703" s="39"/>
      <c r="R703" s="18"/>
      <c r="S703" s="18"/>
      <c r="T703" s="41"/>
      <c r="U703" s="41"/>
      <c r="V703" s="41"/>
    </row>
    <row r="704" spans="3:22" s="42" customFormat="1" x14ac:dyDescent="0.2">
      <c r="C704" s="38"/>
      <c r="D704" s="39"/>
      <c r="E704" s="39"/>
      <c r="F704" s="39"/>
      <c r="G704" s="18"/>
      <c r="H704" s="18"/>
      <c r="I704" s="18"/>
      <c r="J704" s="39"/>
      <c r="K704" s="18"/>
      <c r="L704" s="40"/>
      <c r="M704" s="39"/>
      <c r="N704" s="39"/>
      <c r="O704" s="39"/>
      <c r="P704" s="39"/>
      <c r="Q704" s="39"/>
      <c r="R704" s="18"/>
      <c r="S704" s="18"/>
      <c r="T704" s="41"/>
      <c r="U704" s="41"/>
      <c r="V704" s="41"/>
    </row>
    <row r="705" spans="3:22" s="42" customFormat="1" x14ac:dyDescent="0.2">
      <c r="C705" s="38"/>
      <c r="D705" s="39"/>
      <c r="E705" s="39"/>
      <c r="F705" s="39"/>
      <c r="G705" s="18"/>
      <c r="H705" s="18"/>
      <c r="I705" s="18"/>
      <c r="J705" s="39"/>
      <c r="K705" s="18"/>
      <c r="L705" s="40"/>
      <c r="M705" s="39"/>
      <c r="N705" s="39"/>
      <c r="O705" s="39"/>
      <c r="P705" s="39"/>
      <c r="Q705" s="39"/>
      <c r="R705" s="18"/>
      <c r="S705" s="18"/>
      <c r="T705" s="41"/>
      <c r="U705" s="41"/>
      <c r="V705" s="41"/>
    </row>
    <row r="706" spans="3:22" s="42" customFormat="1" x14ac:dyDescent="0.2">
      <c r="C706" s="38"/>
      <c r="D706" s="39"/>
      <c r="E706" s="39"/>
      <c r="F706" s="39"/>
      <c r="G706" s="18"/>
      <c r="H706" s="18"/>
      <c r="I706" s="18"/>
      <c r="J706" s="39"/>
      <c r="K706" s="18"/>
      <c r="L706" s="40"/>
      <c r="M706" s="39"/>
      <c r="N706" s="39"/>
      <c r="O706" s="39"/>
      <c r="P706" s="39"/>
      <c r="Q706" s="39"/>
      <c r="R706" s="18"/>
      <c r="S706" s="18"/>
      <c r="T706" s="41"/>
      <c r="U706" s="41"/>
      <c r="V706" s="41"/>
    </row>
    <row r="707" spans="3:22" s="42" customFormat="1" x14ac:dyDescent="0.2">
      <c r="C707" s="38"/>
      <c r="D707" s="39"/>
      <c r="E707" s="39"/>
      <c r="F707" s="39"/>
      <c r="G707" s="18"/>
      <c r="H707" s="18"/>
      <c r="I707" s="18"/>
      <c r="J707" s="39"/>
      <c r="K707" s="18"/>
      <c r="L707" s="40"/>
      <c r="M707" s="39"/>
      <c r="N707" s="39"/>
      <c r="O707" s="39"/>
      <c r="P707" s="39"/>
      <c r="Q707" s="39"/>
      <c r="R707" s="18"/>
      <c r="S707" s="18"/>
      <c r="T707" s="41"/>
      <c r="U707" s="41"/>
      <c r="V707" s="41"/>
    </row>
    <row r="708" spans="3:22" s="42" customFormat="1" x14ac:dyDescent="0.2">
      <c r="C708" s="38"/>
      <c r="D708" s="39"/>
      <c r="E708" s="39"/>
      <c r="F708" s="39"/>
      <c r="G708" s="18"/>
      <c r="H708" s="18"/>
      <c r="I708" s="18"/>
      <c r="J708" s="39"/>
      <c r="K708" s="18"/>
      <c r="L708" s="40"/>
      <c r="M708" s="39"/>
      <c r="N708" s="39"/>
      <c r="O708" s="39"/>
      <c r="P708" s="39"/>
      <c r="Q708" s="39"/>
      <c r="R708" s="18"/>
      <c r="S708" s="18"/>
      <c r="T708" s="41"/>
      <c r="U708" s="41"/>
      <c r="V708" s="41"/>
    </row>
    <row r="709" spans="3:22" s="42" customFormat="1" x14ac:dyDescent="0.2">
      <c r="C709" s="38"/>
      <c r="D709" s="39"/>
      <c r="E709" s="39"/>
      <c r="F709" s="39"/>
      <c r="G709" s="18"/>
      <c r="H709" s="18"/>
      <c r="I709" s="18"/>
      <c r="J709" s="39"/>
      <c r="K709" s="18"/>
      <c r="L709" s="40"/>
      <c r="M709" s="39"/>
      <c r="N709" s="39"/>
      <c r="O709" s="39"/>
      <c r="P709" s="39"/>
      <c r="Q709" s="39"/>
      <c r="R709" s="18"/>
      <c r="S709" s="18"/>
      <c r="T709" s="41"/>
      <c r="U709" s="41"/>
      <c r="V709" s="41"/>
    </row>
    <row r="710" spans="3:22" s="42" customFormat="1" x14ac:dyDescent="0.2">
      <c r="C710" s="38"/>
      <c r="D710" s="39"/>
      <c r="E710" s="39"/>
      <c r="F710" s="39"/>
      <c r="G710" s="18"/>
      <c r="H710" s="18"/>
      <c r="I710" s="18"/>
      <c r="J710" s="39"/>
      <c r="K710" s="18"/>
      <c r="L710" s="40"/>
      <c r="M710" s="39"/>
      <c r="N710" s="39"/>
      <c r="O710" s="39"/>
      <c r="P710" s="39"/>
      <c r="Q710" s="39"/>
      <c r="R710" s="18"/>
      <c r="S710" s="18"/>
      <c r="T710" s="41"/>
      <c r="U710" s="41"/>
      <c r="V710" s="41"/>
    </row>
    <row r="711" spans="3:22" s="42" customFormat="1" x14ac:dyDescent="0.2">
      <c r="C711" s="38"/>
      <c r="D711" s="39"/>
      <c r="E711" s="39"/>
      <c r="F711" s="39"/>
      <c r="G711" s="18"/>
      <c r="H711" s="18"/>
      <c r="I711" s="18"/>
      <c r="J711" s="39"/>
      <c r="K711" s="18"/>
      <c r="L711" s="40"/>
      <c r="M711" s="39"/>
      <c r="N711" s="39"/>
      <c r="O711" s="39"/>
      <c r="P711" s="39"/>
      <c r="Q711" s="39"/>
      <c r="R711" s="18"/>
      <c r="S711" s="18"/>
      <c r="T711" s="41"/>
      <c r="U711" s="41"/>
      <c r="V711" s="41"/>
    </row>
    <row r="712" spans="3:22" s="42" customFormat="1" x14ac:dyDescent="0.2">
      <c r="C712" s="38"/>
      <c r="D712" s="39"/>
      <c r="E712" s="39"/>
      <c r="F712" s="39"/>
      <c r="G712" s="18"/>
      <c r="H712" s="18"/>
      <c r="I712" s="18"/>
      <c r="J712" s="39"/>
      <c r="K712" s="18"/>
      <c r="L712" s="40"/>
      <c r="M712" s="39"/>
      <c r="N712" s="39"/>
      <c r="O712" s="39"/>
      <c r="P712" s="39"/>
      <c r="Q712" s="39"/>
      <c r="R712" s="18"/>
      <c r="S712" s="18"/>
      <c r="T712" s="41"/>
      <c r="U712" s="41"/>
      <c r="V712" s="41"/>
    </row>
    <row r="713" spans="3:22" s="42" customFormat="1" x14ac:dyDescent="0.2">
      <c r="C713" s="38"/>
      <c r="D713" s="39"/>
      <c r="E713" s="39"/>
      <c r="F713" s="39"/>
      <c r="G713" s="18"/>
      <c r="H713" s="18"/>
      <c r="I713" s="18"/>
      <c r="J713" s="39"/>
      <c r="K713" s="18"/>
      <c r="L713" s="40"/>
      <c r="M713" s="39"/>
      <c r="N713" s="39"/>
      <c r="O713" s="39"/>
      <c r="P713" s="39"/>
      <c r="Q713" s="39"/>
      <c r="R713" s="18"/>
      <c r="S713" s="18"/>
      <c r="T713" s="41"/>
      <c r="U713" s="41"/>
      <c r="V713" s="41"/>
    </row>
    <row r="714" spans="3:22" s="42" customFormat="1" x14ac:dyDescent="0.2">
      <c r="C714" s="38"/>
      <c r="D714" s="39"/>
      <c r="E714" s="39"/>
      <c r="F714" s="39"/>
      <c r="G714" s="18"/>
      <c r="H714" s="18"/>
      <c r="I714" s="18"/>
      <c r="J714" s="39"/>
      <c r="K714" s="18"/>
      <c r="L714" s="40"/>
      <c r="M714" s="39"/>
      <c r="N714" s="39"/>
      <c r="O714" s="39"/>
      <c r="P714" s="39"/>
      <c r="Q714" s="39"/>
      <c r="R714" s="18"/>
      <c r="S714" s="18"/>
      <c r="T714" s="41"/>
      <c r="U714" s="41"/>
      <c r="V714" s="41"/>
    </row>
    <row r="715" spans="3:22" s="42" customFormat="1" x14ac:dyDescent="0.2">
      <c r="C715" s="38"/>
      <c r="D715" s="39"/>
      <c r="E715" s="39"/>
      <c r="F715" s="39"/>
      <c r="G715" s="18"/>
      <c r="H715" s="18"/>
      <c r="I715" s="18"/>
      <c r="J715" s="39"/>
      <c r="K715" s="18"/>
      <c r="L715" s="40"/>
      <c r="M715" s="39"/>
      <c r="N715" s="39"/>
      <c r="O715" s="39"/>
      <c r="P715" s="39"/>
      <c r="Q715" s="39"/>
      <c r="R715" s="18"/>
      <c r="S715" s="18"/>
      <c r="T715" s="41"/>
      <c r="V715" s="41"/>
    </row>
    <row r="716" spans="3:22" s="42" customFormat="1" x14ac:dyDescent="0.2">
      <c r="C716" s="38"/>
      <c r="D716" s="39"/>
      <c r="E716" s="39"/>
      <c r="F716" s="39"/>
      <c r="G716" s="18"/>
      <c r="H716" s="18"/>
      <c r="I716" s="18"/>
      <c r="J716" s="39"/>
      <c r="K716" s="18"/>
      <c r="L716" s="40"/>
      <c r="M716" s="39"/>
      <c r="N716" s="39"/>
      <c r="O716" s="39"/>
      <c r="P716" s="39"/>
      <c r="Q716" s="39"/>
      <c r="R716" s="18"/>
      <c r="S716" s="18"/>
      <c r="T716" s="41"/>
      <c r="V716" s="41"/>
    </row>
    <row r="717" spans="3:22" s="42" customFormat="1" x14ac:dyDescent="0.2">
      <c r="C717" s="38"/>
      <c r="D717" s="39"/>
      <c r="E717" s="39"/>
      <c r="F717" s="39"/>
      <c r="G717" s="18"/>
      <c r="H717" s="18"/>
      <c r="I717" s="18"/>
      <c r="J717" s="39"/>
      <c r="K717" s="18"/>
      <c r="L717" s="40"/>
      <c r="M717" s="39"/>
      <c r="N717" s="39"/>
      <c r="O717" s="39"/>
      <c r="P717" s="39"/>
      <c r="Q717" s="39"/>
      <c r="R717" s="18"/>
      <c r="S717" s="18"/>
      <c r="T717" s="41"/>
      <c r="V717" s="41"/>
    </row>
    <row r="718" spans="3:22" s="42" customFormat="1" x14ac:dyDescent="0.2">
      <c r="C718" s="38"/>
      <c r="D718" s="39"/>
      <c r="E718" s="39"/>
      <c r="F718" s="39"/>
      <c r="G718" s="18"/>
      <c r="H718" s="18"/>
      <c r="I718" s="18"/>
      <c r="J718" s="39"/>
      <c r="K718" s="18"/>
      <c r="L718" s="40"/>
      <c r="M718" s="39"/>
      <c r="N718" s="39"/>
      <c r="O718" s="39"/>
      <c r="P718" s="39"/>
      <c r="Q718" s="39"/>
      <c r="R718" s="18"/>
      <c r="S718" s="18"/>
      <c r="T718" s="41"/>
      <c r="V718" s="41"/>
    </row>
    <row r="719" spans="3:22" s="42" customFormat="1" x14ac:dyDescent="0.2">
      <c r="C719" s="38"/>
      <c r="D719" s="39"/>
      <c r="E719" s="39"/>
      <c r="F719" s="39"/>
      <c r="G719" s="18"/>
      <c r="H719" s="18"/>
      <c r="I719" s="18"/>
      <c r="J719" s="39"/>
      <c r="K719" s="18"/>
      <c r="L719" s="40"/>
      <c r="M719" s="39"/>
      <c r="N719" s="39"/>
      <c r="O719" s="39"/>
      <c r="P719" s="39"/>
      <c r="Q719" s="39"/>
      <c r="R719" s="18"/>
      <c r="S719" s="18"/>
      <c r="T719" s="41"/>
      <c r="V719" s="41"/>
    </row>
    <row r="720" spans="3:22" s="42" customFormat="1" x14ac:dyDescent="0.2">
      <c r="C720" s="38"/>
      <c r="D720" s="39"/>
      <c r="E720" s="39"/>
      <c r="F720" s="39"/>
      <c r="G720" s="18"/>
      <c r="H720" s="18"/>
      <c r="I720" s="18"/>
      <c r="J720" s="39"/>
      <c r="K720" s="18"/>
      <c r="L720" s="40"/>
      <c r="M720" s="39"/>
      <c r="N720" s="39"/>
      <c r="O720" s="39"/>
      <c r="P720" s="39"/>
      <c r="Q720" s="39"/>
      <c r="R720" s="18"/>
      <c r="S720" s="18"/>
      <c r="T720" s="41"/>
      <c r="V720" s="41"/>
    </row>
    <row r="721" spans="3:22" s="42" customFormat="1" x14ac:dyDescent="0.2">
      <c r="C721" s="38"/>
      <c r="D721" s="39"/>
      <c r="E721" s="39"/>
      <c r="F721" s="39"/>
      <c r="G721" s="18"/>
      <c r="H721" s="18"/>
      <c r="I721" s="18"/>
      <c r="J721" s="39"/>
      <c r="K721" s="18"/>
      <c r="L721" s="40"/>
      <c r="M721" s="39"/>
      <c r="N721" s="39"/>
      <c r="O721" s="39"/>
      <c r="P721" s="39"/>
      <c r="Q721" s="39"/>
      <c r="R721" s="18"/>
      <c r="S721" s="18"/>
      <c r="T721" s="41"/>
      <c r="V721" s="41"/>
    </row>
    <row r="722" spans="3:22" s="42" customFormat="1" x14ac:dyDescent="0.2">
      <c r="C722" s="38"/>
      <c r="D722" s="39"/>
      <c r="E722" s="39"/>
      <c r="F722" s="39"/>
      <c r="G722" s="18"/>
      <c r="H722" s="18"/>
      <c r="I722" s="18"/>
      <c r="J722" s="39"/>
      <c r="K722" s="18"/>
      <c r="L722" s="40"/>
      <c r="M722" s="39"/>
      <c r="N722" s="39"/>
      <c r="O722" s="39"/>
      <c r="P722" s="39"/>
      <c r="Q722" s="39"/>
      <c r="R722" s="18"/>
      <c r="S722" s="18"/>
      <c r="T722" s="41"/>
      <c r="V722" s="41"/>
    </row>
    <row r="723" spans="3:22" s="42" customFormat="1" x14ac:dyDescent="0.2">
      <c r="C723" s="38"/>
      <c r="D723" s="39"/>
      <c r="E723" s="39"/>
      <c r="F723" s="39"/>
      <c r="G723" s="18"/>
      <c r="H723" s="18"/>
      <c r="I723" s="18"/>
      <c r="J723" s="39"/>
      <c r="K723" s="18"/>
      <c r="L723" s="40"/>
      <c r="M723" s="39"/>
      <c r="N723" s="39"/>
      <c r="O723" s="39"/>
      <c r="P723" s="39"/>
      <c r="Q723" s="39"/>
      <c r="R723" s="18"/>
      <c r="S723" s="18"/>
      <c r="T723" s="41"/>
      <c r="V723" s="41"/>
    </row>
    <row r="724" spans="3:22" s="42" customFormat="1" x14ac:dyDescent="0.2">
      <c r="C724" s="38"/>
      <c r="D724" s="39"/>
      <c r="E724" s="39"/>
      <c r="F724" s="39"/>
      <c r="G724" s="18"/>
      <c r="H724" s="18"/>
      <c r="I724" s="18"/>
      <c r="J724" s="39"/>
      <c r="K724" s="18"/>
      <c r="L724" s="40"/>
      <c r="M724" s="39"/>
      <c r="N724" s="39"/>
      <c r="O724" s="39"/>
      <c r="P724" s="39"/>
      <c r="Q724" s="39"/>
      <c r="R724" s="18"/>
      <c r="S724" s="18"/>
      <c r="T724" s="41"/>
      <c r="V724" s="41"/>
    </row>
    <row r="725" spans="3:22" s="42" customFormat="1" x14ac:dyDescent="0.2">
      <c r="C725" s="38"/>
      <c r="D725" s="39"/>
      <c r="E725" s="39"/>
      <c r="F725" s="39"/>
      <c r="G725" s="18"/>
      <c r="H725" s="18"/>
      <c r="I725" s="18"/>
      <c r="J725" s="39"/>
      <c r="K725" s="18"/>
      <c r="L725" s="40"/>
      <c r="M725" s="39"/>
      <c r="N725" s="39"/>
      <c r="O725" s="39"/>
      <c r="P725" s="39"/>
      <c r="Q725" s="39"/>
      <c r="R725" s="18"/>
      <c r="S725" s="18"/>
      <c r="T725" s="41"/>
      <c r="V725" s="41"/>
    </row>
    <row r="726" spans="3:22" s="42" customFormat="1" x14ac:dyDescent="0.2">
      <c r="C726" s="38"/>
      <c r="D726" s="39"/>
      <c r="E726" s="39"/>
      <c r="F726" s="39"/>
      <c r="G726" s="18"/>
      <c r="H726" s="18"/>
      <c r="I726" s="18"/>
      <c r="J726" s="39"/>
      <c r="K726" s="18"/>
      <c r="L726" s="40"/>
      <c r="M726" s="39"/>
      <c r="N726" s="39"/>
      <c r="O726" s="39"/>
      <c r="P726" s="39"/>
      <c r="Q726" s="39"/>
      <c r="R726" s="18"/>
      <c r="S726" s="18"/>
      <c r="T726" s="41"/>
      <c r="V726" s="41"/>
    </row>
    <row r="727" spans="3:22" s="42" customFormat="1" x14ac:dyDescent="0.2">
      <c r="C727" s="38"/>
      <c r="D727" s="39"/>
      <c r="E727" s="39"/>
      <c r="F727" s="39"/>
      <c r="G727" s="18"/>
      <c r="H727" s="18"/>
      <c r="I727" s="18"/>
      <c r="J727" s="39"/>
      <c r="K727" s="18"/>
      <c r="L727" s="40"/>
      <c r="M727" s="39"/>
      <c r="N727" s="39"/>
      <c r="O727" s="39"/>
      <c r="P727" s="39"/>
      <c r="Q727" s="39"/>
      <c r="R727" s="18"/>
      <c r="S727" s="18"/>
      <c r="T727" s="41"/>
      <c r="V727" s="41"/>
    </row>
    <row r="728" spans="3:22" s="42" customFormat="1" x14ac:dyDescent="0.2">
      <c r="C728" s="38"/>
      <c r="D728" s="39"/>
      <c r="E728" s="39"/>
      <c r="F728" s="39"/>
      <c r="G728" s="18"/>
      <c r="H728" s="18"/>
      <c r="I728" s="18"/>
      <c r="J728" s="39"/>
      <c r="K728" s="18"/>
      <c r="L728" s="40"/>
      <c r="M728" s="39"/>
      <c r="N728" s="39"/>
      <c r="O728" s="39"/>
      <c r="P728" s="39"/>
      <c r="Q728" s="39"/>
      <c r="R728" s="18"/>
      <c r="S728" s="18"/>
      <c r="T728" s="41"/>
      <c r="V728" s="41"/>
    </row>
    <row r="729" spans="3:22" s="42" customFormat="1" x14ac:dyDescent="0.2">
      <c r="C729" s="38"/>
      <c r="D729" s="39"/>
      <c r="E729" s="39"/>
      <c r="F729" s="39"/>
      <c r="G729" s="18"/>
      <c r="H729" s="18"/>
      <c r="I729" s="18"/>
      <c r="J729" s="39"/>
      <c r="K729" s="18"/>
      <c r="L729" s="40"/>
      <c r="M729" s="39"/>
      <c r="N729" s="39"/>
      <c r="O729" s="39"/>
      <c r="P729" s="39"/>
      <c r="Q729" s="39"/>
      <c r="R729" s="18"/>
      <c r="S729" s="18"/>
      <c r="T729" s="41"/>
      <c r="V729" s="41"/>
    </row>
    <row r="730" spans="3:22" s="42" customFormat="1" x14ac:dyDescent="0.2">
      <c r="C730" s="38"/>
      <c r="D730" s="39"/>
      <c r="E730" s="39"/>
      <c r="F730" s="39"/>
      <c r="G730" s="18"/>
      <c r="H730" s="18"/>
      <c r="I730" s="18"/>
      <c r="J730" s="39"/>
      <c r="K730" s="18"/>
      <c r="L730" s="40"/>
      <c r="M730" s="39"/>
      <c r="N730" s="39"/>
      <c r="O730" s="39"/>
      <c r="P730" s="39"/>
      <c r="Q730" s="39"/>
      <c r="R730" s="18"/>
      <c r="S730" s="18"/>
      <c r="T730" s="41"/>
      <c r="V730" s="41"/>
    </row>
    <row r="731" spans="3:22" s="42" customFormat="1" x14ac:dyDescent="0.2">
      <c r="C731" s="38"/>
      <c r="D731" s="39"/>
      <c r="E731" s="39"/>
      <c r="F731" s="39"/>
      <c r="G731" s="18"/>
      <c r="H731" s="18"/>
      <c r="I731" s="18"/>
      <c r="J731" s="39"/>
      <c r="K731" s="18"/>
      <c r="L731" s="40"/>
      <c r="M731" s="39"/>
      <c r="N731" s="39"/>
      <c r="O731" s="39"/>
      <c r="P731" s="39"/>
      <c r="Q731" s="39"/>
      <c r="R731" s="18"/>
      <c r="S731" s="18"/>
      <c r="T731" s="41"/>
      <c r="V731" s="41"/>
    </row>
    <row r="732" spans="3:22" s="42" customFormat="1" x14ac:dyDescent="0.2">
      <c r="C732" s="38"/>
      <c r="D732" s="39"/>
      <c r="E732" s="39"/>
      <c r="F732" s="39"/>
      <c r="G732" s="18"/>
      <c r="H732" s="18"/>
      <c r="I732" s="18"/>
      <c r="J732" s="39"/>
      <c r="K732" s="18"/>
      <c r="L732" s="40"/>
      <c r="M732" s="39"/>
      <c r="N732" s="39"/>
      <c r="O732" s="39"/>
      <c r="P732" s="39"/>
      <c r="Q732" s="39"/>
      <c r="R732" s="18"/>
      <c r="S732" s="18"/>
      <c r="T732" s="41"/>
      <c r="V732" s="41"/>
    </row>
    <row r="733" spans="3:22" s="42" customFormat="1" x14ac:dyDescent="0.2">
      <c r="C733" s="38"/>
      <c r="D733" s="39"/>
      <c r="E733" s="39"/>
      <c r="F733" s="39"/>
      <c r="G733" s="18"/>
      <c r="H733" s="18"/>
      <c r="I733" s="18"/>
      <c r="J733" s="39"/>
      <c r="K733" s="18"/>
      <c r="L733" s="40"/>
      <c r="M733" s="39"/>
      <c r="N733" s="39"/>
      <c r="O733" s="39"/>
      <c r="P733" s="39"/>
      <c r="Q733" s="39"/>
      <c r="R733" s="18"/>
      <c r="S733" s="18"/>
      <c r="T733" s="41"/>
      <c r="V733" s="41"/>
    </row>
    <row r="734" spans="3:22" s="42" customFormat="1" x14ac:dyDescent="0.2">
      <c r="C734" s="38"/>
      <c r="D734" s="39"/>
      <c r="E734" s="39"/>
      <c r="F734" s="39"/>
      <c r="G734" s="18"/>
      <c r="H734" s="18"/>
      <c r="I734" s="18"/>
      <c r="J734" s="39"/>
      <c r="K734" s="18"/>
      <c r="L734" s="40"/>
      <c r="M734" s="39"/>
      <c r="N734" s="39"/>
      <c r="O734" s="39"/>
      <c r="P734" s="39"/>
      <c r="Q734" s="39"/>
      <c r="R734" s="18"/>
      <c r="S734" s="18"/>
      <c r="T734" s="41"/>
      <c r="V734" s="41"/>
    </row>
    <row r="735" spans="3:22" s="42" customFormat="1" x14ac:dyDescent="0.2">
      <c r="C735" s="38"/>
      <c r="D735" s="39"/>
      <c r="E735" s="39"/>
      <c r="F735" s="39"/>
      <c r="G735" s="18"/>
      <c r="H735" s="18"/>
      <c r="I735" s="18"/>
      <c r="J735" s="39"/>
      <c r="K735" s="18"/>
      <c r="L735" s="40"/>
      <c r="M735" s="39"/>
      <c r="N735" s="39"/>
      <c r="O735" s="39"/>
      <c r="P735" s="39"/>
      <c r="Q735" s="39"/>
      <c r="R735" s="18"/>
      <c r="S735" s="18"/>
      <c r="T735" s="41"/>
      <c r="V735" s="41"/>
    </row>
    <row r="736" spans="3:22" s="42" customFormat="1" x14ac:dyDescent="0.2">
      <c r="C736" s="38"/>
      <c r="D736" s="39"/>
      <c r="E736" s="39"/>
      <c r="F736" s="39"/>
      <c r="G736" s="18"/>
      <c r="H736" s="18"/>
      <c r="I736" s="18"/>
      <c r="J736" s="39"/>
      <c r="K736" s="18"/>
      <c r="L736" s="40"/>
      <c r="M736" s="39"/>
      <c r="N736" s="39"/>
      <c r="O736" s="39"/>
      <c r="P736" s="39"/>
      <c r="Q736" s="39"/>
      <c r="R736" s="18"/>
      <c r="S736" s="18"/>
      <c r="T736" s="41"/>
      <c r="V736" s="41"/>
    </row>
    <row r="737" spans="3:22" s="42" customFormat="1" x14ac:dyDescent="0.2">
      <c r="C737" s="38"/>
      <c r="D737" s="39"/>
      <c r="E737" s="39"/>
      <c r="F737" s="39"/>
      <c r="G737" s="18"/>
      <c r="H737" s="18"/>
      <c r="I737" s="18"/>
      <c r="J737" s="39"/>
      <c r="K737" s="18"/>
      <c r="L737" s="40"/>
      <c r="M737" s="39"/>
      <c r="N737" s="39"/>
      <c r="O737" s="39"/>
      <c r="P737" s="39"/>
      <c r="Q737" s="39"/>
      <c r="R737" s="18"/>
      <c r="S737" s="18"/>
      <c r="T737" s="41"/>
      <c r="V737" s="41"/>
    </row>
    <row r="738" spans="3:22" s="42" customFormat="1" x14ac:dyDescent="0.2">
      <c r="C738" s="38"/>
      <c r="D738" s="39"/>
      <c r="E738" s="39"/>
      <c r="F738" s="39"/>
      <c r="G738" s="18"/>
      <c r="H738" s="18"/>
      <c r="I738" s="18"/>
      <c r="J738" s="39"/>
      <c r="K738" s="18"/>
      <c r="L738" s="40"/>
      <c r="M738" s="39"/>
      <c r="N738" s="39"/>
      <c r="O738" s="39"/>
      <c r="P738" s="39"/>
      <c r="Q738" s="39"/>
      <c r="R738" s="18"/>
      <c r="S738" s="18"/>
      <c r="T738" s="41"/>
      <c r="V738" s="41"/>
    </row>
    <row r="739" spans="3:22" s="42" customFormat="1" x14ac:dyDescent="0.2">
      <c r="C739" s="38"/>
      <c r="D739" s="39"/>
      <c r="E739" s="39"/>
      <c r="F739" s="39"/>
      <c r="G739" s="18"/>
      <c r="H739" s="18"/>
      <c r="I739" s="18"/>
      <c r="J739" s="39"/>
      <c r="K739" s="18"/>
      <c r="L739" s="40"/>
      <c r="M739" s="39"/>
      <c r="N739" s="39"/>
      <c r="O739" s="39"/>
      <c r="P739" s="39"/>
      <c r="Q739" s="39"/>
      <c r="R739" s="18"/>
      <c r="S739" s="18"/>
      <c r="T739" s="41"/>
      <c r="V739" s="41"/>
    </row>
    <row r="740" spans="3:22" s="42" customFormat="1" x14ac:dyDescent="0.2">
      <c r="C740" s="38"/>
      <c r="D740" s="39"/>
      <c r="E740" s="39"/>
      <c r="F740" s="39"/>
      <c r="G740" s="18"/>
      <c r="H740" s="18"/>
      <c r="I740" s="18"/>
      <c r="J740" s="39"/>
      <c r="K740" s="18"/>
      <c r="L740" s="40"/>
      <c r="M740" s="39"/>
      <c r="N740" s="39"/>
      <c r="O740" s="39"/>
      <c r="P740" s="39"/>
      <c r="Q740" s="39"/>
      <c r="R740" s="18"/>
      <c r="S740" s="18"/>
      <c r="T740" s="41"/>
      <c r="V740" s="41"/>
    </row>
    <row r="741" spans="3:22" s="42" customFormat="1" x14ac:dyDescent="0.2">
      <c r="C741" s="38"/>
      <c r="D741" s="39"/>
      <c r="E741" s="39"/>
      <c r="F741" s="39"/>
      <c r="G741" s="18"/>
      <c r="H741" s="18"/>
      <c r="I741" s="18"/>
      <c r="J741" s="39"/>
      <c r="K741" s="18"/>
      <c r="L741" s="40"/>
      <c r="M741" s="39"/>
      <c r="N741" s="39"/>
      <c r="O741" s="39"/>
      <c r="P741" s="39"/>
      <c r="Q741" s="39"/>
      <c r="R741" s="18"/>
      <c r="S741" s="18"/>
      <c r="T741" s="41"/>
      <c r="V741" s="41"/>
    </row>
    <row r="742" spans="3:22" s="42" customFormat="1" x14ac:dyDescent="0.2">
      <c r="C742" s="38"/>
      <c r="D742" s="39"/>
      <c r="E742" s="39"/>
      <c r="F742" s="39"/>
      <c r="G742" s="18"/>
      <c r="H742" s="18"/>
      <c r="I742" s="18"/>
      <c r="J742" s="39"/>
      <c r="K742" s="18"/>
      <c r="L742" s="40"/>
      <c r="M742" s="39"/>
      <c r="N742" s="39"/>
      <c r="O742" s="39"/>
      <c r="P742" s="39"/>
      <c r="Q742" s="39"/>
      <c r="R742" s="18"/>
      <c r="S742" s="18"/>
      <c r="T742" s="41"/>
      <c r="V742" s="41"/>
    </row>
    <row r="743" spans="3:22" s="42" customFormat="1" x14ac:dyDescent="0.2">
      <c r="C743" s="38"/>
      <c r="D743" s="39"/>
      <c r="E743" s="39"/>
      <c r="F743" s="39"/>
      <c r="G743" s="18"/>
      <c r="H743" s="18"/>
      <c r="I743" s="18"/>
      <c r="J743" s="39"/>
      <c r="K743" s="18"/>
      <c r="L743" s="40"/>
      <c r="M743" s="39"/>
      <c r="N743" s="39"/>
      <c r="O743" s="39"/>
      <c r="P743" s="39"/>
      <c r="Q743" s="39"/>
      <c r="R743" s="18"/>
      <c r="S743" s="18"/>
      <c r="T743" s="41"/>
      <c r="V743" s="41"/>
    </row>
    <row r="744" spans="3:22" s="42" customFormat="1" x14ac:dyDescent="0.2">
      <c r="C744" s="38"/>
      <c r="D744" s="39"/>
      <c r="E744" s="39"/>
      <c r="F744" s="39"/>
      <c r="G744" s="18"/>
      <c r="H744" s="18"/>
      <c r="I744" s="18"/>
      <c r="J744" s="39"/>
      <c r="K744" s="18"/>
      <c r="L744" s="40"/>
      <c r="M744" s="39"/>
      <c r="N744" s="39"/>
      <c r="O744" s="39"/>
      <c r="P744" s="39"/>
      <c r="Q744" s="39"/>
      <c r="R744" s="18"/>
      <c r="S744" s="18"/>
      <c r="T744" s="41"/>
      <c r="V744" s="41"/>
    </row>
    <row r="745" spans="3:22" s="42" customFormat="1" x14ac:dyDescent="0.2">
      <c r="C745" s="38"/>
      <c r="D745" s="39"/>
      <c r="E745" s="39"/>
      <c r="F745" s="39"/>
      <c r="G745" s="18"/>
      <c r="H745" s="18"/>
      <c r="I745" s="18"/>
      <c r="J745" s="39"/>
      <c r="K745" s="18"/>
      <c r="L745" s="40"/>
      <c r="M745" s="39"/>
      <c r="N745" s="39"/>
      <c r="O745" s="39"/>
      <c r="P745" s="39"/>
      <c r="Q745" s="39"/>
      <c r="R745" s="18"/>
      <c r="S745" s="18"/>
      <c r="T745" s="41"/>
      <c r="V745" s="41"/>
    </row>
    <row r="746" spans="3:22" s="42" customFormat="1" x14ac:dyDescent="0.2">
      <c r="C746" s="38"/>
      <c r="D746" s="39"/>
      <c r="E746" s="39"/>
      <c r="F746" s="39"/>
      <c r="G746" s="18"/>
      <c r="H746" s="18"/>
      <c r="I746" s="18"/>
      <c r="J746" s="39"/>
      <c r="K746" s="18"/>
      <c r="L746" s="40"/>
      <c r="M746" s="39"/>
      <c r="N746" s="39"/>
      <c r="O746" s="39"/>
      <c r="P746" s="39"/>
      <c r="Q746" s="39"/>
      <c r="R746" s="18"/>
      <c r="S746" s="18"/>
      <c r="T746" s="41"/>
      <c r="V746" s="41"/>
    </row>
    <row r="747" spans="3:22" s="42" customFormat="1" x14ac:dyDescent="0.2">
      <c r="C747" s="38"/>
      <c r="D747" s="39"/>
      <c r="E747" s="39"/>
      <c r="F747" s="39"/>
      <c r="G747" s="18"/>
      <c r="H747" s="18"/>
      <c r="I747" s="18"/>
      <c r="J747" s="39"/>
      <c r="K747" s="18"/>
      <c r="L747" s="40"/>
      <c r="M747" s="39"/>
      <c r="N747" s="39"/>
      <c r="O747" s="39"/>
      <c r="P747" s="39"/>
      <c r="Q747" s="39"/>
      <c r="R747" s="18"/>
      <c r="S747" s="18"/>
      <c r="T747" s="41"/>
      <c r="V747" s="41"/>
    </row>
    <row r="748" spans="3:22" s="42" customFormat="1" x14ac:dyDescent="0.2">
      <c r="C748" s="38"/>
      <c r="D748" s="39"/>
      <c r="E748" s="39"/>
      <c r="F748" s="39"/>
      <c r="G748" s="18"/>
      <c r="H748" s="18"/>
      <c r="I748" s="18"/>
      <c r="J748" s="39"/>
      <c r="K748" s="18"/>
      <c r="L748" s="40"/>
      <c r="M748" s="39"/>
      <c r="N748" s="39"/>
      <c r="O748" s="39"/>
      <c r="P748" s="39"/>
      <c r="Q748" s="39"/>
      <c r="R748" s="18"/>
      <c r="S748" s="18"/>
      <c r="T748" s="41"/>
      <c r="V748" s="41"/>
    </row>
    <row r="749" spans="3:22" s="42" customFormat="1" x14ac:dyDescent="0.2">
      <c r="C749" s="38"/>
      <c r="D749" s="39"/>
      <c r="E749" s="39"/>
      <c r="F749" s="39"/>
      <c r="G749" s="18"/>
      <c r="H749" s="18"/>
      <c r="I749" s="18"/>
      <c r="J749" s="39"/>
      <c r="K749" s="18"/>
      <c r="L749" s="40"/>
      <c r="M749" s="39"/>
      <c r="N749" s="39"/>
      <c r="O749" s="39"/>
      <c r="P749" s="39"/>
      <c r="Q749" s="39"/>
      <c r="R749" s="18"/>
      <c r="S749" s="18"/>
      <c r="T749" s="41"/>
      <c r="V749" s="41"/>
    </row>
    <row r="750" spans="3:22" s="42" customFormat="1" x14ac:dyDescent="0.2">
      <c r="C750" s="38"/>
      <c r="D750" s="39"/>
      <c r="E750" s="39"/>
      <c r="F750" s="39"/>
      <c r="G750" s="18"/>
      <c r="H750" s="18"/>
      <c r="I750" s="18"/>
      <c r="J750" s="39"/>
      <c r="K750" s="18"/>
      <c r="L750" s="40"/>
      <c r="M750" s="39"/>
      <c r="N750" s="39"/>
      <c r="O750" s="39"/>
      <c r="P750" s="39"/>
      <c r="Q750" s="39"/>
      <c r="R750" s="18"/>
      <c r="S750" s="18"/>
      <c r="T750" s="41"/>
      <c r="V750" s="41"/>
    </row>
    <row r="751" spans="3:22" s="42" customFormat="1" x14ac:dyDescent="0.2">
      <c r="C751" s="38"/>
      <c r="D751" s="39"/>
      <c r="E751" s="39"/>
      <c r="F751" s="39"/>
      <c r="G751" s="18"/>
      <c r="H751" s="18"/>
      <c r="I751" s="18"/>
      <c r="J751" s="39"/>
      <c r="K751" s="18"/>
      <c r="L751" s="40"/>
      <c r="M751" s="39"/>
      <c r="N751" s="39"/>
      <c r="O751" s="39"/>
      <c r="P751" s="39"/>
      <c r="Q751" s="39"/>
      <c r="R751" s="18"/>
      <c r="S751" s="18"/>
      <c r="T751" s="41"/>
      <c r="V751" s="41"/>
    </row>
    <row r="752" spans="3:22" s="42" customFormat="1" x14ac:dyDescent="0.2">
      <c r="C752" s="38"/>
      <c r="D752" s="39"/>
      <c r="E752" s="39"/>
      <c r="F752" s="39"/>
      <c r="G752" s="18"/>
      <c r="H752" s="18"/>
      <c r="I752" s="18"/>
      <c r="J752" s="39"/>
      <c r="K752" s="18"/>
      <c r="L752" s="40"/>
      <c r="M752" s="39"/>
      <c r="N752" s="39"/>
      <c r="O752" s="39"/>
      <c r="P752" s="39"/>
      <c r="Q752" s="39"/>
      <c r="R752" s="18"/>
      <c r="S752" s="18"/>
      <c r="T752" s="41"/>
      <c r="V752" s="41"/>
    </row>
    <row r="753" spans="3:22" s="42" customFormat="1" x14ac:dyDescent="0.2">
      <c r="C753" s="38"/>
      <c r="D753" s="39"/>
      <c r="E753" s="39"/>
      <c r="F753" s="39"/>
      <c r="G753" s="18"/>
      <c r="H753" s="18"/>
      <c r="I753" s="18"/>
      <c r="J753" s="39"/>
      <c r="K753" s="18"/>
      <c r="L753" s="40"/>
      <c r="M753" s="39"/>
      <c r="N753" s="39"/>
      <c r="O753" s="39"/>
      <c r="P753" s="39"/>
      <c r="Q753" s="39"/>
      <c r="R753" s="18"/>
      <c r="S753" s="18"/>
      <c r="T753" s="41"/>
      <c r="V753" s="41"/>
    </row>
    <row r="754" spans="3:22" s="42" customFormat="1" x14ac:dyDescent="0.2">
      <c r="C754" s="38"/>
      <c r="D754" s="39"/>
      <c r="E754" s="39"/>
      <c r="F754" s="39"/>
      <c r="G754" s="18"/>
      <c r="H754" s="18"/>
      <c r="I754" s="18"/>
      <c r="J754" s="39"/>
      <c r="K754" s="18"/>
      <c r="L754" s="40"/>
      <c r="M754" s="39"/>
      <c r="N754" s="39"/>
      <c r="O754" s="39"/>
      <c r="P754" s="39"/>
      <c r="Q754" s="39"/>
      <c r="R754" s="18"/>
      <c r="S754" s="18"/>
      <c r="T754" s="41"/>
      <c r="V754" s="41"/>
    </row>
    <row r="755" spans="3:22" s="42" customFormat="1" x14ac:dyDescent="0.2">
      <c r="C755" s="38"/>
      <c r="D755" s="39"/>
      <c r="E755" s="39"/>
      <c r="F755" s="39"/>
      <c r="G755" s="18"/>
      <c r="H755" s="18"/>
      <c r="I755" s="18"/>
      <c r="J755" s="39"/>
      <c r="K755" s="18"/>
      <c r="L755" s="40"/>
      <c r="M755" s="39"/>
      <c r="N755" s="39"/>
      <c r="O755" s="39"/>
      <c r="P755" s="39"/>
      <c r="Q755" s="39"/>
      <c r="R755" s="18"/>
      <c r="S755" s="18"/>
      <c r="T755" s="41"/>
      <c r="V755" s="41"/>
    </row>
    <row r="756" spans="3:22" s="42" customFormat="1" x14ac:dyDescent="0.2">
      <c r="C756" s="38"/>
      <c r="D756" s="39"/>
      <c r="E756" s="39"/>
      <c r="F756" s="39"/>
      <c r="G756" s="18"/>
      <c r="H756" s="18"/>
      <c r="I756" s="18"/>
      <c r="J756" s="39"/>
      <c r="K756" s="18"/>
      <c r="L756" s="40"/>
      <c r="M756" s="39"/>
      <c r="N756" s="39"/>
      <c r="O756" s="39"/>
      <c r="P756" s="39"/>
      <c r="Q756" s="39"/>
      <c r="R756" s="18"/>
      <c r="S756" s="18"/>
      <c r="T756" s="41"/>
      <c r="V756" s="41"/>
    </row>
    <row r="757" spans="3:22" s="42" customFormat="1" x14ac:dyDescent="0.2">
      <c r="C757" s="38"/>
      <c r="D757" s="39"/>
      <c r="E757" s="39"/>
      <c r="F757" s="39"/>
      <c r="G757" s="18"/>
      <c r="H757" s="18"/>
      <c r="I757" s="18"/>
      <c r="J757" s="39"/>
      <c r="K757" s="18"/>
      <c r="L757" s="40"/>
      <c r="M757" s="39"/>
      <c r="N757" s="39"/>
      <c r="O757" s="39"/>
      <c r="P757" s="39"/>
      <c r="Q757" s="39"/>
      <c r="R757" s="18"/>
      <c r="S757" s="18"/>
      <c r="T757" s="41"/>
      <c r="V757" s="41"/>
    </row>
    <row r="758" spans="3:22" s="42" customFormat="1" x14ac:dyDescent="0.2">
      <c r="C758" s="38"/>
      <c r="D758" s="39"/>
      <c r="E758" s="39"/>
      <c r="F758" s="39"/>
      <c r="G758" s="18"/>
      <c r="H758" s="18"/>
      <c r="I758" s="18"/>
      <c r="J758" s="39"/>
      <c r="K758" s="18"/>
      <c r="L758" s="40"/>
      <c r="M758" s="39"/>
      <c r="N758" s="39"/>
      <c r="O758" s="39"/>
      <c r="P758" s="39"/>
      <c r="Q758" s="39"/>
      <c r="R758" s="18"/>
      <c r="S758" s="18"/>
      <c r="T758" s="41"/>
      <c r="V758" s="41"/>
    </row>
    <row r="759" spans="3:22" s="42" customFormat="1" x14ac:dyDescent="0.2">
      <c r="C759" s="38"/>
      <c r="D759" s="39"/>
      <c r="E759" s="39"/>
      <c r="F759" s="39"/>
      <c r="G759" s="18"/>
      <c r="H759" s="18"/>
      <c r="I759" s="18"/>
      <c r="J759" s="39"/>
      <c r="K759" s="18"/>
      <c r="L759" s="40"/>
      <c r="M759" s="39"/>
      <c r="N759" s="39"/>
      <c r="O759" s="39"/>
      <c r="P759" s="39"/>
      <c r="Q759" s="39"/>
      <c r="R759" s="18"/>
      <c r="S759" s="18"/>
      <c r="T759" s="41"/>
      <c r="V759" s="41"/>
    </row>
    <row r="760" spans="3:22" s="42" customFormat="1" x14ac:dyDescent="0.2">
      <c r="C760" s="38"/>
      <c r="D760" s="39"/>
      <c r="E760" s="39"/>
      <c r="F760" s="39"/>
      <c r="G760" s="18"/>
      <c r="H760" s="18"/>
      <c r="I760" s="18"/>
      <c r="J760" s="39"/>
      <c r="K760" s="18"/>
      <c r="L760" s="40"/>
      <c r="M760" s="39"/>
      <c r="N760" s="39"/>
      <c r="O760" s="39"/>
      <c r="P760" s="39"/>
      <c r="Q760" s="39"/>
      <c r="R760" s="18"/>
      <c r="S760" s="18"/>
      <c r="T760" s="41"/>
      <c r="V760" s="41"/>
    </row>
    <row r="761" spans="3:22" s="42" customFormat="1" x14ac:dyDescent="0.2">
      <c r="C761" s="38"/>
      <c r="D761" s="39"/>
      <c r="E761" s="39"/>
      <c r="F761" s="39"/>
      <c r="G761" s="18"/>
      <c r="H761" s="18"/>
      <c r="I761" s="18"/>
      <c r="J761" s="39"/>
      <c r="K761" s="18"/>
      <c r="L761" s="40"/>
      <c r="M761" s="39"/>
      <c r="N761" s="39"/>
      <c r="O761" s="39"/>
      <c r="P761" s="39"/>
      <c r="Q761" s="39"/>
      <c r="R761" s="18"/>
      <c r="S761" s="18"/>
      <c r="T761" s="41"/>
      <c r="V761" s="41"/>
    </row>
    <row r="762" spans="3:22" s="42" customFormat="1" x14ac:dyDescent="0.2">
      <c r="C762" s="38"/>
      <c r="D762" s="39"/>
      <c r="E762" s="39"/>
      <c r="F762" s="39"/>
      <c r="G762" s="18"/>
      <c r="H762" s="18"/>
      <c r="I762" s="18"/>
      <c r="J762" s="39"/>
      <c r="K762" s="18"/>
      <c r="L762" s="40"/>
      <c r="M762" s="39"/>
      <c r="N762" s="39"/>
      <c r="O762" s="39"/>
      <c r="P762" s="39"/>
      <c r="Q762" s="39"/>
      <c r="R762" s="18"/>
      <c r="S762" s="18"/>
      <c r="T762" s="41"/>
      <c r="V762" s="41"/>
    </row>
    <row r="763" spans="3:22" s="42" customFormat="1" x14ac:dyDescent="0.2">
      <c r="C763" s="38"/>
      <c r="D763" s="39"/>
      <c r="E763" s="39"/>
      <c r="F763" s="39"/>
      <c r="G763" s="18"/>
      <c r="H763" s="18"/>
      <c r="I763" s="18"/>
      <c r="J763" s="39"/>
      <c r="K763" s="18"/>
      <c r="L763" s="40"/>
      <c r="M763" s="39"/>
      <c r="N763" s="39"/>
      <c r="O763" s="39"/>
      <c r="P763" s="39"/>
      <c r="Q763" s="39"/>
      <c r="R763" s="18"/>
      <c r="S763" s="18"/>
      <c r="T763" s="41"/>
      <c r="V763" s="41"/>
    </row>
    <row r="764" spans="3:22" s="42" customFormat="1" x14ac:dyDescent="0.2">
      <c r="C764" s="38"/>
      <c r="D764" s="39"/>
      <c r="E764" s="39"/>
      <c r="F764" s="39"/>
      <c r="G764" s="18"/>
      <c r="H764" s="18"/>
      <c r="I764" s="18"/>
      <c r="J764" s="39"/>
      <c r="K764" s="18"/>
      <c r="L764" s="40"/>
      <c r="M764" s="39"/>
      <c r="N764" s="39"/>
      <c r="O764" s="39"/>
      <c r="P764" s="39"/>
      <c r="Q764" s="39"/>
      <c r="R764" s="18"/>
      <c r="S764" s="18"/>
      <c r="T764" s="41"/>
      <c r="V764" s="41"/>
    </row>
    <row r="765" spans="3:22" s="42" customFormat="1" x14ac:dyDescent="0.2">
      <c r="C765" s="38"/>
      <c r="D765" s="39"/>
      <c r="E765" s="39"/>
      <c r="F765" s="39"/>
      <c r="G765" s="18"/>
      <c r="H765" s="18"/>
      <c r="I765" s="18"/>
      <c r="J765" s="39"/>
      <c r="K765" s="18"/>
      <c r="L765" s="40"/>
      <c r="M765" s="39"/>
      <c r="N765" s="39"/>
      <c r="O765" s="39"/>
      <c r="P765" s="39"/>
      <c r="Q765" s="39"/>
      <c r="R765" s="18"/>
      <c r="S765" s="18"/>
      <c r="T765" s="41"/>
      <c r="V765" s="41"/>
    </row>
    <row r="766" spans="3:22" s="42" customFormat="1" x14ac:dyDescent="0.2">
      <c r="C766" s="38"/>
      <c r="D766" s="39"/>
      <c r="E766" s="39"/>
      <c r="F766" s="39"/>
      <c r="G766" s="18"/>
      <c r="H766" s="18"/>
      <c r="I766" s="18"/>
      <c r="J766" s="39"/>
      <c r="K766" s="18"/>
      <c r="L766" s="40"/>
      <c r="M766" s="39"/>
      <c r="N766" s="39"/>
      <c r="O766" s="39"/>
      <c r="P766" s="39"/>
      <c r="Q766" s="39"/>
      <c r="R766" s="18"/>
      <c r="S766" s="18"/>
      <c r="T766" s="41"/>
      <c r="V766" s="41"/>
    </row>
    <row r="767" spans="3:22" s="42" customFormat="1" x14ac:dyDescent="0.2">
      <c r="C767" s="38"/>
      <c r="D767" s="39"/>
      <c r="E767" s="39"/>
      <c r="F767" s="39"/>
      <c r="G767" s="18"/>
      <c r="H767" s="18"/>
      <c r="I767" s="18"/>
      <c r="J767" s="39"/>
      <c r="K767" s="18"/>
      <c r="L767" s="40"/>
      <c r="M767" s="39"/>
      <c r="N767" s="39"/>
      <c r="O767" s="39"/>
      <c r="P767" s="39"/>
      <c r="Q767" s="39"/>
      <c r="R767" s="18"/>
      <c r="S767" s="18"/>
      <c r="T767" s="41"/>
      <c r="V767" s="41"/>
    </row>
    <row r="768" spans="3:22" s="42" customFormat="1" x14ac:dyDescent="0.2">
      <c r="C768" s="38"/>
      <c r="D768" s="39"/>
      <c r="E768" s="39"/>
      <c r="F768" s="39"/>
      <c r="G768" s="18"/>
      <c r="H768" s="18"/>
      <c r="I768" s="18"/>
      <c r="J768" s="39"/>
      <c r="K768" s="18"/>
      <c r="L768" s="40"/>
      <c r="M768" s="39"/>
      <c r="N768" s="39"/>
      <c r="O768" s="39"/>
      <c r="P768" s="39"/>
      <c r="Q768" s="39"/>
      <c r="R768" s="18"/>
      <c r="S768" s="18"/>
      <c r="T768" s="41"/>
      <c r="V768" s="41"/>
    </row>
    <row r="769" spans="3:22" s="42" customFormat="1" x14ac:dyDescent="0.2">
      <c r="C769" s="38"/>
      <c r="D769" s="39"/>
      <c r="E769" s="39"/>
      <c r="F769" s="39"/>
      <c r="G769" s="18"/>
      <c r="H769" s="18"/>
      <c r="I769" s="18"/>
      <c r="J769" s="39"/>
      <c r="K769" s="18"/>
      <c r="L769" s="40"/>
      <c r="M769" s="39"/>
      <c r="N769" s="39"/>
      <c r="O769" s="39"/>
      <c r="P769" s="39"/>
      <c r="Q769" s="39"/>
      <c r="R769" s="18"/>
      <c r="S769" s="18"/>
      <c r="T769" s="41"/>
      <c r="V769" s="41"/>
    </row>
    <row r="770" spans="3:22" s="42" customFormat="1" x14ac:dyDescent="0.2">
      <c r="C770" s="38"/>
      <c r="D770" s="39"/>
      <c r="E770" s="39"/>
      <c r="F770" s="39"/>
      <c r="G770" s="18"/>
      <c r="H770" s="18"/>
      <c r="I770" s="18"/>
      <c r="J770" s="39"/>
      <c r="K770" s="18"/>
      <c r="L770" s="40"/>
      <c r="M770" s="39"/>
      <c r="N770" s="39"/>
      <c r="O770" s="39"/>
      <c r="P770" s="39"/>
      <c r="Q770" s="39"/>
      <c r="R770" s="18"/>
      <c r="S770" s="18"/>
      <c r="T770" s="41"/>
      <c r="V770" s="41"/>
    </row>
    <row r="771" spans="3:22" s="42" customFormat="1" x14ac:dyDescent="0.2">
      <c r="C771" s="38"/>
      <c r="D771" s="39"/>
      <c r="E771" s="39"/>
      <c r="F771" s="39"/>
      <c r="G771" s="18"/>
      <c r="H771" s="18"/>
      <c r="I771" s="18"/>
      <c r="J771" s="39"/>
      <c r="K771" s="18"/>
      <c r="L771" s="40"/>
      <c r="M771" s="39"/>
      <c r="N771" s="39"/>
      <c r="O771" s="39"/>
      <c r="P771" s="39"/>
      <c r="Q771" s="39"/>
      <c r="R771" s="18"/>
      <c r="S771" s="18"/>
      <c r="T771" s="41"/>
      <c r="V771" s="41"/>
    </row>
    <row r="772" spans="3:22" s="42" customFormat="1" x14ac:dyDescent="0.2">
      <c r="C772" s="38"/>
      <c r="D772" s="39"/>
      <c r="E772" s="39"/>
      <c r="F772" s="39"/>
      <c r="G772" s="18"/>
      <c r="H772" s="18"/>
      <c r="I772" s="18"/>
      <c r="J772" s="39"/>
      <c r="K772" s="18"/>
      <c r="L772" s="40"/>
      <c r="M772" s="39"/>
      <c r="N772" s="39"/>
      <c r="O772" s="39"/>
      <c r="P772" s="39"/>
      <c r="Q772" s="39"/>
      <c r="R772" s="18"/>
      <c r="S772" s="18"/>
      <c r="T772" s="41"/>
      <c r="V772" s="41"/>
    </row>
    <row r="773" spans="3:22" s="42" customFormat="1" x14ac:dyDescent="0.2">
      <c r="C773" s="38"/>
      <c r="D773" s="39"/>
      <c r="E773" s="39"/>
      <c r="F773" s="39"/>
      <c r="G773" s="18"/>
      <c r="H773" s="18"/>
      <c r="I773" s="18"/>
      <c r="J773" s="39"/>
      <c r="K773" s="18"/>
      <c r="L773" s="40"/>
      <c r="M773" s="39"/>
      <c r="N773" s="39"/>
      <c r="O773" s="39"/>
      <c r="P773" s="39"/>
      <c r="Q773" s="39"/>
      <c r="R773" s="18"/>
      <c r="S773" s="18"/>
      <c r="T773" s="41"/>
      <c r="V773" s="41"/>
    </row>
    <row r="774" spans="3:22" s="42" customFormat="1" x14ac:dyDescent="0.2">
      <c r="C774" s="38"/>
      <c r="D774" s="39"/>
      <c r="E774" s="39"/>
      <c r="F774" s="39"/>
      <c r="G774" s="18"/>
      <c r="H774" s="18"/>
      <c r="I774" s="18"/>
      <c r="J774" s="39"/>
      <c r="K774" s="18"/>
      <c r="L774" s="40"/>
      <c r="M774" s="39"/>
      <c r="N774" s="39"/>
      <c r="O774" s="39"/>
      <c r="P774" s="39"/>
      <c r="Q774" s="39"/>
      <c r="R774" s="18"/>
      <c r="S774" s="18"/>
      <c r="T774" s="41"/>
      <c r="V774" s="41"/>
    </row>
    <row r="775" spans="3:22" s="42" customFormat="1" x14ac:dyDescent="0.2">
      <c r="C775" s="38"/>
      <c r="D775" s="39"/>
      <c r="E775" s="39"/>
      <c r="F775" s="39"/>
      <c r="G775" s="18"/>
      <c r="H775" s="18"/>
      <c r="I775" s="18"/>
      <c r="J775" s="39"/>
      <c r="K775" s="18"/>
      <c r="L775" s="40"/>
      <c r="M775" s="39"/>
      <c r="N775" s="39"/>
      <c r="O775" s="39"/>
      <c r="P775" s="39"/>
      <c r="Q775" s="39"/>
      <c r="R775" s="18"/>
      <c r="S775" s="18"/>
      <c r="T775" s="41"/>
      <c r="V775" s="41"/>
    </row>
    <row r="776" spans="3:22" s="42" customFormat="1" x14ac:dyDescent="0.2">
      <c r="C776" s="38"/>
      <c r="D776" s="39"/>
      <c r="E776" s="39"/>
      <c r="F776" s="39"/>
      <c r="G776" s="18"/>
      <c r="H776" s="18"/>
      <c r="I776" s="18"/>
      <c r="J776" s="39"/>
      <c r="K776" s="18"/>
      <c r="L776" s="40"/>
      <c r="M776" s="39"/>
      <c r="N776" s="39"/>
      <c r="O776" s="39"/>
      <c r="P776" s="39"/>
      <c r="Q776" s="39"/>
      <c r="R776" s="18"/>
      <c r="S776" s="18"/>
      <c r="T776" s="41"/>
      <c r="V776" s="41"/>
    </row>
    <row r="777" spans="3:22" s="42" customFormat="1" x14ac:dyDescent="0.2">
      <c r="C777" s="38"/>
      <c r="D777" s="39"/>
      <c r="E777" s="39"/>
      <c r="F777" s="39"/>
      <c r="G777" s="18"/>
      <c r="H777" s="18"/>
      <c r="I777" s="18"/>
      <c r="J777" s="39"/>
      <c r="K777" s="18"/>
      <c r="L777" s="40"/>
      <c r="M777" s="39"/>
      <c r="N777" s="39"/>
      <c r="O777" s="39"/>
      <c r="P777" s="39"/>
      <c r="Q777" s="39"/>
      <c r="R777" s="18"/>
      <c r="S777" s="18"/>
      <c r="T777" s="41"/>
      <c r="V777" s="41"/>
    </row>
    <row r="778" spans="3:22" s="42" customFormat="1" x14ac:dyDescent="0.2">
      <c r="C778" s="38"/>
      <c r="D778" s="39"/>
      <c r="E778" s="39"/>
      <c r="F778" s="39"/>
      <c r="G778" s="18"/>
      <c r="H778" s="18"/>
      <c r="I778" s="18"/>
      <c r="J778" s="39"/>
      <c r="K778" s="18"/>
      <c r="L778" s="40"/>
      <c r="M778" s="39"/>
      <c r="N778" s="39"/>
      <c r="O778" s="39"/>
      <c r="P778" s="39"/>
      <c r="Q778" s="39"/>
      <c r="R778" s="18"/>
      <c r="S778" s="18"/>
      <c r="T778" s="41"/>
      <c r="V778" s="41"/>
    </row>
    <row r="779" spans="3:22" s="42" customFormat="1" x14ac:dyDescent="0.2">
      <c r="C779" s="38"/>
      <c r="D779" s="39"/>
      <c r="E779" s="39"/>
      <c r="F779" s="39"/>
      <c r="G779" s="18"/>
      <c r="H779" s="18"/>
      <c r="I779" s="18"/>
      <c r="J779" s="39"/>
      <c r="K779" s="18"/>
      <c r="L779" s="40"/>
      <c r="M779" s="39"/>
      <c r="N779" s="39"/>
      <c r="O779" s="39"/>
      <c r="P779" s="39"/>
      <c r="Q779" s="39"/>
      <c r="R779" s="18"/>
      <c r="S779" s="18"/>
      <c r="T779" s="41"/>
      <c r="V779" s="41"/>
    </row>
    <row r="780" spans="3:22" s="42" customFormat="1" x14ac:dyDescent="0.2">
      <c r="C780" s="38"/>
      <c r="D780" s="39"/>
      <c r="E780" s="39"/>
      <c r="F780" s="39"/>
      <c r="G780" s="18"/>
      <c r="H780" s="18"/>
      <c r="I780" s="18"/>
      <c r="J780" s="39"/>
      <c r="K780" s="18"/>
      <c r="L780" s="40"/>
      <c r="M780" s="39"/>
      <c r="N780" s="39"/>
      <c r="O780" s="39"/>
      <c r="P780" s="39"/>
      <c r="Q780" s="39"/>
      <c r="R780" s="18"/>
      <c r="S780" s="18"/>
      <c r="T780" s="41"/>
      <c r="V780" s="41"/>
    </row>
    <row r="781" spans="3:22" s="42" customFormat="1" x14ac:dyDescent="0.2">
      <c r="C781" s="38"/>
      <c r="D781" s="39"/>
      <c r="E781" s="39"/>
      <c r="F781" s="39"/>
      <c r="G781" s="18"/>
      <c r="H781" s="18"/>
      <c r="I781" s="18"/>
      <c r="J781" s="39"/>
      <c r="K781" s="18"/>
      <c r="L781" s="40"/>
      <c r="M781" s="39"/>
      <c r="N781" s="39"/>
      <c r="O781" s="39"/>
      <c r="P781" s="39"/>
      <c r="Q781" s="39"/>
      <c r="R781" s="18"/>
      <c r="S781" s="18"/>
      <c r="T781" s="41"/>
      <c r="V781" s="41"/>
    </row>
    <row r="782" spans="3:22" s="42" customFormat="1" x14ac:dyDescent="0.2">
      <c r="C782" s="38"/>
      <c r="D782" s="39"/>
      <c r="E782" s="39"/>
      <c r="F782" s="39"/>
      <c r="G782" s="18"/>
      <c r="H782" s="18"/>
      <c r="I782" s="18"/>
      <c r="J782" s="39"/>
      <c r="K782" s="18"/>
      <c r="L782" s="40"/>
      <c r="M782" s="39"/>
      <c r="N782" s="39"/>
      <c r="O782" s="39"/>
      <c r="P782" s="39"/>
      <c r="Q782" s="39"/>
      <c r="R782" s="18"/>
      <c r="S782" s="18"/>
      <c r="T782" s="41"/>
      <c r="V782" s="41"/>
    </row>
    <row r="783" spans="3:22" s="42" customFormat="1" x14ac:dyDescent="0.2">
      <c r="C783" s="38"/>
      <c r="D783" s="39"/>
      <c r="E783" s="39"/>
      <c r="F783" s="39"/>
      <c r="G783" s="18"/>
      <c r="H783" s="18"/>
      <c r="I783" s="18"/>
      <c r="J783" s="39"/>
      <c r="K783" s="18"/>
      <c r="L783" s="40"/>
      <c r="M783" s="39"/>
      <c r="N783" s="39"/>
      <c r="O783" s="39"/>
      <c r="P783" s="39"/>
      <c r="Q783" s="39"/>
      <c r="R783" s="18"/>
      <c r="S783" s="18"/>
      <c r="T783" s="41"/>
      <c r="V783" s="41"/>
    </row>
    <row r="784" spans="3:22" s="42" customFormat="1" x14ac:dyDescent="0.2">
      <c r="C784" s="38"/>
      <c r="D784" s="39"/>
      <c r="E784" s="39"/>
      <c r="F784" s="39"/>
      <c r="G784" s="18"/>
      <c r="H784" s="18"/>
      <c r="I784" s="18"/>
      <c r="J784" s="39"/>
      <c r="K784" s="18"/>
      <c r="L784" s="40"/>
      <c r="M784" s="39"/>
      <c r="N784" s="39"/>
      <c r="O784" s="39"/>
      <c r="P784" s="39"/>
      <c r="Q784" s="39"/>
      <c r="R784" s="18"/>
      <c r="S784" s="18"/>
      <c r="T784" s="41"/>
      <c r="V784" s="41"/>
    </row>
    <row r="785" spans="3:22" s="42" customFormat="1" x14ac:dyDescent="0.2">
      <c r="C785" s="38"/>
      <c r="D785" s="39"/>
      <c r="E785" s="39"/>
      <c r="F785" s="39"/>
      <c r="G785" s="18"/>
      <c r="H785" s="18"/>
      <c r="I785" s="18"/>
      <c r="J785" s="39"/>
      <c r="K785" s="18"/>
      <c r="L785" s="40"/>
      <c r="M785" s="39"/>
      <c r="N785" s="39"/>
      <c r="O785" s="39"/>
      <c r="P785" s="39"/>
      <c r="Q785" s="39"/>
      <c r="R785" s="18"/>
      <c r="S785" s="18"/>
      <c r="T785" s="41"/>
      <c r="V785" s="41"/>
    </row>
    <row r="786" spans="3:22" s="42" customFormat="1" x14ac:dyDescent="0.2">
      <c r="C786" s="38"/>
      <c r="D786" s="39"/>
      <c r="E786" s="39"/>
      <c r="F786" s="39"/>
      <c r="G786" s="18"/>
      <c r="H786" s="18"/>
      <c r="I786" s="18"/>
      <c r="J786" s="39"/>
      <c r="K786" s="18"/>
      <c r="L786" s="40"/>
      <c r="M786" s="39"/>
      <c r="N786" s="39"/>
      <c r="O786" s="39"/>
      <c r="P786" s="39"/>
      <c r="Q786" s="39"/>
      <c r="R786" s="18"/>
      <c r="S786" s="18"/>
      <c r="T786" s="41"/>
      <c r="V786" s="41"/>
    </row>
    <row r="787" spans="3:22" s="42" customFormat="1" x14ac:dyDescent="0.2">
      <c r="C787" s="38"/>
      <c r="D787" s="39"/>
      <c r="E787" s="39"/>
      <c r="F787" s="39"/>
      <c r="G787" s="18"/>
      <c r="H787" s="18"/>
      <c r="I787" s="18"/>
      <c r="J787" s="39"/>
      <c r="K787" s="18"/>
      <c r="L787" s="40"/>
      <c r="M787" s="39"/>
      <c r="N787" s="39"/>
      <c r="O787" s="39"/>
      <c r="P787" s="39"/>
      <c r="Q787" s="39"/>
      <c r="R787" s="18"/>
      <c r="S787" s="18"/>
      <c r="T787" s="41"/>
      <c r="V787" s="41"/>
    </row>
    <row r="788" spans="3:22" s="42" customFormat="1" x14ac:dyDescent="0.2">
      <c r="C788" s="38"/>
      <c r="D788" s="39"/>
      <c r="E788" s="39"/>
      <c r="F788" s="39"/>
      <c r="G788" s="18"/>
      <c r="H788" s="18"/>
      <c r="I788" s="18"/>
      <c r="J788" s="39"/>
      <c r="K788" s="18"/>
      <c r="L788" s="40"/>
      <c r="M788" s="39"/>
      <c r="N788" s="39"/>
      <c r="O788" s="39"/>
      <c r="P788" s="39"/>
      <c r="Q788" s="39"/>
      <c r="R788" s="18"/>
      <c r="S788" s="18"/>
      <c r="T788" s="41"/>
      <c r="V788" s="41"/>
    </row>
    <row r="789" spans="3:22" s="42" customFormat="1" x14ac:dyDescent="0.2">
      <c r="C789" s="38"/>
      <c r="D789" s="39"/>
      <c r="E789" s="39"/>
      <c r="F789" s="39"/>
      <c r="G789" s="18"/>
      <c r="H789" s="18"/>
      <c r="I789" s="18"/>
      <c r="J789" s="39"/>
      <c r="K789" s="18"/>
      <c r="L789" s="40"/>
      <c r="M789" s="39"/>
      <c r="N789" s="39"/>
      <c r="O789" s="39"/>
      <c r="P789" s="39"/>
      <c r="Q789" s="39"/>
      <c r="R789" s="18"/>
      <c r="S789" s="18"/>
      <c r="T789" s="41"/>
      <c r="V789" s="41"/>
    </row>
    <row r="790" spans="3:22" s="42" customFormat="1" x14ac:dyDescent="0.2">
      <c r="C790" s="38"/>
      <c r="D790" s="39"/>
      <c r="E790" s="39"/>
      <c r="F790" s="39"/>
      <c r="G790" s="18"/>
      <c r="H790" s="18"/>
      <c r="I790" s="18"/>
      <c r="J790" s="39"/>
      <c r="K790" s="18"/>
      <c r="L790" s="40"/>
      <c r="M790" s="39"/>
      <c r="N790" s="39"/>
      <c r="O790" s="39"/>
      <c r="P790" s="39"/>
      <c r="Q790" s="39"/>
      <c r="R790" s="18"/>
      <c r="S790" s="18"/>
      <c r="T790" s="41"/>
      <c r="V790" s="41"/>
    </row>
    <row r="791" spans="3:22" s="42" customFormat="1" x14ac:dyDescent="0.2">
      <c r="C791" s="38"/>
      <c r="D791" s="39"/>
      <c r="E791" s="39"/>
      <c r="F791" s="39"/>
      <c r="G791" s="18"/>
      <c r="H791" s="18"/>
      <c r="I791" s="18"/>
      <c r="J791" s="39"/>
      <c r="K791" s="18"/>
      <c r="L791" s="40"/>
      <c r="M791" s="39"/>
      <c r="N791" s="39"/>
      <c r="O791" s="39"/>
      <c r="P791" s="39"/>
      <c r="Q791" s="39"/>
      <c r="R791" s="18"/>
      <c r="S791" s="18"/>
      <c r="T791" s="41"/>
      <c r="V791" s="41"/>
    </row>
    <row r="792" spans="3:22" s="42" customFormat="1" x14ac:dyDescent="0.2">
      <c r="C792" s="38"/>
      <c r="D792" s="39"/>
      <c r="E792" s="39"/>
      <c r="F792" s="39"/>
      <c r="G792" s="18"/>
      <c r="H792" s="18"/>
      <c r="I792" s="18"/>
      <c r="J792" s="39"/>
      <c r="K792" s="18"/>
      <c r="L792" s="40"/>
      <c r="M792" s="39"/>
      <c r="N792" s="39"/>
      <c r="O792" s="39"/>
      <c r="P792" s="39"/>
      <c r="Q792" s="39"/>
      <c r="R792" s="18"/>
      <c r="S792" s="18"/>
      <c r="T792" s="41"/>
      <c r="V792" s="41"/>
    </row>
    <row r="793" spans="3:22" s="42" customFormat="1" x14ac:dyDescent="0.2">
      <c r="C793" s="38"/>
      <c r="D793" s="39"/>
      <c r="E793" s="39"/>
      <c r="F793" s="39"/>
      <c r="G793" s="18"/>
      <c r="H793" s="18"/>
      <c r="I793" s="18"/>
      <c r="J793" s="39"/>
      <c r="K793" s="18"/>
      <c r="L793" s="40"/>
      <c r="M793" s="39"/>
      <c r="N793" s="39"/>
      <c r="O793" s="39"/>
      <c r="P793" s="39"/>
      <c r="Q793" s="39"/>
      <c r="R793" s="18"/>
      <c r="S793" s="18"/>
      <c r="T793" s="41"/>
      <c r="V793" s="41"/>
    </row>
    <row r="794" spans="3:22" s="42" customFormat="1" x14ac:dyDescent="0.2">
      <c r="C794" s="38"/>
      <c r="D794" s="39"/>
      <c r="E794" s="39"/>
      <c r="F794" s="39"/>
      <c r="G794" s="18"/>
      <c r="H794" s="18"/>
      <c r="I794" s="18"/>
      <c r="J794" s="39"/>
      <c r="K794" s="18"/>
      <c r="L794" s="40"/>
      <c r="M794" s="39"/>
      <c r="N794" s="39"/>
      <c r="O794" s="39"/>
      <c r="P794" s="39"/>
      <c r="Q794" s="39"/>
      <c r="R794" s="18"/>
      <c r="S794" s="18"/>
      <c r="T794" s="41"/>
      <c r="V794" s="41"/>
    </row>
    <row r="795" spans="3:22" s="42" customFormat="1" x14ac:dyDescent="0.2">
      <c r="C795" s="38"/>
      <c r="D795" s="39"/>
      <c r="E795" s="39"/>
      <c r="F795" s="39"/>
      <c r="G795" s="18"/>
      <c r="H795" s="18"/>
      <c r="I795" s="18"/>
      <c r="J795" s="39"/>
      <c r="K795" s="18"/>
      <c r="L795" s="40"/>
      <c r="M795" s="39"/>
      <c r="N795" s="39"/>
      <c r="O795" s="39"/>
      <c r="P795" s="39"/>
      <c r="Q795" s="39"/>
      <c r="R795" s="18"/>
      <c r="S795" s="18"/>
      <c r="T795" s="41"/>
      <c r="V795" s="41"/>
    </row>
    <row r="796" spans="3:22" s="42" customFormat="1" x14ac:dyDescent="0.2">
      <c r="C796" s="38"/>
      <c r="D796" s="39"/>
      <c r="E796" s="39"/>
      <c r="F796" s="39"/>
      <c r="G796" s="18"/>
      <c r="H796" s="18"/>
      <c r="I796" s="18"/>
      <c r="J796" s="39"/>
      <c r="K796" s="18"/>
      <c r="L796" s="40"/>
      <c r="M796" s="39"/>
      <c r="N796" s="39"/>
      <c r="O796" s="39"/>
      <c r="P796" s="39"/>
      <c r="Q796" s="39"/>
      <c r="R796" s="18"/>
      <c r="S796" s="18"/>
      <c r="T796" s="41"/>
      <c r="V796" s="41"/>
    </row>
    <row r="797" spans="3:22" s="42" customFormat="1" x14ac:dyDescent="0.2">
      <c r="C797" s="38"/>
      <c r="D797" s="39"/>
      <c r="E797" s="39"/>
      <c r="F797" s="39"/>
      <c r="G797" s="18"/>
      <c r="H797" s="18"/>
      <c r="I797" s="18"/>
      <c r="J797" s="39"/>
      <c r="K797" s="18"/>
      <c r="L797" s="40"/>
      <c r="M797" s="39"/>
      <c r="N797" s="39"/>
      <c r="O797" s="39"/>
      <c r="P797" s="39"/>
      <c r="Q797" s="39"/>
      <c r="R797" s="18"/>
      <c r="S797" s="18"/>
      <c r="T797" s="41"/>
      <c r="V797" s="41"/>
    </row>
    <row r="798" spans="3:22" s="42" customFormat="1" x14ac:dyDescent="0.2">
      <c r="C798" s="38"/>
      <c r="D798" s="39"/>
      <c r="E798" s="39"/>
      <c r="F798" s="39"/>
      <c r="G798" s="18"/>
      <c r="H798" s="18"/>
      <c r="I798" s="18"/>
      <c r="J798" s="39"/>
      <c r="K798" s="18"/>
      <c r="L798" s="40"/>
      <c r="M798" s="39"/>
      <c r="N798" s="39"/>
      <c r="O798" s="39"/>
      <c r="P798" s="39"/>
      <c r="Q798" s="39"/>
      <c r="R798" s="18"/>
      <c r="S798" s="18"/>
      <c r="T798" s="41"/>
      <c r="V798" s="41"/>
    </row>
    <row r="799" spans="3:22" s="42" customFormat="1" x14ac:dyDescent="0.2">
      <c r="C799" s="38"/>
      <c r="D799" s="39"/>
      <c r="E799" s="39"/>
      <c r="F799" s="39"/>
      <c r="G799" s="18"/>
      <c r="H799" s="18"/>
      <c r="I799" s="18"/>
      <c r="J799" s="39"/>
      <c r="K799" s="18"/>
      <c r="L799" s="40"/>
      <c r="M799" s="39"/>
      <c r="N799" s="39"/>
      <c r="O799" s="39"/>
      <c r="P799" s="39"/>
      <c r="Q799" s="39"/>
      <c r="R799" s="18"/>
      <c r="S799" s="18"/>
      <c r="T799" s="41"/>
      <c r="V799" s="41"/>
    </row>
    <row r="800" spans="3:22" s="42" customFormat="1" x14ac:dyDescent="0.2">
      <c r="C800" s="38"/>
      <c r="D800" s="39"/>
      <c r="E800" s="39"/>
      <c r="F800" s="39"/>
      <c r="G800" s="18"/>
      <c r="H800" s="18"/>
      <c r="I800" s="18"/>
      <c r="J800" s="39"/>
      <c r="K800" s="18"/>
      <c r="L800" s="40"/>
      <c r="M800" s="39"/>
      <c r="N800" s="39"/>
      <c r="O800" s="39"/>
      <c r="P800" s="39"/>
      <c r="Q800" s="39"/>
      <c r="R800" s="18"/>
      <c r="S800" s="18"/>
      <c r="T800" s="41"/>
      <c r="V800" s="41"/>
    </row>
    <row r="801" spans="3:22" s="42" customFormat="1" x14ac:dyDescent="0.2">
      <c r="C801" s="38"/>
      <c r="D801" s="39"/>
      <c r="E801" s="39"/>
      <c r="F801" s="39"/>
      <c r="G801" s="18"/>
      <c r="H801" s="18"/>
      <c r="I801" s="18"/>
      <c r="J801" s="39"/>
      <c r="K801" s="18"/>
      <c r="L801" s="40"/>
      <c r="M801" s="39"/>
      <c r="N801" s="39"/>
      <c r="O801" s="39"/>
      <c r="P801" s="39"/>
      <c r="Q801" s="39"/>
      <c r="R801" s="18"/>
      <c r="S801" s="18"/>
      <c r="T801" s="41"/>
      <c r="V801" s="41"/>
    </row>
    <row r="802" spans="3:22" s="42" customFormat="1" x14ac:dyDescent="0.2">
      <c r="C802" s="38"/>
      <c r="D802" s="39"/>
      <c r="E802" s="39"/>
      <c r="F802" s="39"/>
      <c r="G802" s="18"/>
      <c r="H802" s="18"/>
      <c r="I802" s="18"/>
      <c r="J802" s="39"/>
      <c r="K802" s="18"/>
      <c r="L802" s="40"/>
      <c r="M802" s="39"/>
      <c r="N802" s="39"/>
      <c r="O802" s="39"/>
      <c r="P802" s="39"/>
      <c r="Q802" s="39"/>
      <c r="R802" s="18"/>
      <c r="S802" s="18"/>
      <c r="T802" s="41"/>
      <c r="V802" s="41"/>
    </row>
    <row r="803" spans="3:22" s="42" customFormat="1" x14ac:dyDescent="0.2">
      <c r="C803" s="38"/>
      <c r="D803" s="39"/>
      <c r="E803" s="39"/>
      <c r="F803" s="39"/>
      <c r="G803" s="18"/>
      <c r="H803" s="18"/>
      <c r="I803" s="18"/>
      <c r="J803" s="39"/>
      <c r="K803" s="18"/>
      <c r="L803" s="40"/>
      <c r="M803" s="39"/>
      <c r="N803" s="39"/>
      <c r="O803" s="39"/>
      <c r="P803" s="39"/>
      <c r="Q803" s="39"/>
      <c r="R803" s="18"/>
      <c r="S803" s="18"/>
      <c r="T803" s="41"/>
      <c r="V803" s="41"/>
    </row>
    <row r="804" spans="3:22" s="42" customFormat="1" x14ac:dyDescent="0.2">
      <c r="C804" s="38"/>
      <c r="D804" s="39"/>
      <c r="E804" s="39"/>
      <c r="F804" s="39"/>
      <c r="G804" s="18"/>
      <c r="H804" s="18"/>
      <c r="I804" s="18"/>
      <c r="J804" s="39"/>
      <c r="K804" s="18"/>
      <c r="L804" s="40"/>
      <c r="M804" s="39"/>
      <c r="N804" s="39"/>
      <c r="O804" s="39"/>
      <c r="P804" s="39"/>
      <c r="Q804" s="39"/>
      <c r="R804" s="18"/>
      <c r="S804" s="18"/>
      <c r="T804" s="41"/>
      <c r="V804" s="41"/>
    </row>
    <row r="805" spans="3:22" s="42" customFormat="1" x14ac:dyDescent="0.2">
      <c r="C805" s="38"/>
      <c r="D805" s="39"/>
      <c r="E805" s="39"/>
      <c r="F805" s="39"/>
      <c r="G805" s="18"/>
      <c r="H805" s="18"/>
      <c r="I805" s="18"/>
      <c r="J805" s="39"/>
      <c r="K805" s="18"/>
      <c r="L805" s="40"/>
      <c r="M805" s="39"/>
      <c r="N805" s="39"/>
      <c r="O805" s="39"/>
      <c r="P805" s="39"/>
      <c r="Q805" s="39"/>
      <c r="R805" s="18"/>
      <c r="S805" s="18"/>
      <c r="T805" s="41"/>
      <c r="V805" s="41"/>
    </row>
    <row r="806" spans="3:22" s="42" customFormat="1" x14ac:dyDescent="0.2">
      <c r="C806" s="38"/>
      <c r="D806" s="39"/>
      <c r="E806" s="39"/>
      <c r="F806" s="39"/>
      <c r="G806" s="18"/>
      <c r="H806" s="18"/>
      <c r="I806" s="18"/>
      <c r="J806" s="39"/>
      <c r="K806" s="18"/>
      <c r="L806" s="40"/>
      <c r="M806" s="39"/>
      <c r="N806" s="39"/>
      <c r="O806" s="39"/>
      <c r="P806" s="39"/>
      <c r="Q806" s="39"/>
      <c r="R806" s="18"/>
      <c r="S806" s="18"/>
      <c r="T806" s="41"/>
      <c r="V806" s="41"/>
    </row>
    <row r="807" spans="3:22" s="42" customFormat="1" x14ac:dyDescent="0.2">
      <c r="C807" s="38"/>
      <c r="D807" s="39"/>
      <c r="E807" s="39"/>
      <c r="F807" s="39"/>
      <c r="G807" s="18"/>
      <c r="H807" s="18"/>
      <c r="I807" s="18"/>
      <c r="J807" s="39"/>
      <c r="K807" s="18"/>
      <c r="L807" s="40"/>
      <c r="M807" s="39"/>
      <c r="N807" s="39"/>
      <c r="O807" s="39"/>
      <c r="P807" s="39"/>
      <c r="Q807" s="39"/>
      <c r="R807" s="18"/>
      <c r="S807" s="18"/>
      <c r="T807" s="41"/>
      <c r="V807" s="41"/>
    </row>
    <row r="808" spans="3:22" s="42" customFormat="1" x14ac:dyDescent="0.2">
      <c r="C808" s="38"/>
      <c r="D808" s="39"/>
      <c r="E808" s="39"/>
      <c r="F808" s="39"/>
      <c r="G808" s="18"/>
      <c r="H808" s="18"/>
      <c r="I808" s="18"/>
      <c r="J808" s="39"/>
      <c r="K808" s="18"/>
      <c r="L808" s="40"/>
      <c r="M808" s="39"/>
      <c r="N808" s="39"/>
      <c r="O808" s="39"/>
      <c r="P808" s="39"/>
      <c r="Q808" s="39"/>
      <c r="R808" s="18"/>
      <c r="S808" s="18"/>
      <c r="T808" s="41"/>
      <c r="V808" s="41"/>
    </row>
    <row r="809" spans="3:22" s="42" customFormat="1" x14ac:dyDescent="0.2">
      <c r="C809" s="38"/>
      <c r="D809" s="39"/>
      <c r="E809" s="39"/>
      <c r="F809" s="39"/>
      <c r="G809" s="18"/>
      <c r="H809" s="18"/>
      <c r="I809" s="18"/>
      <c r="J809" s="39"/>
      <c r="K809" s="18"/>
      <c r="L809" s="40"/>
      <c r="M809" s="39"/>
      <c r="N809" s="39"/>
      <c r="O809" s="39"/>
      <c r="P809" s="39"/>
      <c r="Q809" s="39"/>
      <c r="R809" s="18"/>
      <c r="S809" s="18"/>
      <c r="T809" s="41"/>
      <c r="V809" s="41"/>
    </row>
    <row r="810" spans="3:22" s="42" customFormat="1" x14ac:dyDescent="0.2">
      <c r="C810" s="38"/>
      <c r="D810" s="39"/>
      <c r="E810" s="39"/>
      <c r="F810" s="39"/>
      <c r="G810" s="18"/>
      <c r="H810" s="18"/>
      <c r="I810" s="18"/>
      <c r="J810" s="39"/>
      <c r="K810" s="18"/>
      <c r="L810" s="40"/>
      <c r="M810" s="39"/>
      <c r="N810" s="39"/>
      <c r="O810" s="39"/>
      <c r="P810" s="39"/>
      <c r="Q810" s="39"/>
      <c r="R810" s="18"/>
      <c r="S810" s="18"/>
      <c r="T810" s="41"/>
      <c r="V810" s="41"/>
    </row>
    <row r="811" spans="3:22" s="42" customFormat="1" x14ac:dyDescent="0.2">
      <c r="C811" s="38"/>
      <c r="D811" s="39"/>
      <c r="E811" s="39"/>
      <c r="F811" s="39"/>
      <c r="G811" s="18"/>
      <c r="H811" s="18"/>
      <c r="I811" s="18"/>
      <c r="J811" s="39"/>
      <c r="K811" s="18"/>
      <c r="L811" s="40"/>
      <c r="M811" s="39"/>
      <c r="N811" s="39"/>
      <c r="O811" s="39"/>
      <c r="P811" s="39"/>
      <c r="Q811" s="39"/>
      <c r="R811" s="18"/>
      <c r="S811" s="18"/>
      <c r="T811" s="41"/>
      <c r="V811" s="41"/>
    </row>
    <row r="812" spans="3:22" s="42" customFormat="1" x14ac:dyDescent="0.2">
      <c r="C812" s="38"/>
      <c r="D812" s="39"/>
      <c r="E812" s="39"/>
      <c r="F812" s="39"/>
      <c r="G812" s="18"/>
      <c r="H812" s="18"/>
      <c r="I812" s="18"/>
      <c r="J812" s="39"/>
      <c r="K812" s="18"/>
      <c r="L812" s="40"/>
      <c r="M812" s="39"/>
      <c r="N812" s="39"/>
      <c r="O812" s="39"/>
      <c r="P812" s="39"/>
      <c r="Q812" s="39"/>
      <c r="R812" s="18"/>
      <c r="S812" s="18"/>
      <c r="T812" s="41"/>
      <c r="V812" s="41"/>
    </row>
    <row r="813" spans="3:22" s="42" customFormat="1" x14ac:dyDescent="0.2">
      <c r="C813" s="38"/>
      <c r="D813" s="39"/>
      <c r="E813" s="39"/>
      <c r="F813" s="39"/>
      <c r="G813" s="18"/>
      <c r="H813" s="18"/>
      <c r="I813" s="18"/>
      <c r="J813" s="39"/>
      <c r="K813" s="18"/>
      <c r="L813" s="40"/>
      <c r="M813" s="39"/>
      <c r="N813" s="39"/>
      <c r="O813" s="39"/>
      <c r="P813" s="39"/>
      <c r="Q813" s="39"/>
      <c r="R813" s="18"/>
      <c r="S813" s="18"/>
      <c r="T813" s="41"/>
      <c r="V813" s="41"/>
    </row>
    <row r="814" spans="3:22" s="42" customFormat="1" x14ac:dyDescent="0.2">
      <c r="C814" s="38"/>
      <c r="D814" s="39"/>
      <c r="E814" s="39"/>
      <c r="F814" s="39"/>
      <c r="G814" s="18"/>
      <c r="H814" s="18"/>
      <c r="I814" s="18"/>
      <c r="J814" s="39"/>
      <c r="K814" s="18"/>
      <c r="L814" s="40"/>
      <c r="M814" s="39"/>
      <c r="N814" s="39"/>
      <c r="O814" s="39"/>
      <c r="P814" s="39"/>
      <c r="Q814" s="39"/>
      <c r="R814" s="18"/>
      <c r="S814" s="18"/>
      <c r="T814" s="41"/>
      <c r="V814" s="41"/>
    </row>
    <row r="815" spans="3:22" s="42" customFormat="1" x14ac:dyDescent="0.2">
      <c r="C815" s="38"/>
      <c r="D815" s="39"/>
      <c r="E815" s="39"/>
      <c r="F815" s="39"/>
      <c r="G815" s="18"/>
      <c r="H815" s="18"/>
      <c r="I815" s="18"/>
      <c r="J815" s="39"/>
      <c r="K815" s="18"/>
      <c r="L815" s="40"/>
      <c r="M815" s="39"/>
      <c r="N815" s="39"/>
      <c r="O815" s="39"/>
      <c r="P815" s="39"/>
      <c r="Q815" s="39"/>
      <c r="R815" s="18"/>
      <c r="S815" s="18"/>
      <c r="T815" s="41"/>
      <c r="V815" s="41"/>
    </row>
    <row r="816" spans="3:22" s="42" customFormat="1" x14ac:dyDescent="0.2">
      <c r="C816" s="38"/>
      <c r="D816" s="39"/>
      <c r="E816" s="39"/>
      <c r="F816" s="39"/>
      <c r="G816" s="18"/>
      <c r="H816" s="18"/>
      <c r="I816" s="18"/>
      <c r="J816" s="39"/>
      <c r="K816" s="18"/>
      <c r="L816" s="40"/>
      <c r="M816" s="39"/>
      <c r="N816" s="39"/>
      <c r="O816" s="39"/>
      <c r="P816" s="39"/>
      <c r="Q816" s="39"/>
      <c r="R816" s="18"/>
      <c r="S816" s="18"/>
      <c r="T816" s="41"/>
      <c r="V816" s="41"/>
    </row>
    <row r="817" spans="3:22" s="42" customFormat="1" x14ac:dyDescent="0.2">
      <c r="C817" s="38"/>
      <c r="D817" s="39"/>
      <c r="E817" s="39"/>
      <c r="F817" s="39"/>
      <c r="G817" s="18"/>
      <c r="H817" s="18"/>
      <c r="I817" s="18"/>
      <c r="J817" s="39"/>
      <c r="K817" s="18"/>
      <c r="L817" s="40"/>
      <c r="M817" s="39"/>
      <c r="N817" s="39"/>
      <c r="O817" s="39"/>
      <c r="P817" s="39"/>
      <c r="Q817" s="39"/>
      <c r="R817" s="18"/>
      <c r="S817" s="18"/>
      <c r="T817" s="41"/>
      <c r="V817" s="41"/>
    </row>
    <row r="818" spans="3:22" s="42" customFormat="1" x14ac:dyDescent="0.2">
      <c r="C818" s="38"/>
      <c r="D818" s="39"/>
      <c r="E818" s="39"/>
      <c r="F818" s="39"/>
      <c r="G818" s="18"/>
      <c r="H818" s="18"/>
      <c r="I818" s="18"/>
      <c r="J818" s="39"/>
      <c r="K818" s="18"/>
      <c r="L818" s="40"/>
      <c r="M818" s="39"/>
      <c r="N818" s="39"/>
      <c r="O818" s="39"/>
      <c r="P818" s="39"/>
      <c r="Q818" s="39"/>
      <c r="R818" s="18"/>
      <c r="S818" s="18"/>
      <c r="T818" s="41"/>
      <c r="V818" s="41"/>
    </row>
    <row r="819" spans="3:22" s="42" customFormat="1" x14ac:dyDescent="0.2">
      <c r="C819" s="38"/>
      <c r="D819" s="39"/>
      <c r="E819" s="39"/>
      <c r="F819" s="39"/>
      <c r="G819" s="18"/>
      <c r="H819" s="18"/>
      <c r="I819" s="18"/>
      <c r="J819" s="39"/>
      <c r="K819" s="18"/>
      <c r="L819" s="40"/>
      <c r="M819" s="39"/>
      <c r="N819" s="39"/>
      <c r="O819" s="39"/>
      <c r="P819" s="39"/>
      <c r="Q819" s="39"/>
      <c r="R819" s="18"/>
      <c r="S819" s="18"/>
      <c r="T819" s="41"/>
      <c r="V819" s="41"/>
    </row>
    <row r="820" spans="3:22" s="42" customFormat="1" x14ac:dyDescent="0.2">
      <c r="C820" s="38"/>
      <c r="D820" s="39"/>
      <c r="E820" s="39"/>
      <c r="F820" s="39"/>
      <c r="G820" s="18"/>
      <c r="H820" s="18"/>
      <c r="I820" s="18"/>
      <c r="J820" s="39"/>
      <c r="K820" s="18"/>
      <c r="L820" s="40"/>
      <c r="M820" s="39"/>
      <c r="N820" s="39"/>
      <c r="O820" s="39"/>
      <c r="P820" s="39"/>
      <c r="Q820" s="39"/>
      <c r="R820" s="18"/>
      <c r="S820" s="18"/>
      <c r="T820" s="41"/>
      <c r="V820" s="41"/>
    </row>
    <row r="821" spans="3:22" s="42" customFormat="1" x14ac:dyDescent="0.2">
      <c r="C821" s="38"/>
      <c r="D821" s="39"/>
      <c r="E821" s="39"/>
      <c r="F821" s="39"/>
      <c r="G821" s="18"/>
      <c r="H821" s="18"/>
      <c r="I821" s="18"/>
      <c r="J821" s="39"/>
      <c r="K821" s="18"/>
      <c r="L821" s="40"/>
      <c r="M821" s="39"/>
      <c r="N821" s="39"/>
      <c r="O821" s="39"/>
      <c r="P821" s="39"/>
      <c r="Q821" s="39"/>
      <c r="R821" s="18"/>
      <c r="S821" s="18"/>
      <c r="T821" s="41"/>
      <c r="V821" s="41"/>
    </row>
    <row r="822" spans="3:22" s="42" customFormat="1" x14ac:dyDescent="0.2">
      <c r="C822" s="38"/>
      <c r="D822" s="39"/>
      <c r="E822" s="39"/>
      <c r="F822" s="39"/>
      <c r="G822" s="18"/>
      <c r="H822" s="18"/>
      <c r="I822" s="18"/>
      <c r="J822" s="39"/>
      <c r="K822" s="18"/>
      <c r="L822" s="40"/>
      <c r="M822" s="39"/>
      <c r="N822" s="39"/>
      <c r="O822" s="39"/>
      <c r="P822" s="39"/>
      <c r="Q822" s="39"/>
      <c r="R822" s="18"/>
      <c r="S822" s="18"/>
      <c r="T822" s="41"/>
      <c r="V822" s="41"/>
    </row>
    <row r="823" spans="3:22" s="42" customFormat="1" x14ac:dyDescent="0.2">
      <c r="C823" s="38"/>
      <c r="D823" s="39"/>
      <c r="E823" s="39"/>
      <c r="F823" s="39"/>
      <c r="G823" s="18"/>
      <c r="H823" s="18"/>
      <c r="I823" s="18"/>
      <c r="J823" s="39"/>
      <c r="K823" s="18"/>
      <c r="L823" s="40"/>
      <c r="M823" s="39"/>
      <c r="N823" s="39"/>
      <c r="O823" s="39"/>
      <c r="P823" s="39"/>
      <c r="Q823" s="39"/>
      <c r="R823" s="18"/>
      <c r="S823" s="18"/>
      <c r="T823" s="41"/>
      <c r="V823" s="41"/>
    </row>
    <row r="824" spans="3:22" s="42" customFormat="1" x14ac:dyDescent="0.2">
      <c r="C824" s="38"/>
      <c r="D824" s="39"/>
      <c r="E824" s="39"/>
      <c r="F824" s="39"/>
      <c r="G824" s="18"/>
      <c r="H824" s="18"/>
      <c r="I824" s="18"/>
      <c r="J824" s="39"/>
      <c r="K824" s="18"/>
      <c r="L824" s="40"/>
      <c r="M824" s="39"/>
      <c r="N824" s="39"/>
      <c r="O824" s="39"/>
      <c r="P824" s="39"/>
      <c r="Q824" s="39"/>
      <c r="R824" s="18"/>
      <c r="S824" s="18"/>
      <c r="T824" s="41"/>
      <c r="V824" s="41"/>
    </row>
    <row r="825" spans="3:22" s="42" customFormat="1" x14ac:dyDescent="0.2">
      <c r="C825" s="38"/>
      <c r="D825" s="39"/>
      <c r="E825" s="39"/>
      <c r="F825" s="39"/>
      <c r="G825" s="18"/>
      <c r="H825" s="18"/>
      <c r="I825" s="18"/>
      <c r="J825" s="39"/>
      <c r="K825" s="18"/>
      <c r="L825" s="40"/>
      <c r="M825" s="39"/>
      <c r="N825" s="39"/>
      <c r="O825" s="39"/>
      <c r="P825" s="39"/>
      <c r="Q825" s="39"/>
      <c r="R825" s="18"/>
      <c r="S825" s="18"/>
      <c r="T825" s="41"/>
      <c r="V825" s="41"/>
    </row>
    <row r="826" spans="3:22" s="42" customFormat="1" x14ac:dyDescent="0.2">
      <c r="C826" s="38"/>
      <c r="D826" s="39"/>
      <c r="E826" s="39"/>
      <c r="F826" s="39"/>
      <c r="G826" s="18"/>
      <c r="H826" s="18"/>
      <c r="I826" s="18"/>
      <c r="J826" s="39"/>
      <c r="K826" s="18"/>
      <c r="L826" s="40"/>
      <c r="M826" s="39"/>
      <c r="N826" s="39"/>
      <c r="O826" s="39"/>
      <c r="P826" s="39"/>
      <c r="Q826" s="39"/>
      <c r="R826" s="18"/>
      <c r="S826" s="18"/>
      <c r="T826" s="41"/>
      <c r="V826" s="41"/>
    </row>
    <row r="827" spans="3:22" s="42" customFormat="1" x14ac:dyDescent="0.2">
      <c r="C827" s="38"/>
      <c r="D827" s="39"/>
      <c r="E827" s="39"/>
      <c r="F827" s="39"/>
      <c r="G827" s="18"/>
      <c r="H827" s="18"/>
      <c r="I827" s="18"/>
      <c r="J827" s="39"/>
      <c r="K827" s="18"/>
      <c r="L827" s="40"/>
      <c r="M827" s="39"/>
      <c r="N827" s="39"/>
      <c r="O827" s="39"/>
      <c r="P827" s="39"/>
      <c r="Q827" s="39"/>
      <c r="R827" s="18"/>
      <c r="S827" s="18"/>
      <c r="T827" s="41"/>
      <c r="V827" s="41"/>
    </row>
    <row r="828" spans="3:22" s="42" customFormat="1" x14ac:dyDescent="0.2">
      <c r="C828" s="38"/>
      <c r="D828" s="39"/>
      <c r="E828" s="39"/>
      <c r="F828" s="39"/>
      <c r="G828" s="18"/>
      <c r="H828" s="18"/>
      <c r="I828" s="18"/>
      <c r="J828" s="39"/>
      <c r="K828" s="18"/>
      <c r="L828" s="40"/>
      <c r="M828" s="39"/>
      <c r="N828" s="39"/>
      <c r="O828" s="39"/>
      <c r="P828" s="39"/>
      <c r="Q828" s="39"/>
      <c r="R828" s="18"/>
      <c r="S828" s="18"/>
      <c r="T828" s="41"/>
      <c r="V828" s="41"/>
    </row>
    <row r="829" spans="3:22" s="42" customFormat="1" x14ac:dyDescent="0.2">
      <c r="C829" s="38"/>
      <c r="D829" s="39"/>
      <c r="E829" s="39"/>
      <c r="F829" s="39"/>
      <c r="G829" s="18"/>
      <c r="H829" s="18"/>
      <c r="I829" s="18"/>
      <c r="J829" s="39"/>
      <c r="K829" s="18"/>
      <c r="L829" s="40"/>
      <c r="M829" s="39"/>
      <c r="N829" s="39"/>
      <c r="O829" s="39"/>
      <c r="P829" s="39"/>
      <c r="Q829" s="39"/>
      <c r="R829" s="18"/>
      <c r="S829" s="18"/>
      <c r="T829" s="41"/>
      <c r="V829" s="41"/>
    </row>
    <row r="830" spans="3:22" s="42" customFormat="1" x14ac:dyDescent="0.2">
      <c r="C830" s="38"/>
      <c r="D830" s="39"/>
      <c r="E830" s="39"/>
      <c r="F830" s="39"/>
      <c r="G830" s="18"/>
      <c r="H830" s="18"/>
      <c r="I830" s="18"/>
      <c r="J830" s="39"/>
      <c r="K830" s="18"/>
      <c r="L830" s="40"/>
      <c r="M830" s="39"/>
      <c r="N830" s="39"/>
      <c r="O830" s="39"/>
      <c r="P830" s="39"/>
      <c r="Q830" s="39"/>
      <c r="R830" s="18"/>
      <c r="S830" s="18"/>
      <c r="T830" s="41"/>
      <c r="V830" s="41"/>
    </row>
    <row r="831" spans="3:22" s="42" customFormat="1" x14ac:dyDescent="0.2">
      <c r="C831" s="38"/>
      <c r="D831" s="39"/>
      <c r="E831" s="39"/>
      <c r="F831" s="39"/>
      <c r="G831" s="18"/>
      <c r="H831" s="18"/>
      <c r="I831" s="18"/>
      <c r="J831" s="39"/>
      <c r="K831" s="18"/>
      <c r="L831" s="40"/>
      <c r="M831" s="39"/>
      <c r="N831" s="39"/>
      <c r="O831" s="39"/>
      <c r="P831" s="39"/>
      <c r="Q831" s="39"/>
      <c r="R831" s="18"/>
      <c r="S831" s="18"/>
      <c r="T831" s="41"/>
      <c r="V831" s="41"/>
    </row>
    <row r="832" spans="3:22" s="42" customFormat="1" x14ac:dyDescent="0.2">
      <c r="C832" s="38"/>
      <c r="D832" s="39"/>
      <c r="E832" s="39"/>
      <c r="F832" s="39"/>
      <c r="G832" s="18"/>
      <c r="H832" s="18"/>
      <c r="I832" s="18"/>
      <c r="J832" s="39"/>
      <c r="K832" s="18"/>
      <c r="L832" s="40"/>
      <c r="M832" s="39"/>
      <c r="N832" s="39"/>
      <c r="O832" s="39"/>
      <c r="P832" s="39"/>
      <c r="Q832" s="39"/>
      <c r="R832" s="18"/>
      <c r="S832" s="18"/>
      <c r="T832" s="41"/>
      <c r="V832" s="41"/>
    </row>
    <row r="833" spans="3:22" s="42" customFormat="1" x14ac:dyDescent="0.2">
      <c r="C833" s="38"/>
      <c r="D833" s="39"/>
      <c r="E833" s="39"/>
      <c r="F833" s="39"/>
      <c r="G833" s="18"/>
      <c r="H833" s="18"/>
      <c r="I833" s="18"/>
      <c r="J833" s="39"/>
      <c r="K833" s="18"/>
      <c r="L833" s="40"/>
      <c r="M833" s="39"/>
      <c r="N833" s="39"/>
      <c r="O833" s="39"/>
      <c r="P833" s="39"/>
      <c r="Q833" s="39"/>
      <c r="R833" s="18"/>
      <c r="S833" s="18"/>
      <c r="T833" s="41"/>
      <c r="V833" s="41"/>
    </row>
    <row r="834" spans="3:22" s="42" customFormat="1" x14ac:dyDescent="0.2">
      <c r="C834" s="38"/>
      <c r="D834" s="39"/>
      <c r="E834" s="39"/>
      <c r="F834" s="39"/>
      <c r="G834" s="18"/>
      <c r="H834" s="18"/>
      <c r="I834" s="18"/>
      <c r="J834" s="39"/>
      <c r="K834" s="18"/>
      <c r="L834" s="40"/>
      <c r="M834" s="39"/>
      <c r="N834" s="39"/>
      <c r="O834" s="39"/>
      <c r="P834" s="39"/>
      <c r="Q834" s="39"/>
      <c r="R834" s="18"/>
      <c r="S834" s="18"/>
      <c r="T834" s="41"/>
      <c r="V834" s="41"/>
    </row>
    <row r="835" spans="3:22" s="42" customFormat="1" x14ac:dyDescent="0.2">
      <c r="C835" s="38"/>
      <c r="D835" s="39"/>
      <c r="E835" s="39"/>
      <c r="F835" s="39"/>
      <c r="G835" s="18"/>
      <c r="H835" s="18"/>
      <c r="I835" s="18"/>
      <c r="J835" s="39"/>
      <c r="K835" s="18"/>
      <c r="L835" s="40"/>
      <c r="M835" s="39"/>
      <c r="N835" s="39"/>
      <c r="O835" s="39"/>
      <c r="P835" s="39"/>
      <c r="Q835" s="39"/>
      <c r="R835" s="18"/>
      <c r="S835" s="18"/>
      <c r="T835" s="41"/>
      <c r="V835" s="41"/>
    </row>
    <row r="836" spans="3:22" s="42" customFormat="1" x14ac:dyDescent="0.2">
      <c r="C836" s="38"/>
      <c r="D836" s="39"/>
      <c r="E836" s="39"/>
      <c r="F836" s="39"/>
      <c r="G836" s="18"/>
      <c r="H836" s="18"/>
      <c r="I836" s="18"/>
      <c r="J836" s="39"/>
      <c r="K836" s="18"/>
      <c r="L836" s="40"/>
      <c r="M836" s="39"/>
      <c r="N836" s="39"/>
      <c r="O836" s="39"/>
      <c r="P836" s="39"/>
      <c r="Q836" s="39"/>
      <c r="R836" s="18"/>
      <c r="S836" s="18"/>
      <c r="T836" s="41"/>
      <c r="V836" s="41"/>
    </row>
    <row r="837" spans="3:22" s="42" customFormat="1" x14ac:dyDescent="0.2">
      <c r="C837" s="38"/>
      <c r="D837" s="39"/>
      <c r="E837" s="39"/>
      <c r="F837" s="39"/>
      <c r="G837" s="18"/>
      <c r="H837" s="18"/>
      <c r="I837" s="18"/>
      <c r="J837" s="39"/>
      <c r="K837" s="18"/>
      <c r="L837" s="40"/>
      <c r="M837" s="39"/>
      <c r="N837" s="39"/>
      <c r="O837" s="39"/>
      <c r="P837" s="39"/>
      <c r="Q837" s="39"/>
      <c r="R837" s="18"/>
      <c r="S837" s="18"/>
      <c r="T837" s="41"/>
      <c r="V837" s="41"/>
    </row>
    <row r="838" spans="3:22" s="42" customFormat="1" x14ac:dyDescent="0.2">
      <c r="C838" s="38"/>
      <c r="D838" s="39"/>
      <c r="E838" s="39"/>
      <c r="F838" s="39"/>
      <c r="G838" s="18"/>
      <c r="H838" s="18"/>
      <c r="I838" s="18"/>
      <c r="J838" s="39"/>
      <c r="K838" s="18"/>
      <c r="L838" s="40"/>
      <c r="M838" s="39"/>
      <c r="N838" s="39"/>
      <c r="O838" s="39"/>
      <c r="P838" s="39"/>
      <c r="Q838" s="39"/>
      <c r="R838" s="18"/>
      <c r="S838" s="18"/>
      <c r="T838" s="41"/>
      <c r="V838" s="41"/>
    </row>
    <row r="839" spans="3:22" s="42" customFormat="1" x14ac:dyDescent="0.2">
      <c r="C839" s="38"/>
      <c r="D839" s="39"/>
      <c r="E839" s="39"/>
      <c r="F839" s="39"/>
      <c r="G839" s="18"/>
      <c r="H839" s="18"/>
      <c r="I839" s="18"/>
      <c r="J839" s="39"/>
      <c r="K839" s="18"/>
      <c r="L839" s="40"/>
      <c r="M839" s="39"/>
      <c r="N839" s="39"/>
      <c r="O839" s="39"/>
      <c r="P839" s="39"/>
      <c r="Q839" s="39"/>
      <c r="R839" s="18"/>
      <c r="S839" s="18"/>
      <c r="T839" s="41"/>
      <c r="V839" s="41"/>
    </row>
    <row r="840" spans="3:22" s="42" customFormat="1" x14ac:dyDescent="0.2">
      <c r="C840" s="38"/>
      <c r="D840" s="39"/>
      <c r="E840" s="39"/>
      <c r="F840" s="39"/>
      <c r="G840" s="18"/>
      <c r="H840" s="18"/>
      <c r="I840" s="18"/>
      <c r="J840" s="39"/>
      <c r="K840" s="18"/>
      <c r="L840" s="40"/>
      <c r="M840" s="39"/>
      <c r="N840" s="39"/>
      <c r="O840" s="39"/>
      <c r="P840" s="39"/>
      <c r="Q840" s="39"/>
      <c r="R840" s="18"/>
      <c r="S840" s="18"/>
      <c r="T840" s="41"/>
      <c r="V840" s="41"/>
    </row>
    <row r="841" spans="3:22" s="42" customFormat="1" x14ac:dyDescent="0.2">
      <c r="C841" s="38"/>
      <c r="D841" s="39"/>
      <c r="E841" s="39"/>
      <c r="F841" s="39"/>
      <c r="G841" s="18"/>
      <c r="H841" s="18"/>
      <c r="I841" s="18"/>
      <c r="J841" s="39"/>
      <c r="K841" s="18"/>
      <c r="L841" s="40"/>
      <c r="M841" s="39"/>
      <c r="N841" s="39"/>
      <c r="O841" s="39"/>
      <c r="P841" s="39"/>
      <c r="Q841" s="39"/>
      <c r="R841" s="18"/>
      <c r="S841" s="18"/>
      <c r="T841" s="41"/>
      <c r="V841" s="41"/>
    </row>
    <row r="842" spans="3:22" s="42" customFormat="1" x14ac:dyDescent="0.2">
      <c r="C842" s="38"/>
      <c r="D842" s="39"/>
      <c r="E842" s="39"/>
      <c r="F842" s="39"/>
      <c r="G842" s="18"/>
      <c r="H842" s="18"/>
      <c r="I842" s="18"/>
      <c r="J842" s="39"/>
      <c r="K842" s="18"/>
      <c r="L842" s="40"/>
      <c r="M842" s="39"/>
      <c r="N842" s="39"/>
      <c r="O842" s="39"/>
      <c r="P842" s="39"/>
      <c r="Q842" s="39"/>
      <c r="R842" s="18"/>
      <c r="S842" s="18"/>
      <c r="T842" s="41"/>
      <c r="V842" s="41"/>
    </row>
    <row r="843" spans="3:22" s="42" customFormat="1" x14ac:dyDescent="0.2">
      <c r="C843" s="38"/>
      <c r="D843" s="39"/>
      <c r="E843" s="39"/>
      <c r="F843" s="39"/>
      <c r="G843" s="18"/>
      <c r="H843" s="18"/>
      <c r="I843" s="18"/>
      <c r="J843" s="39"/>
      <c r="K843" s="18"/>
      <c r="L843" s="40"/>
      <c r="M843" s="39"/>
      <c r="N843" s="39"/>
      <c r="O843" s="39"/>
      <c r="P843" s="39"/>
      <c r="Q843" s="39"/>
      <c r="R843" s="18"/>
      <c r="S843" s="18"/>
      <c r="T843" s="41"/>
      <c r="V843" s="41"/>
    </row>
    <row r="844" spans="3:22" s="42" customFormat="1" x14ac:dyDescent="0.2">
      <c r="C844" s="38"/>
      <c r="D844" s="39"/>
      <c r="E844" s="39"/>
      <c r="F844" s="39"/>
      <c r="G844" s="18"/>
      <c r="H844" s="18"/>
      <c r="I844" s="18"/>
      <c r="J844" s="39"/>
      <c r="K844" s="18"/>
      <c r="L844" s="40"/>
      <c r="M844" s="39"/>
      <c r="N844" s="39"/>
      <c r="O844" s="39"/>
      <c r="P844" s="39"/>
      <c r="Q844" s="39"/>
      <c r="R844" s="18"/>
      <c r="S844" s="18"/>
      <c r="T844" s="41"/>
      <c r="V844" s="41"/>
    </row>
    <row r="845" spans="3:22" s="42" customFormat="1" x14ac:dyDescent="0.2">
      <c r="C845" s="38"/>
      <c r="D845" s="39"/>
      <c r="E845" s="39"/>
      <c r="F845" s="39"/>
      <c r="G845" s="18"/>
      <c r="H845" s="18"/>
      <c r="I845" s="18"/>
      <c r="J845" s="39"/>
      <c r="K845" s="18"/>
      <c r="L845" s="40"/>
      <c r="M845" s="39"/>
      <c r="N845" s="39"/>
      <c r="O845" s="39"/>
      <c r="P845" s="39"/>
      <c r="Q845" s="39"/>
      <c r="R845" s="18"/>
      <c r="S845" s="18"/>
      <c r="T845" s="41"/>
      <c r="V845" s="41"/>
    </row>
    <row r="846" spans="3:22" s="42" customFormat="1" x14ac:dyDescent="0.2">
      <c r="C846" s="38"/>
      <c r="D846" s="39"/>
      <c r="E846" s="39"/>
      <c r="F846" s="39"/>
      <c r="G846" s="18"/>
      <c r="H846" s="18"/>
      <c r="I846" s="18"/>
      <c r="J846" s="39"/>
      <c r="K846" s="18"/>
      <c r="L846" s="40"/>
      <c r="M846" s="39"/>
      <c r="N846" s="39"/>
      <c r="O846" s="39"/>
      <c r="P846" s="39"/>
      <c r="Q846" s="39"/>
      <c r="R846" s="18"/>
      <c r="S846" s="18"/>
      <c r="T846" s="41"/>
      <c r="V846" s="41"/>
    </row>
    <row r="847" spans="3:22" s="42" customFormat="1" x14ac:dyDescent="0.2">
      <c r="C847" s="38"/>
      <c r="D847" s="39"/>
      <c r="E847" s="39"/>
      <c r="F847" s="39"/>
      <c r="G847" s="18"/>
      <c r="H847" s="18"/>
      <c r="I847" s="18"/>
      <c r="J847" s="39"/>
      <c r="K847" s="18"/>
      <c r="L847" s="40"/>
      <c r="M847" s="39"/>
      <c r="N847" s="39"/>
      <c r="O847" s="39"/>
      <c r="P847" s="39"/>
      <c r="Q847" s="39"/>
      <c r="R847" s="18"/>
      <c r="S847" s="18"/>
      <c r="T847" s="41"/>
      <c r="V847" s="41"/>
    </row>
    <row r="848" spans="3:22" s="42" customFormat="1" x14ac:dyDescent="0.2">
      <c r="C848" s="38"/>
      <c r="D848" s="39"/>
      <c r="E848" s="39"/>
      <c r="F848" s="39"/>
      <c r="G848" s="18"/>
      <c r="H848" s="18"/>
      <c r="I848" s="18"/>
      <c r="J848" s="39"/>
      <c r="K848" s="18"/>
      <c r="L848" s="40"/>
      <c r="M848" s="39"/>
      <c r="N848" s="39"/>
      <c r="O848" s="39"/>
      <c r="P848" s="39"/>
      <c r="Q848" s="39"/>
      <c r="R848" s="18"/>
      <c r="S848" s="18"/>
      <c r="T848" s="41"/>
      <c r="V848" s="41"/>
    </row>
    <row r="849" spans="3:22" s="42" customFormat="1" x14ac:dyDescent="0.2">
      <c r="C849" s="38"/>
      <c r="D849" s="39"/>
      <c r="E849" s="39"/>
      <c r="F849" s="39"/>
      <c r="G849" s="18"/>
      <c r="H849" s="18"/>
      <c r="I849" s="18"/>
      <c r="J849" s="39"/>
      <c r="K849" s="18"/>
      <c r="L849" s="40"/>
      <c r="M849" s="39"/>
      <c r="N849" s="39"/>
      <c r="O849" s="39"/>
      <c r="P849" s="39"/>
      <c r="Q849" s="39"/>
      <c r="R849" s="18"/>
      <c r="S849" s="18"/>
      <c r="T849" s="41"/>
      <c r="V849" s="41"/>
    </row>
    <row r="850" spans="3:22" s="42" customFormat="1" x14ac:dyDescent="0.2">
      <c r="C850" s="38"/>
      <c r="D850" s="39"/>
      <c r="E850" s="39"/>
      <c r="F850" s="39"/>
      <c r="G850" s="18"/>
      <c r="H850" s="18"/>
      <c r="I850" s="18"/>
      <c r="J850" s="39"/>
      <c r="K850" s="18"/>
      <c r="L850" s="40"/>
      <c r="M850" s="39"/>
      <c r="N850" s="39"/>
      <c r="O850" s="39"/>
      <c r="P850" s="39"/>
      <c r="Q850" s="39"/>
      <c r="R850" s="18"/>
      <c r="S850" s="18"/>
      <c r="T850" s="41"/>
      <c r="V850" s="41"/>
    </row>
    <row r="851" spans="3:22" s="42" customFormat="1" x14ac:dyDescent="0.2">
      <c r="C851" s="38"/>
      <c r="D851" s="39"/>
      <c r="E851" s="39"/>
      <c r="F851" s="39"/>
      <c r="G851" s="18"/>
      <c r="H851" s="18"/>
      <c r="I851" s="18"/>
      <c r="J851" s="39"/>
      <c r="K851" s="18"/>
      <c r="L851" s="40"/>
      <c r="M851" s="39"/>
      <c r="N851" s="39"/>
      <c r="O851" s="39"/>
      <c r="P851" s="39"/>
      <c r="Q851" s="39"/>
      <c r="R851" s="18"/>
      <c r="S851" s="18"/>
      <c r="T851" s="41"/>
      <c r="V851" s="41"/>
    </row>
    <row r="852" spans="3:22" s="42" customFormat="1" x14ac:dyDescent="0.2">
      <c r="C852" s="38"/>
      <c r="D852" s="39"/>
      <c r="E852" s="39"/>
      <c r="F852" s="39"/>
      <c r="G852" s="18"/>
      <c r="H852" s="18"/>
      <c r="I852" s="18"/>
      <c r="J852" s="39"/>
      <c r="K852" s="18"/>
      <c r="L852" s="40"/>
      <c r="M852" s="39"/>
      <c r="N852" s="39"/>
      <c r="O852" s="39"/>
      <c r="P852" s="39"/>
      <c r="Q852" s="39"/>
      <c r="R852" s="18"/>
      <c r="S852" s="18"/>
      <c r="T852" s="41"/>
      <c r="V852" s="41"/>
    </row>
    <row r="853" spans="3:22" s="42" customFormat="1" x14ac:dyDescent="0.2">
      <c r="C853" s="38"/>
      <c r="D853" s="39"/>
      <c r="E853" s="39"/>
      <c r="F853" s="39"/>
      <c r="G853" s="18"/>
      <c r="H853" s="18"/>
      <c r="I853" s="18"/>
      <c r="J853" s="39"/>
      <c r="K853" s="18"/>
      <c r="L853" s="40"/>
      <c r="M853" s="39"/>
      <c r="N853" s="39"/>
      <c r="O853" s="39"/>
      <c r="P853" s="39"/>
      <c r="Q853" s="39"/>
      <c r="R853" s="18"/>
      <c r="S853" s="18"/>
      <c r="T853" s="41"/>
      <c r="V853" s="41"/>
    </row>
    <row r="854" spans="3:22" s="42" customFormat="1" x14ac:dyDescent="0.2">
      <c r="C854" s="38"/>
      <c r="D854" s="39"/>
      <c r="E854" s="39"/>
      <c r="F854" s="39"/>
      <c r="G854" s="18"/>
      <c r="H854" s="18"/>
      <c r="I854" s="18"/>
      <c r="J854" s="39"/>
      <c r="K854" s="18"/>
      <c r="L854" s="40"/>
      <c r="M854" s="39"/>
      <c r="N854" s="39"/>
      <c r="O854" s="39"/>
      <c r="P854" s="39"/>
      <c r="Q854" s="39"/>
      <c r="R854" s="18"/>
      <c r="S854" s="18"/>
      <c r="T854" s="41"/>
      <c r="V854" s="41"/>
    </row>
    <row r="855" spans="3:22" s="42" customFormat="1" x14ac:dyDescent="0.2">
      <c r="C855" s="38"/>
      <c r="D855" s="39"/>
      <c r="E855" s="39"/>
      <c r="F855" s="39"/>
      <c r="G855" s="18"/>
      <c r="H855" s="18"/>
      <c r="I855" s="18"/>
      <c r="J855" s="39"/>
      <c r="K855" s="18"/>
      <c r="L855" s="40"/>
      <c r="M855" s="39"/>
      <c r="N855" s="39"/>
      <c r="O855" s="39"/>
      <c r="P855" s="39"/>
      <c r="Q855" s="39"/>
      <c r="R855" s="18"/>
      <c r="S855" s="18"/>
      <c r="T855" s="41"/>
      <c r="V855" s="41"/>
    </row>
    <row r="856" spans="3:22" s="42" customFormat="1" x14ac:dyDescent="0.2">
      <c r="C856" s="38"/>
      <c r="D856" s="39"/>
      <c r="E856" s="39"/>
      <c r="F856" s="39"/>
      <c r="G856" s="18"/>
      <c r="H856" s="18"/>
      <c r="I856" s="18"/>
      <c r="J856" s="39"/>
      <c r="K856" s="18"/>
      <c r="L856" s="40"/>
      <c r="M856" s="39"/>
      <c r="N856" s="39"/>
      <c r="O856" s="39"/>
      <c r="P856" s="39"/>
      <c r="Q856" s="39"/>
      <c r="R856" s="18"/>
      <c r="S856" s="18"/>
      <c r="T856" s="41"/>
      <c r="V856" s="41"/>
    </row>
    <row r="857" spans="3:22" s="42" customFormat="1" x14ac:dyDescent="0.2">
      <c r="C857" s="38"/>
      <c r="D857" s="39"/>
      <c r="E857" s="39"/>
      <c r="F857" s="39"/>
      <c r="G857" s="18"/>
      <c r="H857" s="18"/>
      <c r="I857" s="18"/>
      <c r="J857" s="39"/>
      <c r="K857" s="18"/>
      <c r="L857" s="40"/>
      <c r="M857" s="39"/>
      <c r="N857" s="39"/>
      <c r="O857" s="39"/>
      <c r="P857" s="39"/>
      <c r="Q857" s="39"/>
      <c r="R857" s="18"/>
      <c r="S857" s="18"/>
      <c r="T857" s="41"/>
      <c r="V857" s="41"/>
    </row>
    <row r="858" spans="3:22" s="42" customFormat="1" x14ac:dyDescent="0.2">
      <c r="C858" s="38"/>
      <c r="D858" s="39"/>
      <c r="E858" s="39"/>
      <c r="F858" s="39"/>
      <c r="G858" s="18"/>
      <c r="H858" s="18"/>
      <c r="I858" s="18"/>
      <c r="J858" s="39"/>
      <c r="K858" s="18"/>
      <c r="L858" s="40"/>
      <c r="M858" s="39"/>
      <c r="N858" s="39"/>
      <c r="O858" s="39"/>
      <c r="P858" s="39"/>
      <c r="Q858" s="39"/>
      <c r="R858" s="18"/>
      <c r="S858" s="18"/>
      <c r="T858" s="41"/>
      <c r="V858" s="41"/>
    </row>
    <row r="859" spans="3:22" s="42" customFormat="1" x14ac:dyDescent="0.2">
      <c r="C859" s="38"/>
      <c r="D859" s="39"/>
      <c r="E859" s="39"/>
      <c r="F859" s="39"/>
      <c r="G859" s="18"/>
      <c r="H859" s="18"/>
      <c r="I859" s="18"/>
      <c r="J859" s="39"/>
      <c r="K859" s="18"/>
      <c r="L859" s="40"/>
      <c r="M859" s="39"/>
      <c r="N859" s="39"/>
      <c r="O859" s="39"/>
      <c r="P859" s="39"/>
      <c r="Q859" s="39"/>
      <c r="R859" s="18"/>
      <c r="S859" s="18"/>
      <c r="T859" s="41"/>
      <c r="V859" s="41"/>
    </row>
    <row r="860" spans="3:22" s="42" customFormat="1" x14ac:dyDescent="0.2">
      <c r="C860" s="38"/>
      <c r="D860" s="39"/>
      <c r="E860" s="39"/>
      <c r="F860" s="39"/>
      <c r="G860" s="18"/>
      <c r="H860" s="18"/>
      <c r="I860" s="18"/>
      <c r="J860" s="39"/>
      <c r="K860" s="18"/>
      <c r="L860" s="40"/>
      <c r="M860" s="39"/>
      <c r="N860" s="39"/>
      <c r="O860" s="39"/>
      <c r="P860" s="39"/>
      <c r="Q860" s="39"/>
      <c r="R860" s="18"/>
      <c r="S860" s="18"/>
      <c r="T860" s="41"/>
      <c r="V860" s="41"/>
    </row>
    <row r="861" spans="3:22" s="42" customFormat="1" x14ac:dyDescent="0.2">
      <c r="C861" s="38"/>
      <c r="D861" s="39"/>
      <c r="E861" s="39"/>
      <c r="F861" s="39"/>
      <c r="G861" s="18"/>
      <c r="H861" s="18"/>
      <c r="I861" s="18"/>
      <c r="J861" s="39"/>
      <c r="K861" s="18"/>
      <c r="L861" s="40"/>
      <c r="M861" s="39"/>
      <c r="N861" s="39"/>
      <c r="O861" s="39"/>
      <c r="P861" s="39"/>
      <c r="Q861" s="39"/>
      <c r="R861" s="18"/>
      <c r="S861" s="18"/>
      <c r="T861" s="41"/>
      <c r="V861" s="41"/>
    </row>
    <row r="862" spans="3:22" s="42" customFormat="1" x14ac:dyDescent="0.2">
      <c r="C862" s="38"/>
      <c r="D862" s="39"/>
      <c r="E862" s="39"/>
      <c r="F862" s="39"/>
      <c r="G862" s="18"/>
      <c r="H862" s="18"/>
      <c r="I862" s="18"/>
      <c r="J862" s="39"/>
      <c r="K862" s="18"/>
      <c r="L862" s="40"/>
      <c r="M862" s="39"/>
      <c r="N862" s="39"/>
      <c r="O862" s="39"/>
      <c r="P862" s="39"/>
      <c r="Q862" s="39"/>
      <c r="R862" s="18"/>
      <c r="S862" s="18"/>
      <c r="T862" s="41"/>
      <c r="V862" s="41"/>
    </row>
    <row r="863" spans="3:22" s="42" customFormat="1" x14ac:dyDescent="0.2">
      <c r="C863" s="38"/>
      <c r="D863" s="39"/>
      <c r="E863" s="39"/>
      <c r="F863" s="39"/>
      <c r="G863" s="18"/>
      <c r="H863" s="18"/>
      <c r="I863" s="18"/>
      <c r="J863" s="39"/>
      <c r="K863" s="18"/>
      <c r="L863" s="40"/>
      <c r="M863" s="39"/>
      <c r="N863" s="39"/>
      <c r="O863" s="39"/>
      <c r="P863" s="39"/>
      <c r="Q863" s="39"/>
      <c r="R863" s="18"/>
      <c r="S863" s="18"/>
      <c r="T863" s="41"/>
      <c r="V863" s="41"/>
    </row>
    <row r="864" spans="3:22" s="42" customFormat="1" x14ac:dyDescent="0.2">
      <c r="C864" s="38"/>
      <c r="D864" s="39"/>
      <c r="E864" s="39"/>
      <c r="F864" s="39"/>
      <c r="G864" s="18"/>
      <c r="H864" s="18"/>
      <c r="I864" s="18"/>
      <c r="J864" s="39"/>
      <c r="K864" s="18"/>
      <c r="L864" s="40"/>
      <c r="M864" s="39"/>
      <c r="N864" s="39"/>
      <c r="O864" s="39"/>
      <c r="P864" s="39"/>
      <c r="Q864" s="39"/>
      <c r="R864" s="18"/>
      <c r="S864" s="18"/>
      <c r="T864" s="41"/>
      <c r="V864" s="41"/>
    </row>
    <row r="865" spans="3:22" s="42" customFormat="1" x14ac:dyDescent="0.2">
      <c r="C865" s="38"/>
      <c r="D865" s="39"/>
      <c r="E865" s="39"/>
      <c r="F865" s="39"/>
      <c r="G865" s="18"/>
      <c r="H865" s="18"/>
      <c r="I865" s="18"/>
      <c r="J865" s="39"/>
      <c r="K865" s="18"/>
      <c r="L865" s="40"/>
      <c r="M865" s="39"/>
      <c r="N865" s="39"/>
      <c r="O865" s="39"/>
      <c r="P865" s="39"/>
      <c r="Q865" s="39"/>
      <c r="R865" s="18"/>
      <c r="S865" s="18"/>
      <c r="T865" s="41"/>
      <c r="V865" s="41"/>
    </row>
    <row r="866" spans="3:22" s="42" customFormat="1" x14ac:dyDescent="0.2">
      <c r="C866" s="38"/>
      <c r="D866" s="39"/>
      <c r="E866" s="39"/>
      <c r="F866" s="39"/>
      <c r="G866" s="18"/>
      <c r="H866" s="18"/>
      <c r="I866" s="18"/>
      <c r="J866" s="39"/>
      <c r="K866" s="18"/>
      <c r="L866" s="40"/>
      <c r="M866" s="39"/>
      <c r="N866" s="39"/>
      <c r="O866" s="39"/>
      <c r="P866" s="39"/>
      <c r="Q866" s="39"/>
      <c r="R866" s="18"/>
      <c r="S866" s="18"/>
      <c r="T866" s="41"/>
      <c r="V866" s="41"/>
    </row>
    <row r="867" spans="3:22" s="42" customFormat="1" x14ac:dyDescent="0.2">
      <c r="C867" s="38"/>
      <c r="D867" s="39"/>
      <c r="E867" s="39"/>
      <c r="F867" s="39"/>
      <c r="G867" s="18"/>
      <c r="H867" s="18"/>
      <c r="I867" s="18"/>
      <c r="J867" s="39"/>
      <c r="K867" s="18"/>
      <c r="L867" s="40"/>
      <c r="M867" s="39"/>
      <c r="N867" s="39"/>
      <c r="O867" s="39"/>
      <c r="P867" s="39"/>
      <c r="Q867" s="39"/>
      <c r="R867" s="18"/>
      <c r="S867" s="18"/>
      <c r="T867" s="41"/>
      <c r="V867" s="41"/>
    </row>
    <row r="868" spans="3:22" s="42" customFormat="1" x14ac:dyDescent="0.2">
      <c r="C868" s="38"/>
      <c r="D868" s="39"/>
      <c r="E868" s="39"/>
      <c r="F868" s="39"/>
      <c r="G868" s="18"/>
      <c r="H868" s="18"/>
      <c r="I868" s="18"/>
      <c r="J868" s="39"/>
      <c r="K868" s="18"/>
      <c r="L868" s="40"/>
      <c r="M868" s="39"/>
      <c r="N868" s="39"/>
      <c r="O868" s="39"/>
      <c r="P868" s="39"/>
      <c r="Q868" s="39"/>
      <c r="R868" s="18"/>
      <c r="S868" s="18"/>
      <c r="T868" s="41"/>
      <c r="V868" s="41"/>
    </row>
    <row r="869" spans="3:22" s="42" customFormat="1" x14ac:dyDescent="0.2">
      <c r="C869" s="38"/>
      <c r="D869" s="39"/>
      <c r="E869" s="39"/>
      <c r="F869" s="39"/>
      <c r="G869" s="18"/>
      <c r="H869" s="18"/>
      <c r="I869" s="18"/>
      <c r="J869" s="39"/>
      <c r="K869" s="18"/>
      <c r="L869" s="40"/>
      <c r="M869" s="39"/>
      <c r="N869" s="39"/>
      <c r="O869" s="39"/>
      <c r="P869" s="39"/>
      <c r="Q869" s="39"/>
      <c r="R869" s="18"/>
      <c r="S869" s="18"/>
      <c r="T869" s="41"/>
      <c r="V869" s="41"/>
    </row>
    <row r="870" spans="3:22" s="42" customFormat="1" x14ac:dyDescent="0.2">
      <c r="C870" s="38"/>
      <c r="D870" s="39"/>
      <c r="E870" s="39"/>
      <c r="F870" s="39"/>
      <c r="G870" s="18"/>
      <c r="H870" s="18"/>
      <c r="I870" s="18"/>
      <c r="J870" s="39"/>
      <c r="K870" s="18"/>
      <c r="L870" s="40"/>
      <c r="M870" s="39"/>
      <c r="N870" s="39"/>
      <c r="O870" s="39"/>
      <c r="P870" s="39"/>
      <c r="Q870" s="39"/>
      <c r="R870" s="18"/>
      <c r="S870" s="18"/>
      <c r="T870" s="41"/>
      <c r="V870" s="41"/>
    </row>
    <row r="871" spans="3:22" s="42" customFormat="1" x14ac:dyDescent="0.2">
      <c r="C871" s="38"/>
      <c r="D871" s="39"/>
      <c r="E871" s="39"/>
      <c r="F871" s="39"/>
      <c r="G871" s="18"/>
      <c r="H871" s="18"/>
      <c r="I871" s="18"/>
      <c r="J871" s="39"/>
      <c r="K871" s="18"/>
      <c r="L871" s="40"/>
      <c r="M871" s="39"/>
      <c r="N871" s="39"/>
      <c r="O871" s="39"/>
      <c r="P871" s="39"/>
      <c r="Q871" s="39"/>
      <c r="R871" s="18"/>
      <c r="S871" s="18"/>
      <c r="T871" s="41"/>
      <c r="V871" s="41"/>
    </row>
    <row r="872" spans="3:22" s="42" customFormat="1" x14ac:dyDescent="0.2">
      <c r="C872" s="38"/>
      <c r="D872" s="39"/>
      <c r="E872" s="39"/>
      <c r="F872" s="39"/>
      <c r="G872" s="18"/>
      <c r="H872" s="18"/>
      <c r="I872" s="18"/>
      <c r="J872" s="39"/>
      <c r="K872" s="18"/>
      <c r="L872" s="40"/>
      <c r="M872" s="39"/>
      <c r="N872" s="39"/>
      <c r="O872" s="39"/>
      <c r="P872" s="39"/>
      <c r="Q872" s="39"/>
      <c r="R872" s="18"/>
      <c r="S872" s="18"/>
      <c r="T872" s="41"/>
      <c r="V872" s="41"/>
    </row>
    <row r="873" spans="3:22" s="42" customFormat="1" x14ac:dyDescent="0.2">
      <c r="C873" s="38"/>
      <c r="D873" s="39"/>
      <c r="E873" s="39"/>
      <c r="F873" s="39"/>
      <c r="G873" s="18"/>
      <c r="H873" s="18"/>
      <c r="I873" s="18"/>
      <c r="J873" s="39"/>
      <c r="K873" s="18"/>
      <c r="L873" s="40"/>
      <c r="M873" s="39"/>
      <c r="N873" s="39"/>
      <c r="O873" s="39"/>
      <c r="P873" s="39"/>
      <c r="Q873" s="39"/>
      <c r="R873" s="18"/>
      <c r="S873" s="18"/>
      <c r="T873" s="41"/>
      <c r="V873" s="41"/>
    </row>
    <row r="874" spans="3:22" s="42" customFormat="1" x14ac:dyDescent="0.2">
      <c r="C874" s="38"/>
      <c r="D874" s="39"/>
      <c r="E874" s="39"/>
      <c r="F874" s="39"/>
      <c r="G874" s="18"/>
      <c r="H874" s="18"/>
      <c r="I874" s="18"/>
      <c r="J874" s="39"/>
      <c r="K874" s="18"/>
      <c r="L874" s="40"/>
      <c r="M874" s="39"/>
      <c r="N874" s="39"/>
      <c r="O874" s="39"/>
      <c r="P874" s="39"/>
      <c r="Q874" s="39"/>
      <c r="R874" s="18"/>
      <c r="S874" s="18"/>
      <c r="T874" s="41"/>
      <c r="V874" s="41"/>
    </row>
    <row r="875" spans="3:22" s="42" customFormat="1" x14ac:dyDescent="0.2">
      <c r="C875" s="38"/>
      <c r="D875" s="39"/>
      <c r="E875" s="39"/>
      <c r="F875" s="39"/>
      <c r="G875" s="18"/>
      <c r="H875" s="18"/>
      <c r="I875" s="18"/>
      <c r="J875" s="39"/>
      <c r="K875" s="18"/>
      <c r="L875" s="40"/>
      <c r="M875" s="39"/>
      <c r="N875" s="39"/>
      <c r="O875" s="39"/>
      <c r="P875" s="39"/>
      <c r="Q875" s="39"/>
      <c r="R875" s="18"/>
      <c r="S875" s="18"/>
      <c r="T875" s="41"/>
      <c r="V875" s="41"/>
    </row>
    <row r="876" spans="3:22" s="42" customFormat="1" x14ac:dyDescent="0.2">
      <c r="C876" s="38"/>
      <c r="D876" s="39"/>
      <c r="E876" s="39"/>
      <c r="F876" s="39"/>
      <c r="G876" s="18"/>
      <c r="H876" s="18"/>
      <c r="I876" s="18"/>
      <c r="J876" s="39"/>
      <c r="K876" s="18"/>
      <c r="L876" s="40"/>
      <c r="M876" s="39"/>
      <c r="N876" s="39"/>
      <c r="O876" s="39"/>
      <c r="P876" s="39"/>
      <c r="Q876" s="39"/>
      <c r="R876" s="18"/>
      <c r="S876" s="18"/>
      <c r="T876" s="41"/>
      <c r="V876" s="41"/>
    </row>
    <row r="877" spans="3:22" s="42" customFormat="1" x14ac:dyDescent="0.2">
      <c r="C877" s="38"/>
      <c r="D877" s="39"/>
      <c r="E877" s="39"/>
      <c r="F877" s="39"/>
      <c r="G877" s="18"/>
      <c r="H877" s="18"/>
      <c r="I877" s="18"/>
      <c r="J877" s="39"/>
      <c r="K877" s="18"/>
      <c r="L877" s="40"/>
      <c r="M877" s="39"/>
      <c r="N877" s="39"/>
      <c r="O877" s="39"/>
      <c r="P877" s="39"/>
      <c r="Q877" s="39"/>
      <c r="R877" s="18"/>
      <c r="S877" s="18"/>
      <c r="T877" s="41"/>
      <c r="V877" s="41"/>
    </row>
    <row r="878" spans="3:22" s="42" customFormat="1" x14ac:dyDescent="0.2">
      <c r="C878" s="38"/>
      <c r="D878" s="39"/>
      <c r="E878" s="39"/>
      <c r="F878" s="39"/>
      <c r="G878" s="18"/>
      <c r="H878" s="18"/>
      <c r="I878" s="18"/>
      <c r="J878" s="39"/>
      <c r="K878" s="18"/>
      <c r="L878" s="40"/>
      <c r="M878" s="39"/>
      <c r="N878" s="39"/>
      <c r="O878" s="39"/>
      <c r="P878" s="39"/>
      <c r="Q878" s="39"/>
      <c r="R878" s="18"/>
      <c r="S878" s="18"/>
      <c r="T878" s="41"/>
      <c r="V878" s="41"/>
    </row>
    <row r="879" spans="3:22" s="42" customFormat="1" x14ac:dyDescent="0.2">
      <c r="C879" s="38"/>
      <c r="D879" s="39"/>
      <c r="E879" s="39"/>
      <c r="F879" s="39"/>
      <c r="G879" s="18"/>
      <c r="H879" s="18"/>
      <c r="I879" s="18"/>
      <c r="J879" s="39"/>
      <c r="K879" s="18"/>
      <c r="L879" s="40"/>
      <c r="M879" s="39"/>
      <c r="N879" s="39"/>
      <c r="O879" s="39"/>
      <c r="P879" s="39"/>
      <c r="Q879" s="39"/>
      <c r="R879" s="18"/>
      <c r="S879" s="18"/>
      <c r="T879" s="41"/>
      <c r="V879" s="41"/>
    </row>
    <row r="880" spans="3:22" s="42" customFormat="1" x14ac:dyDescent="0.2">
      <c r="C880" s="38"/>
      <c r="D880" s="39"/>
      <c r="E880" s="39"/>
      <c r="F880" s="39"/>
      <c r="G880" s="18"/>
      <c r="H880" s="18"/>
      <c r="I880" s="18"/>
      <c r="J880" s="39"/>
      <c r="K880" s="18"/>
      <c r="L880" s="40"/>
      <c r="M880" s="39"/>
      <c r="N880" s="39"/>
      <c r="O880" s="39"/>
      <c r="P880" s="39"/>
      <c r="Q880" s="39"/>
      <c r="R880" s="18"/>
      <c r="S880" s="18"/>
      <c r="T880" s="41"/>
      <c r="V880" s="41"/>
    </row>
    <row r="881" spans="3:22" s="42" customFormat="1" x14ac:dyDescent="0.2">
      <c r="C881" s="38"/>
      <c r="D881" s="39"/>
      <c r="E881" s="39"/>
      <c r="F881" s="39"/>
      <c r="G881" s="18"/>
      <c r="H881" s="18"/>
      <c r="I881" s="18"/>
      <c r="J881" s="39"/>
      <c r="K881" s="18"/>
      <c r="L881" s="40"/>
      <c r="M881" s="39"/>
      <c r="N881" s="39"/>
      <c r="O881" s="39"/>
      <c r="P881" s="39"/>
      <c r="Q881" s="39"/>
      <c r="R881" s="18"/>
      <c r="S881" s="18"/>
      <c r="T881" s="41"/>
      <c r="V881" s="41"/>
    </row>
    <row r="882" spans="3:22" s="42" customFormat="1" x14ac:dyDescent="0.2">
      <c r="C882" s="38"/>
      <c r="D882" s="39"/>
      <c r="E882" s="39"/>
      <c r="F882" s="39"/>
      <c r="G882" s="18"/>
      <c r="H882" s="18"/>
      <c r="I882" s="18"/>
      <c r="J882" s="39"/>
      <c r="K882" s="18"/>
      <c r="L882" s="40"/>
      <c r="M882" s="39"/>
      <c r="N882" s="39"/>
      <c r="O882" s="39"/>
      <c r="P882" s="39"/>
      <c r="Q882" s="39"/>
      <c r="R882" s="18"/>
      <c r="S882" s="18"/>
      <c r="T882" s="41"/>
      <c r="V882" s="41"/>
    </row>
    <row r="883" spans="3:22" s="42" customFormat="1" x14ac:dyDescent="0.2">
      <c r="C883" s="38"/>
      <c r="D883" s="39"/>
      <c r="E883" s="39"/>
      <c r="F883" s="39"/>
      <c r="G883" s="18"/>
      <c r="H883" s="18"/>
      <c r="I883" s="18"/>
      <c r="J883" s="39"/>
      <c r="K883" s="18"/>
      <c r="L883" s="40"/>
      <c r="M883" s="39"/>
      <c r="N883" s="39"/>
      <c r="O883" s="39"/>
      <c r="P883" s="39"/>
      <c r="Q883" s="39"/>
      <c r="R883" s="18"/>
      <c r="S883" s="18"/>
      <c r="T883" s="41"/>
      <c r="V883" s="41"/>
    </row>
    <row r="884" spans="3:22" s="42" customFormat="1" x14ac:dyDescent="0.2">
      <c r="C884" s="38"/>
      <c r="D884" s="39"/>
      <c r="E884" s="39"/>
      <c r="F884" s="39"/>
      <c r="G884" s="18"/>
      <c r="H884" s="18"/>
      <c r="I884" s="18"/>
      <c r="J884" s="39"/>
      <c r="K884" s="18"/>
      <c r="L884" s="40"/>
      <c r="M884" s="39"/>
      <c r="N884" s="39"/>
      <c r="O884" s="39"/>
      <c r="P884" s="39"/>
      <c r="Q884" s="39"/>
      <c r="R884" s="18"/>
      <c r="S884" s="18"/>
      <c r="T884" s="41"/>
      <c r="V884" s="41"/>
    </row>
    <row r="885" spans="3:22" s="42" customFormat="1" x14ac:dyDescent="0.2">
      <c r="C885" s="38"/>
      <c r="D885" s="39"/>
      <c r="E885" s="39"/>
      <c r="F885" s="39"/>
      <c r="G885" s="18"/>
      <c r="H885" s="18"/>
      <c r="I885" s="18"/>
      <c r="J885" s="39"/>
      <c r="K885" s="18"/>
      <c r="L885" s="40"/>
      <c r="M885" s="39"/>
      <c r="N885" s="39"/>
      <c r="O885" s="39"/>
      <c r="P885" s="39"/>
      <c r="Q885" s="39"/>
      <c r="R885" s="18"/>
      <c r="S885" s="18"/>
      <c r="T885" s="41"/>
      <c r="V885" s="41"/>
    </row>
    <row r="886" spans="3:22" s="42" customFormat="1" x14ac:dyDescent="0.2">
      <c r="C886" s="38"/>
      <c r="D886" s="39"/>
      <c r="E886" s="39"/>
      <c r="F886" s="39"/>
      <c r="G886" s="18"/>
      <c r="H886" s="18"/>
      <c r="I886" s="18"/>
      <c r="J886" s="39"/>
      <c r="K886" s="18"/>
      <c r="L886" s="40"/>
      <c r="M886" s="39"/>
      <c r="N886" s="39"/>
      <c r="O886" s="39"/>
      <c r="P886" s="39"/>
      <c r="Q886" s="39"/>
      <c r="R886" s="18"/>
      <c r="S886" s="18"/>
      <c r="T886" s="41"/>
      <c r="V886" s="41"/>
    </row>
    <row r="887" spans="3:22" s="42" customFormat="1" x14ac:dyDescent="0.2">
      <c r="C887" s="38"/>
      <c r="D887" s="39"/>
      <c r="E887" s="39"/>
      <c r="F887" s="39"/>
      <c r="G887" s="18"/>
      <c r="H887" s="18"/>
      <c r="I887" s="18"/>
      <c r="J887" s="39"/>
      <c r="K887" s="18"/>
      <c r="L887" s="40"/>
      <c r="M887" s="39"/>
      <c r="N887" s="39"/>
      <c r="O887" s="39"/>
      <c r="P887" s="39"/>
      <c r="Q887" s="39"/>
      <c r="R887" s="18"/>
      <c r="S887" s="18"/>
      <c r="T887" s="41"/>
      <c r="V887" s="41"/>
    </row>
    <row r="888" spans="3:22" s="42" customFormat="1" x14ac:dyDescent="0.2">
      <c r="C888" s="38"/>
      <c r="D888" s="39"/>
      <c r="E888" s="39"/>
      <c r="F888" s="39"/>
      <c r="G888" s="18"/>
      <c r="H888" s="18"/>
      <c r="I888" s="18"/>
      <c r="J888" s="39"/>
      <c r="K888" s="18"/>
      <c r="L888" s="40"/>
      <c r="M888" s="39"/>
      <c r="N888" s="39"/>
      <c r="O888" s="39"/>
      <c r="P888" s="39"/>
      <c r="Q888" s="39"/>
      <c r="R888" s="18"/>
      <c r="S888" s="18"/>
      <c r="T888" s="41"/>
      <c r="V888" s="41"/>
    </row>
    <row r="889" spans="3:22" s="42" customFormat="1" x14ac:dyDescent="0.2">
      <c r="C889" s="38"/>
      <c r="D889" s="39"/>
      <c r="E889" s="39"/>
      <c r="F889" s="39"/>
      <c r="G889" s="18"/>
      <c r="H889" s="18"/>
      <c r="I889" s="18"/>
      <c r="J889" s="39"/>
      <c r="K889" s="18"/>
      <c r="L889" s="40"/>
      <c r="M889" s="39"/>
      <c r="N889" s="39"/>
      <c r="O889" s="39"/>
      <c r="P889" s="39"/>
      <c r="Q889" s="39"/>
      <c r="R889" s="18"/>
      <c r="S889" s="18"/>
      <c r="T889" s="41"/>
      <c r="V889" s="41"/>
    </row>
    <row r="890" spans="3:22" s="42" customFormat="1" x14ac:dyDescent="0.2">
      <c r="C890" s="38"/>
      <c r="D890" s="39"/>
      <c r="E890" s="39"/>
      <c r="F890" s="39"/>
      <c r="G890" s="18"/>
      <c r="H890" s="18"/>
      <c r="I890" s="18"/>
      <c r="J890" s="39"/>
      <c r="K890" s="18"/>
      <c r="L890" s="40"/>
      <c r="M890" s="39"/>
      <c r="N890" s="39"/>
      <c r="O890" s="39"/>
      <c r="P890" s="39"/>
      <c r="Q890" s="39"/>
      <c r="R890" s="18"/>
      <c r="S890" s="18"/>
      <c r="T890" s="41"/>
      <c r="V890" s="41"/>
    </row>
    <row r="891" spans="3:22" s="42" customFormat="1" x14ac:dyDescent="0.2">
      <c r="C891" s="38"/>
      <c r="D891" s="39"/>
      <c r="E891" s="39"/>
      <c r="F891" s="39"/>
      <c r="G891" s="18"/>
      <c r="H891" s="18"/>
      <c r="I891" s="18"/>
      <c r="J891" s="39"/>
      <c r="K891" s="18"/>
      <c r="L891" s="40"/>
      <c r="M891" s="39"/>
      <c r="N891" s="39"/>
      <c r="O891" s="39"/>
      <c r="P891" s="39"/>
      <c r="Q891" s="39"/>
      <c r="R891" s="18"/>
      <c r="S891" s="18"/>
      <c r="T891" s="41"/>
      <c r="V891" s="41"/>
    </row>
    <row r="892" spans="3:22" s="42" customFormat="1" x14ac:dyDescent="0.2">
      <c r="C892" s="38"/>
      <c r="D892" s="39"/>
      <c r="E892" s="39"/>
      <c r="F892" s="39"/>
      <c r="G892" s="18"/>
      <c r="H892" s="18"/>
      <c r="I892" s="18"/>
      <c r="J892" s="39"/>
      <c r="K892" s="18"/>
      <c r="L892" s="40"/>
      <c r="M892" s="39"/>
      <c r="N892" s="39"/>
      <c r="O892" s="39"/>
      <c r="P892" s="39"/>
      <c r="Q892" s="39"/>
      <c r="R892" s="18"/>
      <c r="S892" s="18"/>
      <c r="T892" s="41"/>
      <c r="V892" s="41"/>
    </row>
    <row r="893" spans="3:22" s="42" customFormat="1" x14ac:dyDescent="0.2">
      <c r="C893" s="38"/>
      <c r="D893" s="39"/>
      <c r="E893" s="39"/>
      <c r="F893" s="39"/>
      <c r="G893" s="18"/>
      <c r="H893" s="18"/>
      <c r="I893" s="18"/>
      <c r="J893" s="39"/>
      <c r="K893" s="18"/>
      <c r="L893" s="40"/>
      <c r="M893" s="39"/>
      <c r="N893" s="39"/>
      <c r="O893" s="39"/>
      <c r="P893" s="39"/>
      <c r="Q893" s="39"/>
      <c r="R893" s="18"/>
      <c r="S893" s="18"/>
      <c r="T893" s="41"/>
      <c r="V893" s="41"/>
    </row>
    <row r="894" spans="3:22" s="42" customFormat="1" x14ac:dyDescent="0.2">
      <c r="C894" s="38"/>
      <c r="D894" s="39"/>
      <c r="E894" s="39"/>
      <c r="F894" s="39"/>
      <c r="G894" s="18"/>
      <c r="H894" s="18"/>
      <c r="I894" s="18"/>
      <c r="J894" s="39"/>
      <c r="K894" s="18"/>
      <c r="L894" s="40"/>
      <c r="M894" s="39"/>
      <c r="N894" s="39"/>
      <c r="O894" s="39"/>
      <c r="P894" s="39"/>
      <c r="Q894" s="39"/>
      <c r="R894" s="18"/>
      <c r="S894" s="18"/>
      <c r="T894" s="41"/>
      <c r="V894" s="41"/>
    </row>
    <row r="895" spans="3:22" s="42" customFormat="1" x14ac:dyDescent="0.2">
      <c r="C895" s="38"/>
      <c r="D895" s="39"/>
      <c r="E895" s="39"/>
      <c r="F895" s="39"/>
      <c r="G895" s="18"/>
      <c r="H895" s="18"/>
      <c r="I895" s="18"/>
      <c r="J895" s="39"/>
      <c r="K895" s="18"/>
      <c r="L895" s="40"/>
      <c r="M895" s="39"/>
      <c r="N895" s="39"/>
      <c r="O895" s="39"/>
      <c r="P895" s="39"/>
      <c r="Q895" s="39"/>
      <c r="R895" s="18"/>
      <c r="S895" s="18"/>
      <c r="T895" s="41"/>
      <c r="V895" s="41"/>
    </row>
    <row r="896" spans="3:22" s="42" customFormat="1" x14ac:dyDescent="0.2">
      <c r="C896" s="38"/>
      <c r="D896" s="39"/>
      <c r="E896" s="39"/>
      <c r="F896" s="39"/>
      <c r="G896" s="18"/>
      <c r="H896" s="18"/>
      <c r="I896" s="18"/>
      <c r="J896" s="39"/>
      <c r="K896" s="18"/>
      <c r="L896" s="40"/>
      <c r="M896" s="39"/>
      <c r="N896" s="39"/>
      <c r="O896" s="39"/>
      <c r="P896" s="39"/>
      <c r="Q896" s="39"/>
      <c r="R896" s="18"/>
      <c r="S896" s="18"/>
      <c r="T896" s="41"/>
      <c r="V896" s="41"/>
    </row>
    <row r="897" spans="3:22" s="42" customFormat="1" x14ac:dyDescent="0.2">
      <c r="C897" s="38"/>
      <c r="D897" s="39"/>
      <c r="E897" s="39"/>
      <c r="F897" s="39"/>
      <c r="G897" s="18"/>
      <c r="H897" s="18"/>
      <c r="I897" s="18"/>
      <c r="J897" s="39"/>
      <c r="K897" s="18"/>
      <c r="L897" s="40"/>
      <c r="M897" s="39"/>
      <c r="N897" s="39"/>
      <c r="O897" s="39"/>
      <c r="P897" s="39"/>
      <c r="Q897" s="39"/>
      <c r="R897" s="18"/>
      <c r="S897" s="18"/>
      <c r="T897" s="41"/>
      <c r="V897" s="41"/>
    </row>
    <row r="898" spans="3:22" s="42" customFormat="1" x14ac:dyDescent="0.2">
      <c r="C898" s="38"/>
      <c r="D898" s="39"/>
      <c r="E898" s="39"/>
      <c r="F898" s="39"/>
      <c r="G898" s="18"/>
      <c r="H898" s="18"/>
      <c r="I898" s="18"/>
      <c r="J898" s="39"/>
      <c r="K898" s="18"/>
      <c r="L898" s="40"/>
      <c r="M898" s="39"/>
      <c r="N898" s="39"/>
      <c r="O898" s="39"/>
      <c r="P898" s="39"/>
      <c r="Q898" s="39"/>
      <c r="R898" s="18"/>
      <c r="S898" s="18"/>
      <c r="T898" s="41"/>
      <c r="V898" s="41"/>
    </row>
    <row r="899" spans="3:22" s="42" customFormat="1" x14ac:dyDescent="0.2">
      <c r="C899" s="38"/>
      <c r="D899" s="39"/>
      <c r="E899" s="39"/>
      <c r="F899" s="39"/>
      <c r="G899" s="18"/>
      <c r="H899" s="18"/>
      <c r="I899" s="18"/>
      <c r="J899" s="39"/>
      <c r="K899" s="18"/>
      <c r="L899" s="40"/>
      <c r="M899" s="39"/>
      <c r="N899" s="39"/>
      <c r="O899" s="39"/>
      <c r="P899" s="39"/>
      <c r="Q899" s="39"/>
      <c r="R899" s="18"/>
      <c r="S899" s="18"/>
      <c r="T899" s="41"/>
      <c r="V899" s="41"/>
    </row>
    <row r="900" spans="3:22" s="42" customFormat="1" x14ac:dyDescent="0.2">
      <c r="C900" s="38"/>
      <c r="D900" s="39"/>
      <c r="E900" s="39"/>
      <c r="F900" s="39"/>
      <c r="G900" s="18"/>
      <c r="H900" s="18"/>
      <c r="I900" s="18"/>
      <c r="J900" s="39"/>
      <c r="K900" s="18"/>
      <c r="L900" s="40"/>
      <c r="M900" s="39"/>
      <c r="N900" s="39"/>
      <c r="O900" s="39"/>
      <c r="P900" s="39"/>
      <c r="Q900" s="39"/>
      <c r="R900" s="18"/>
      <c r="S900" s="18"/>
      <c r="T900" s="41"/>
      <c r="V900" s="41"/>
    </row>
    <row r="901" spans="3:22" s="42" customFormat="1" x14ac:dyDescent="0.2">
      <c r="C901" s="38"/>
      <c r="D901" s="39"/>
      <c r="E901" s="39"/>
      <c r="F901" s="39"/>
      <c r="G901" s="18"/>
      <c r="H901" s="18"/>
      <c r="I901" s="18"/>
      <c r="J901" s="39"/>
      <c r="K901" s="18"/>
      <c r="L901" s="40"/>
      <c r="M901" s="39"/>
      <c r="N901" s="39"/>
      <c r="O901" s="39"/>
      <c r="P901" s="39"/>
      <c r="Q901" s="39"/>
      <c r="R901" s="18"/>
      <c r="S901" s="18"/>
      <c r="T901" s="41"/>
      <c r="V901" s="41"/>
    </row>
    <row r="902" spans="3:22" s="42" customFormat="1" x14ac:dyDescent="0.2">
      <c r="C902" s="38"/>
      <c r="D902" s="39"/>
      <c r="E902" s="39"/>
      <c r="F902" s="39"/>
      <c r="G902" s="18"/>
      <c r="H902" s="18"/>
      <c r="I902" s="18"/>
      <c r="J902" s="39"/>
      <c r="K902" s="18"/>
      <c r="L902" s="40"/>
      <c r="M902" s="39"/>
      <c r="N902" s="39"/>
      <c r="O902" s="39"/>
      <c r="P902" s="39"/>
      <c r="Q902" s="39"/>
      <c r="R902" s="18"/>
      <c r="S902" s="18"/>
      <c r="T902" s="41"/>
      <c r="V902" s="41"/>
    </row>
    <row r="903" spans="3:22" s="42" customFormat="1" x14ac:dyDescent="0.2">
      <c r="C903" s="38"/>
      <c r="D903" s="39"/>
      <c r="E903" s="39"/>
      <c r="F903" s="39"/>
      <c r="G903" s="18"/>
      <c r="H903" s="18"/>
      <c r="I903" s="18"/>
      <c r="J903" s="39"/>
      <c r="K903" s="18"/>
      <c r="L903" s="40"/>
      <c r="M903" s="39"/>
      <c r="N903" s="39"/>
      <c r="O903" s="39"/>
      <c r="P903" s="39"/>
      <c r="Q903" s="39"/>
      <c r="R903" s="18"/>
      <c r="S903" s="18"/>
      <c r="T903" s="41"/>
      <c r="V903" s="41"/>
    </row>
    <row r="904" spans="3:22" s="42" customFormat="1" x14ac:dyDescent="0.2">
      <c r="C904" s="38"/>
      <c r="D904" s="39"/>
      <c r="E904" s="39"/>
      <c r="F904" s="39"/>
      <c r="G904" s="18"/>
      <c r="H904" s="18"/>
      <c r="I904" s="18"/>
      <c r="J904" s="39"/>
      <c r="K904" s="18"/>
      <c r="L904" s="40"/>
      <c r="M904" s="39"/>
      <c r="N904" s="39"/>
      <c r="O904" s="39"/>
      <c r="P904" s="39"/>
      <c r="Q904" s="39"/>
      <c r="R904" s="18"/>
      <c r="S904" s="18"/>
      <c r="T904" s="41"/>
      <c r="V904" s="41"/>
    </row>
    <row r="905" spans="3:22" s="42" customFormat="1" x14ac:dyDescent="0.2">
      <c r="C905" s="38"/>
      <c r="D905" s="39"/>
      <c r="E905" s="39"/>
      <c r="F905" s="39"/>
      <c r="G905" s="18"/>
      <c r="H905" s="18"/>
      <c r="I905" s="18"/>
      <c r="J905" s="39"/>
      <c r="K905" s="18"/>
      <c r="L905" s="40"/>
      <c r="M905" s="39"/>
      <c r="N905" s="39"/>
      <c r="O905" s="39"/>
      <c r="P905" s="39"/>
      <c r="Q905" s="39"/>
      <c r="R905" s="18"/>
      <c r="S905" s="18"/>
      <c r="T905" s="41"/>
      <c r="V905" s="41"/>
    </row>
    <row r="906" spans="3:22" s="42" customFormat="1" x14ac:dyDescent="0.2">
      <c r="C906" s="38"/>
      <c r="D906" s="39"/>
      <c r="E906" s="39"/>
      <c r="F906" s="39"/>
      <c r="G906" s="18"/>
      <c r="H906" s="18"/>
      <c r="I906" s="18"/>
      <c r="J906" s="39"/>
      <c r="K906" s="18"/>
      <c r="L906" s="40"/>
      <c r="M906" s="39"/>
      <c r="N906" s="39"/>
      <c r="O906" s="39"/>
      <c r="P906" s="39"/>
      <c r="Q906" s="39"/>
      <c r="R906" s="18"/>
      <c r="S906" s="18"/>
      <c r="T906" s="41"/>
      <c r="V906" s="41"/>
    </row>
    <row r="907" spans="3:22" s="42" customFormat="1" x14ac:dyDescent="0.2">
      <c r="C907" s="38"/>
      <c r="D907" s="39"/>
      <c r="E907" s="39"/>
      <c r="F907" s="39"/>
      <c r="G907" s="18"/>
      <c r="H907" s="18"/>
      <c r="I907" s="18"/>
      <c r="J907" s="39"/>
      <c r="K907" s="18"/>
      <c r="L907" s="40"/>
      <c r="M907" s="39"/>
      <c r="N907" s="39"/>
      <c r="O907" s="39"/>
      <c r="P907" s="39"/>
      <c r="Q907" s="39"/>
      <c r="R907" s="18"/>
      <c r="S907" s="18"/>
      <c r="T907" s="41"/>
      <c r="V907" s="41"/>
    </row>
    <row r="908" spans="3:22" s="42" customFormat="1" x14ac:dyDescent="0.2">
      <c r="C908" s="38"/>
      <c r="D908" s="39"/>
      <c r="E908" s="39"/>
      <c r="F908" s="39"/>
      <c r="G908" s="18"/>
      <c r="H908" s="18"/>
      <c r="I908" s="18"/>
      <c r="J908" s="39"/>
      <c r="K908" s="18"/>
      <c r="L908" s="40"/>
      <c r="M908" s="39"/>
      <c r="N908" s="39"/>
      <c r="O908" s="39"/>
      <c r="P908" s="39"/>
      <c r="Q908" s="39"/>
      <c r="R908" s="18"/>
      <c r="S908" s="18"/>
      <c r="T908" s="41"/>
      <c r="V908" s="41"/>
    </row>
    <row r="909" spans="3:22" s="42" customFormat="1" x14ac:dyDescent="0.2">
      <c r="C909" s="38"/>
      <c r="D909" s="39"/>
      <c r="E909" s="39"/>
      <c r="F909" s="39"/>
      <c r="G909" s="18"/>
      <c r="H909" s="18"/>
      <c r="I909" s="18"/>
      <c r="J909" s="39"/>
      <c r="K909" s="18"/>
      <c r="L909" s="40"/>
      <c r="M909" s="39"/>
      <c r="N909" s="39"/>
      <c r="O909" s="39"/>
      <c r="P909" s="39"/>
      <c r="Q909" s="39"/>
      <c r="R909" s="18"/>
      <c r="S909" s="18"/>
      <c r="T909" s="41"/>
      <c r="V909" s="41"/>
    </row>
    <row r="910" spans="3:22" s="42" customFormat="1" x14ac:dyDescent="0.2">
      <c r="C910" s="38"/>
      <c r="D910" s="39"/>
      <c r="E910" s="39"/>
      <c r="F910" s="39"/>
      <c r="G910" s="18"/>
      <c r="H910" s="18"/>
      <c r="I910" s="18"/>
      <c r="J910" s="39"/>
      <c r="K910" s="18"/>
      <c r="L910" s="40"/>
      <c r="M910" s="39"/>
      <c r="N910" s="39"/>
      <c r="O910" s="39"/>
      <c r="P910" s="39"/>
      <c r="Q910" s="39"/>
      <c r="R910" s="18"/>
      <c r="S910" s="18"/>
      <c r="T910" s="41"/>
      <c r="V910" s="41"/>
    </row>
    <row r="911" spans="3:22" s="42" customFormat="1" x14ac:dyDescent="0.2">
      <c r="C911" s="38"/>
      <c r="D911" s="39"/>
      <c r="E911" s="39"/>
      <c r="F911" s="39"/>
      <c r="G911" s="18"/>
      <c r="H911" s="18"/>
      <c r="I911" s="18"/>
      <c r="J911" s="39"/>
      <c r="K911" s="18"/>
      <c r="L911" s="40"/>
      <c r="M911" s="39"/>
      <c r="N911" s="39"/>
      <c r="O911" s="39"/>
      <c r="P911" s="39"/>
      <c r="Q911" s="39"/>
      <c r="R911" s="18"/>
      <c r="S911" s="18"/>
      <c r="T911" s="41"/>
      <c r="V911" s="41"/>
    </row>
    <row r="912" spans="3:22" s="42" customFormat="1" x14ac:dyDescent="0.2">
      <c r="C912" s="38"/>
      <c r="D912" s="39"/>
      <c r="E912" s="39"/>
      <c r="F912" s="39"/>
      <c r="G912" s="18"/>
      <c r="H912" s="18"/>
      <c r="I912" s="18"/>
      <c r="J912" s="39"/>
      <c r="K912" s="18"/>
      <c r="L912" s="40"/>
      <c r="M912" s="39"/>
      <c r="N912" s="39"/>
      <c r="O912" s="39"/>
      <c r="P912" s="39"/>
      <c r="Q912" s="39"/>
      <c r="R912" s="18"/>
      <c r="S912" s="18"/>
      <c r="T912" s="41"/>
      <c r="V912" s="41"/>
    </row>
    <row r="913" spans="3:22" s="42" customFormat="1" x14ac:dyDescent="0.2">
      <c r="C913" s="38"/>
      <c r="D913" s="39"/>
      <c r="E913" s="39"/>
      <c r="F913" s="39"/>
      <c r="G913" s="18"/>
      <c r="H913" s="18"/>
      <c r="I913" s="18"/>
      <c r="J913" s="39"/>
      <c r="K913" s="18"/>
      <c r="L913" s="40"/>
      <c r="M913" s="39"/>
      <c r="N913" s="39"/>
      <c r="O913" s="39"/>
      <c r="P913" s="39"/>
      <c r="Q913" s="39"/>
      <c r="R913" s="18"/>
      <c r="S913" s="18"/>
      <c r="T913" s="41"/>
      <c r="V913" s="41"/>
    </row>
    <row r="914" spans="3:22" s="42" customFormat="1" x14ac:dyDescent="0.2">
      <c r="C914" s="38"/>
      <c r="D914" s="39"/>
      <c r="E914" s="39"/>
      <c r="F914" s="39"/>
      <c r="G914" s="18"/>
      <c r="H914" s="18"/>
      <c r="I914" s="18"/>
      <c r="J914" s="39"/>
      <c r="K914" s="18"/>
      <c r="L914" s="40"/>
      <c r="M914" s="39"/>
      <c r="N914" s="39"/>
      <c r="O914" s="39"/>
      <c r="P914" s="39"/>
      <c r="Q914" s="39"/>
      <c r="R914" s="18"/>
      <c r="S914" s="18"/>
      <c r="T914" s="41"/>
      <c r="V914" s="41"/>
    </row>
    <row r="915" spans="3:22" s="42" customFormat="1" x14ac:dyDescent="0.2">
      <c r="C915" s="38"/>
      <c r="D915" s="39"/>
      <c r="E915" s="39"/>
      <c r="F915" s="39"/>
      <c r="G915" s="18"/>
      <c r="H915" s="18"/>
      <c r="I915" s="18"/>
      <c r="J915" s="39"/>
      <c r="K915" s="18"/>
      <c r="L915" s="40"/>
      <c r="M915" s="39"/>
      <c r="N915" s="39"/>
      <c r="O915" s="39"/>
      <c r="P915" s="39"/>
      <c r="Q915" s="39"/>
      <c r="R915" s="18"/>
      <c r="S915" s="18"/>
      <c r="T915" s="41"/>
      <c r="V915" s="41"/>
    </row>
    <row r="916" spans="3:22" s="42" customFormat="1" x14ac:dyDescent="0.2">
      <c r="C916" s="38"/>
      <c r="D916" s="39"/>
      <c r="E916" s="39"/>
      <c r="F916" s="39"/>
      <c r="G916" s="18"/>
      <c r="H916" s="18"/>
      <c r="I916" s="18"/>
      <c r="J916" s="39"/>
      <c r="K916" s="18"/>
      <c r="L916" s="40"/>
      <c r="M916" s="39"/>
      <c r="N916" s="39"/>
      <c r="O916" s="39"/>
      <c r="P916" s="39"/>
      <c r="Q916" s="39"/>
      <c r="R916" s="18"/>
      <c r="S916" s="18"/>
      <c r="T916" s="41"/>
      <c r="V916" s="41"/>
    </row>
    <row r="917" spans="3:22" s="42" customFormat="1" x14ac:dyDescent="0.2">
      <c r="C917" s="38"/>
      <c r="D917" s="39"/>
      <c r="E917" s="39"/>
      <c r="F917" s="39"/>
      <c r="G917" s="18"/>
      <c r="H917" s="18"/>
      <c r="I917" s="18"/>
      <c r="J917" s="39"/>
      <c r="K917" s="18"/>
      <c r="L917" s="40"/>
      <c r="M917" s="39"/>
      <c r="N917" s="39"/>
      <c r="O917" s="39"/>
      <c r="P917" s="39"/>
      <c r="Q917" s="39"/>
      <c r="R917" s="18"/>
      <c r="S917" s="18"/>
      <c r="T917" s="41"/>
      <c r="V917" s="41"/>
    </row>
    <row r="918" spans="3:22" s="42" customFormat="1" x14ac:dyDescent="0.2">
      <c r="C918" s="38"/>
      <c r="D918" s="39"/>
      <c r="E918" s="39"/>
      <c r="F918" s="39"/>
      <c r="G918" s="18"/>
      <c r="H918" s="18"/>
      <c r="I918" s="18"/>
      <c r="J918" s="39"/>
      <c r="K918" s="18"/>
      <c r="L918" s="40"/>
      <c r="M918" s="39"/>
      <c r="N918" s="39"/>
      <c r="O918" s="39"/>
      <c r="P918" s="39"/>
      <c r="Q918" s="39"/>
      <c r="R918" s="18"/>
      <c r="S918" s="18"/>
      <c r="T918" s="41"/>
      <c r="V918" s="41"/>
    </row>
    <row r="919" spans="3:22" s="42" customFormat="1" x14ac:dyDescent="0.2">
      <c r="C919" s="38"/>
      <c r="D919" s="39"/>
      <c r="E919" s="39"/>
      <c r="F919" s="39"/>
      <c r="G919" s="18"/>
      <c r="H919" s="18"/>
      <c r="I919" s="18"/>
      <c r="J919" s="39"/>
      <c r="K919" s="18"/>
      <c r="L919" s="40"/>
      <c r="M919" s="39"/>
      <c r="N919" s="39"/>
      <c r="O919" s="39"/>
      <c r="P919" s="39"/>
      <c r="Q919" s="39"/>
      <c r="R919" s="18"/>
      <c r="S919" s="18"/>
      <c r="T919" s="41"/>
      <c r="V919" s="41"/>
    </row>
    <row r="920" spans="3:22" s="42" customFormat="1" x14ac:dyDescent="0.2">
      <c r="C920" s="38"/>
      <c r="D920" s="39"/>
      <c r="E920" s="39"/>
      <c r="F920" s="39"/>
      <c r="G920" s="18"/>
      <c r="H920" s="18"/>
      <c r="I920" s="18"/>
      <c r="J920" s="39"/>
      <c r="K920" s="18"/>
      <c r="L920" s="40"/>
      <c r="M920" s="39"/>
      <c r="N920" s="39"/>
      <c r="O920" s="39"/>
      <c r="P920" s="39"/>
      <c r="Q920" s="39"/>
      <c r="R920" s="18"/>
      <c r="S920" s="18"/>
      <c r="T920" s="41"/>
      <c r="V920" s="41"/>
    </row>
    <row r="921" spans="3:22" s="42" customFormat="1" x14ac:dyDescent="0.2">
      <c r="C921" s="38"/>
      <c r="D921" s="39"/>
      <c r="E921" s="39"/>
      <c r="F921" s="39"/>
      <c r="G921" s="18"/>
      <c r="H921" s="18"/>
      <c r="I921" s="18"/>
      <c r="J921" s="39"/>
      <c r="K921" s="18"/>
      <c r="L921" s="40"/>
      <c r="M921" s="39"/>
      <c r="N921" s="39"/>
      <c r="O921" s="39"/>
      <c r="P921" s="39"/>
      <c r="Q921" s="39"/>
      <c r="R921" s="18"/>
      <c r="S921" s="18"/>
      <c r="T921" s="41"/>
      <c r="V921" s="41"/>
    </row>
    <row r="922" spans="3:22" s="42" customFormat="1" x14ac:dyDescent="0.2">
      <c r="C922" s="38"/>
      <c r="D922" s="39"/>
      <c r="E922" s="39"/>
      <c r="F922" s="39"/>
      <c r="G922" s="18"/>
      <c r="H922" s="18"/>
      <c r="I922" s="18"/>
      <c r="J922" s="39"/>
      <c r="K922" s="18"/>
      <c r="L922" s="40"/>
      <c r="M922" s="39"/>
      <c r="N922" s="39"/>
      <c r="O922" s="39"/>
      <c r="P922" s="39"/>
      <c r="Q922" s="39"/>
      <c r="R922" s="18"/>
      <c r="S922" s="18"/>
      <c r="T922" s="41"/>
      <c r="V922" s="41"/>
    </row>
    <row r="923" spans="3:22" s="42" customFormat="1" x14ac:dyDescent="0.2">
      <c r="C923" s="38"/>
      <c r="D923" s="39"/>
      <c r="E923" s="39"/>
      <c r="F923" s="39"/>
      <c r="G923" s="18"/>
      <c r="H923" s="18"/>
      <c r="I923" s="18"/>
      <c r="J923" s="39"/>
      <c r="K923" s="18"/>
      <c r="L923" s="40"/>
      <c r="M923" s="39"/>
      <c r="N923" s="39"/>
      <c r="O923" s="39"/>
      <c r="P923" s="39"/>
      <c r="Q923" s="39"/>
      <c r="R923" s="18"/>
      <c r="S923" s="18"/>
      <c r="T923" s="41"/>
      <c r="V923" s="41"/>
    </row>
    <row r="924" spans="3:22" s="42" customFormat="1" x14ac:dyDescent="0.2">
      <c r="C924" s="38"/>
      <c r="D924" s="39"/>
      <c r="E924" s="39"/>
      <c r="F924" s="39"/>
      <c r="G924" s="18"/>
      <c r="H924" s="18"/>
      <c r="I924" s="18"/>
      <c r="J924" s="39"/>
      <c r="K924" s="18"/>
      <c r="L924" s="40"/>
      <c r="M924" s="39"/>
      <c r="N924" s="39"/>
      <c r="O924" s="39"/>
      <c r="P924" s="39"/>
      <c r="Q924" s="39"/>
      <c r="R924" s="18"/>
      <c r="S924" s="18"/>
      <c r="T924" s="41"/>
      <c r="V924" s="41"/>
    </row>
    <row r="925" spans="3:22" s="42" customFormat="1" x14ac:dyDescent="0.2">
      <c r="C925" s="38"/>
      <c r="D925" s="39"/>
      <c r="E925" s="39"/>
      <c r="F925" s="39"/>
      <c r="G925" s="18"/>
      <c r="H925" s="18"/>
      <c r="I925" s="18"/>
      <c r="J925" s="39"/>
      <c r="K925" s="18"/>
      <c r="L925" s="40"/>
      <c r="M925" s="39"/>
      <c r="N925" s="39"/>
      <c r="O925" s="39"/>
      <c r="P925" s="39"/>
      <c r="Q925" s="39"/>
      <c r="R925" s="18"/>
      <c r="S925" s="18"/>
      <c r="T925" s="41"/>
      <c r="V925" s="41"/>
    </row>
    <row r="926" spans="3:22" s="42" customFormat="1" x14ac:dyDescent="0.2">
      <c r="C926" s="38"/>
      <c r="D926" s="39"/>
      <c r="E926" s="39"/>
      <c r="F926" s="39"/>
      <c r="G926" s="18"/>
      <c r="H926" s="18"/>
      <c r="I926" s="18"/>
      <c r="J926" s="39"/>
      <c r="K926" s="18"/>
      <c r="L926" s="40"/>
      <c r="M926" s="39"/>
      <c r="N926" s="39"/>
      <c r="O926" s="39"/>
      <c r="P926" s="39"/>
      <c r="Q926" s="39"/>
      <c r="R926" s="18"/>
      <c r="S926" s="18"/>
      <c r="T926" s="41"/>
      <c r="V926" s="41"/>
    </row>
    <row r="927" spans="3:22" s="42" customFormat="1" x14ac:dyDescent="0.2">
      <c r="C927" s="38"/>
      <c r="D927" s="39"/>
      <c r="E927" s="39"/>
      <c r="F927" s="39"/>
      <c r="G927" s="18"/>
      <c r="H927" s="18"/>
      <c r="I927" s="18"/>
      <c r="J927" s="39"/>
      <c r="K927" s="18"/>
      <c r="L927" s="40"/>
      <c r="M927" s="39"/>
      <c r="N927" s="39"/>
      <c r="O927" s="39"/>
      <c r="P927" s="39"/>
      <c r="Q927" s="39"/>
      <c r="R927" s="18"/>
      <c r="S927" s="18"/>
      <c r="T927" s="41"/>
      <c r="V927" s="41"/>
    </row>
    <row r="928" spans="3:22" s="42" customFormat="1" x14ac:dyDescent="0.2">
      <c r="C928" s="38"/>
      <c r="D928" s="39"/>
      <c r="E928" s="39"/>
      <c r="F928" s="39"/>
      <c r="G928" s="18"/>
      <c r="H928" s="18"/>
      <c r="I928" s="18"/>
      <c r="J928" s="39"/>
      <c r="K928" s="18"/>
      <c r="L928" s="40"/>
      <c r="M928" s="39"/>
      <c r="N928" s="39"/>
      <c r="O928" s="39"/>
      <c r="P928" s="39"/>
      <c r="Q928" s="39"/>
      <c r="R928" s="18"/>
      <c r="S928" s="18"/>
      <c r="T928" s="41"/>
      <c r="V928" s="41"/>
    </row>
    <row r="929" spans="3:22" s="42" customFormat="1" x14ac:dyDescent="0.2">
      <c r="C929" s="38"/>
      <c r="D929" s="39"/>
      <c r="E929" s="39"/>
      <c r="F929" s="39"/>
      <c r="G929" s="18"/>
      <c r="H929" s="18"/>
      <c r="I929" s="18"/>
      <c r="J929" s="39"/>
      <c r="K929" s="18"/>
      <c r="L929" s="40"/>
      <c r="M929" s="39"/>
      <c r="N929" s="39"/>
      <c r="O929" s="39"/>
      <c r="P929" s="39"/>
      <c r="Q929" s="39"/>
      <c r="R929" s="18"/>
      <c r="S929" s="18"/>
      <c r="T929" s="41"/>
      <c r="V929" s="41"/>
    </row>
    <row r="930" spans="3:22" s="42" customFormat="1" x14ac:dyDescent="0.2">
      <c r="C930" s="38"/>
      <c r="D930" s="39"/>
      <c r="E930" s="39"/>
      <c r="F930" s="39"/>
      <c r="G930" s="18"/>
      <c r="H930" s="18"/>
      <c r="I930" s="18"/>
      <c r="J930" s="39"/>
      <c r="K930" s="18"/>
      <c r="L930" s="40"/>
      <c r="M930" s="39"/>
      <c r="N930" s="39"/>
      <c r="O930" s="39"/>
      <c r="P930" s="39"/>
      <c r="Q930" s="39"/>
      <c r="R930" s="18"/>
      <c r="S930" s="18"/>
      <c r="T930" s="41"/>
      <c r="V930" s="41"/>
    </row>
    <row r="931" spans="3:22" s="42" customFormat="1" x14ac:dyDescent="0.2">
      <c r="C931" s="38"/>
      <c r="D931" s="39"/>
      <c r="E931" s="39"/>
      <c r="F931" s="39"/>
      <c r="G931" s="18"/>
      <c r="H931" s="18"/>
      <c r="I931" s="18"/>
      <c r="J931" s="39"/>
      <c r="K931" s="18"/>
      <c r="L931" s="40"/>
      <c r="M931" s="39"/>
      <c r="N931" s="39"/>
      <c r="O931" s="39"/>
      <c r="P931" s="39"/>
      <c r="Q931" s="39"/>
      <c r="R931" s="18"/>
      <c r="S931" s="18"/>
      <c r="T931" s="41"/>
      <c r="V931" s="41"/>
    </row>
    <row r="932" spans="3:22" s="42" customFormat="1" x14ac:dyDescent="0.2">
      <c r="C932" s="38"/>
      <c r="D932" s="39"/>
      <c r="E932" s="39"/>
      <c r="F932" s="39"/>
      <c r="G932" s="18"/>
      <c r="H932" s="18"/>
      <c r="I932" s="18"/>
      <c r="J932" s="39"/>
      <c r="K932" s="18"/>
      <c r="L932" s="40"/>
      <c r="M932" s="39"/>
      <c r="N932" s="39"/>
      <c r="O932" s="39"/>
      <c r="P932" s="39"/>
      <c r="Q932" s="39"/>
      <c r="R932" s="18"/>
      <c r="S932" s="18"/>
      <c r="T932" s="41"/>
      <c r="V932" s="41"/>
    </row>
    <row r="933" spans="3:22" s="42" customFormat="1" x14ac:dyDescent="0.2">
      <c r="C933" s="38"/>
      <c r="D933" s="39"/>
      <c r="E933" s="39"/>
      <c r="F933" s="39"/>
      <c r="G933" s="18"/>
      <c r="H933" s="18"/>
      <c r="I933" s="18"/>
      <c r="J933" s="39"/>
      <c r="K933" s="18"/>
      <c r="L933" s="40"/>
      <c r="M933" s="39"/>
      <c r="N933" s="39"/>
      <c r="O933" s="39"/>
      <c r="P933" s="39"/>
      <c r="Q933" s="39"/>
      <c r="R933" s="18"/>
      <c r="S933" s="18"/>
      <c r="T933" s="41"/>
      <c r="V933" s="41"/>
    </row>
    <row r="934" spans="3:22" s="42" customFormat="1" x14ac:dyDescent="0.2">
      <c r="C934" s="38"/>
      <c r="D934" s="39"/>
      <c r="E934" s="39"/>
      <c r="F934" s="39"/>
      <c r="G934" s="18"/>
      <c r="H934" s="18"/>
      <c r="I934" s="18"/>
      <c r="J934" s="39"/>
      <c r="K934" s="18"/>
      <c r="L934" s="40"/>
      <c r="M934" s="39"/>
      <c r="N934" s="39"/>
      <c r="O934" s="39"/>
      <c r="P934" s="39"/>
      <c r="Q934" s="39"/>
      <c r="R934" s="18"/>
      <c r="S934" s="18"/>
      <c r="T934" s="41"/>
      <c r="V934" s="41"/>
    </row>
    <row r="935" spans="3:22" s="42" customFormat="1" x14ac:dyDescent="0.2">
      <c r="C935" s="38"/>
      <c r="D935" s="39"/>
      <c r="E935" s="39"/>
      <c r="F935" s="39"/>
      <c r="G935" s="18"/>
      <c r="H935" s="18"/>
      <c r="I935" s="18"/>
      <c r="J935" s="39"/>
      <c r="K935" s="18"/>
      <c r="L935" s="40"/>
      <c r="M935" s="39"/>
      <c r="N935" s="39"/>
      <c r="O935" s="39"/>
      <c r="P935" s="39"/>
      <c r="Q935" s="39"/>
      <c r="R935" s="18"/>
      <c r="S935" s="18"/>
      <c r="T935" s="41"/>
      <c r="V935" s="41"/>
    </row>
    <row r="936" spans="3:22" s="42" customFormat="1" x14ac:dyDescent="0.2">
      <c r="C936" s="38"/>
      <c r="D936" s="39"/>
      <c r="E936" s="39"/>
      <c r="F936" s="39"/>
      <c r="G936" s="18"/>
      <c r="H936" s="18"/>
      <c r="I936" s="18"/>
      <c r="J936" s="39"/>
      <c r="K936" s="18"/>
      <c r="L936" s="40"/>
      <c r="M936" s="39"/>
      <c r="N936" s="39"/>
      <c r="O936" s="39"/>
      <c r="P936" s="39"/>
      <c r="Q936" s="39"/>
      <c r="R936" s="18"/>
      <c r="S936" s="18"/>
      <c r="T936" s="41"/>
      <c r="V936" s="41"/>
    </row>
    <row r="937" spans="3:22" s="42" customFormat="1" x14ac:dyDescent="0.2">
      <c r="C937" s="38"/>
      <c r="D937" s="39"/>
      <c r="E937" s="39"/>
      <c r="F937" s="39"/>
      <c r="G937" s="18"/>
      <c r="H937" s="18"/>
      <c r="I937" s="18"/>
      <c r="J937" s="39"/>
      <c r="K937" s="18"/>
      <c r="L937" s="40"/>
      <c r="M937" s="39"/>
      <c r="N937" s="39"/>
      <c r="O937" s="39"/>
      <c r="P937" s="39"/>
      <c r="Q937" s="39"/>
      <c r="R937" s="18"/>
      <c r="S937" s="18"/>
      <c r="T937" s="41"/>
      <c r="V937" s="41"/>
    </row>
    <row r="938" spans="3:22" s="42" customFormat="1" x14ac:dyDescent="0.2">
      <c r="C938" s="38"/>
      <c r="D938" s="39"/>
      <c r="E938" s="39"/>
      <c r="F938" s="39"/>
      <c r="G938" s="18"/>
      <c r="H938" s="18"/>
      <c r="I938" s="18"/>
      <c r="J938" s="39"/>
      <c r="K938" s="18"/>
      <c r="L938" s="40"/>
      <c r="M938" s="39"/>
      <c r="N938" s="39"/>
      <c r="O938" s="39"/>
      <c r="P938" s="39"/>
      <c r="Q938" s="39"/>
      <c r="R938" s="18"/>
      <c r="S938" s="18"/>
      <c r="T938" s="41"/>
      <c r="V938" s="41"/>
    </row>
    <row r="939" spans="3:22" s="42" customFormat="1" x14ac:dyDescent="0.2">
      <c r="C939" s="38"/>
      <c r="D939" s="39"/>
      <c r="E939" s="39"/>
      <c r="F939" s="39"/>
      <c r="G939" s="18"/>
      <c r="H939" s="18"/>
      <c r="I939" s="18"/>
      <c r="J939" s="39"/>
      <c r="K939" s="18"/>
      <c r="L939" s="40"/>
      <c r="M939" s="39"/>
      <c r="N939" s="39"/>
      <c r="O939" s="39"/>
      <c r="P939" s="39"/>
      <c r="Q939" s="39"/>
      <c r="R939" s="18"/>
      <c r="S939" s="18"/>
      <c r="T939" s="41"/>
      <c r="V939" s="41"/>
    </row>
    <row r="940" spans="3:22" s="42" customFormat="1" x14ac:dyDescent="0.2">
      <c r="C940" s="38"/>
      <c r="D940" s="39"/>
      <c r="E940" s="39"/>
      <c r="F940" s="39"/>
      <c r="G940" s="18"/>
      <c r="H940" s="18"/>
      <c r="I940" s="18"/>
      <c r="J940" s="39"/>
      <c r="K940" s="18"/>
      <c r="L940" s="40"/>
      <c r="M940" s="39"/>
      <c r="N940" s="39"/>
      <c r="O940" s="39"/>
      <c r="P940" s="39"/>
      <c r="Q940" s="39"/>
      <c r="R940" s="18"/>
      <c r="S940" s="18"/>
      <c r="T940" s="41"/>
      <c r="V940" s="41"/>
    </row>
    <row r="941" spans="3:22" s="42" customFormat="1" x14ac:dyDescent="0.2">
      <c r="C941" s="38"/>
      <c r="D941" s="39"/>
      <c r="E941" s="39"/>
      <c r="F941" s="39"/>
      <c r="G941" s="18"/>
      <c r="H941" s="18"/>
      <c r="I941" s="18"/>
      <c r="J941" s="39"/>
      <c r="K941" s="18"/>
      <c r="L941" s="40"/>
      <c r="M941" s="39"/>
      <c r="N941" s="39"/>
      <c r="O941" s="39"/>
      <c r="P941" s="39"/>
      <c r="Q941" s="39"/>
      <c r="R941" s="18"/>
      <c r="S941" s="18"/>
      <c r="T941" s="41"/>
      <c r="V941" s="41"/>
    </row>
    <row r="942" spans="3:22" s="42" customFormat="1" x14ac:dyDescent="0.2">
      <c r="C942" s="38"/>
      <c r="D942" s="39"/>
      <c r="E942" s="39"/>
      <c r="F942" s="39"/>
      <c r="G942" s="18"/>
      <c r="H942" s="18"/>
      <c r="I942" s="18"/>
      <c r="J942" s="39"/>
      <c r="K942" s="18"/>
      <c r="L942" s="40"/>
      <c r="M942" s="39"/>
      <c r="N942" s="39"/>
      <c r="O942" s="39"/>
      <c r="P942" s="39"/>
      <c r="Q942" s="39"/>
      <c r="R942" s="18"/>
      <c r="S942" s="18"/>
      <c r="T942" s="41"/>
      <c r="V942" s="41"/>
    </row>
    <row r="943" spans="3:22" s="42" customFormat="1" x14ac:dyDescent="0.2">
      <c r="C943" s="38"/>
      <c r="D943" s="39"/>
      <c r="E943" s="39"/>
      <c r="F943" s="39"/>
      <c r="G943" s="18"/>
      <c r="H943" s="18"/>
      <c r="I943" s="18"/>
      <c r="J943" s="39"/>
      <c r="K943" s="18"/>
      <c r="L943" s="40"/>
      <c r="M943" s="39"/>
      <c r="N943" s="39"/>
      <c r="O943" s="39"/>
      <c r="P943" s="39"/>
      <c r="Q943" s="39"/>
      <c r="R943" s="18"/>
      <c r="S943" s="18"/>
      <c r="T943" s="41"/>
      <c r="V943" s="41"/>
    </row>
    <row r="944" spans="3:22" s="42" customFormat="1" x14ac:dyDescent="0.2">
      <c r="C944" s="38"/>
      <c r="D944" s="39"/>
      <c r="E944" s="39"/>
      <c r="F944" s="39"/>
      <c r="G944" s="18"/>
      <c r="H944" s="18"/>
      <c r="I944" s="18"/>
      <c r="J944" s="39"/>
      <c r="K944" s="18"/>
      <c r="L944" s="40"/>
      <c r="M944" s="39"/>
      <c r="N944" s="39"/>
      <c r="O944" s="39"/>
      <c r="P944" s="39"/>
      <c r="Q944" s="39"/>
      <c r="R944" s="18"/>
      <c r="S944" s="18"/>
      <c r="T944" s="41"/>
      <c r="V944" s="41"/>
    </row>
    <row r="945" spans="3:22" s="42" customFormat="1" x14ac:dyDescent="0.2">
      <c r="C945" s="38"/>
      <c r="D945" s="39"/>
      <c r="E945" s="39"/>
      <c r="F945" s="39"/>
      <c r="G945" s="18"/>
      <c r="H945" s="18"/>
      <c r="I945" s="18"/>
      <c r="J945" s="39"/>
      <c r="K945" s="18"/>
      <c r="L945" s="40"/>
      <c r="M945" s="39"/>
      <c r="N945" s="39"/>
      <c r="O945" s="39"/>
      <c r="P945" s="39"/>
      <c r="Q945" s="39"/>
      <c r="R945" s="18"/>
      <c r="S945" s="18"/>
      <c r="T945" s="41"/>
      <c r="V945" s="41"/>
    </row>
    <row r="946" spans="3:22" s="42" customFormat="1" x14ac:dyDescent="0.2">
      <c r="C946" s="38"/>
      <c r="D946" s="39"/>
      <c r="E946" s="39"/>
      <c r="F946" s="39"/>
      <c r="G946" s="18"/>
      <c r="H946" s="18"/>
      <c r="I946" s="18"/>
      <c r="J946" s="39"/>
      <c r="K946" s="18"/>
      <c r="L946" s="40"/>
      <c r="M946" s="39"/>
      <c r="N946" s="39"/>
      <c r="O946" s="39"/>
      <c r="P946" s="39"/>
      <c r="Q946" s="39"/>
      <c r="R946" s="18"/>
      <c r="S946" s="18"/>
      <c r="T946" s="41"/>
      <c r="V946" s="41"/>
    </row>
    <row r="947" spans="3:22" s="42" customFormat="1" x14ac:dyDescent="0.2">
      <c r="C947" s="38"/>
      <c r="D947" s="39"/>
      <c r="E947" s="39"/>
      <c r="F947" s="39"/>
      <c r="G947" s="18"/>
      <c r="H947" s="18"/>
      <c r="I947" s="18"/>
      <c r="J947" s="39"/>
      <c r="K947" s="18"/>
      <c r="L947" s="40"/>
      <c r="M947" s="39"/>
      <c r="N947" s="39"/>
      <c r="O947" s="39"/>
      <c r="P947" s="39"/>
      <c r="Q947" s="39"/>
      <c r="R947" s="18"/>
      <c r="S947" s="18"/>
      <c r="T947" s="41"/>
      <c r="V947" s="41"/>
    </row>
    <row r="948" spans="3:22" s="42" customFormat="1" x14ac:dyDescent="0.2">
      <c r="C948" s="38"/>
      <c r="D948" s="39"/>
      <c r="E948" s="39"/>
      <c r="F948" s="39"/>
      <c r="G948" s="18"/>
      <c r="H948" s="18"/>
      <c r="I948" s="18"/>
      <c r="J948" s="39"/>
      <c r="K948" s="18"/>
      <c r="L948" s="40"/>
      <c r="M948" s="39"/>
      <c r="N948" s="39"/>
      <c r="O948" s="39"/>
      <c r="P948" s="39"/>
      <c r="Q948" s="39"/>
      <c r="R948" s="18"/>
      <c r="S948" s="18"/>
      <c r="T948" s="41"/>
      <c r="V948" s="41"/>
    </row>
    <row r="949" spans="3:22" s="42" customFormat="1" x14ac:dyDescent="0.2">
      <c r="C949" s="38"/>
      <c r="D949" s="39"/>
      <c r="E949" s="39"/>
      <c r="F949" s="39"/>
      <c r="G949" s="18"/>
      <c r="H949" s="18"/>
      <c r="I949" s="18"/>
      <c r="J949" s="39"/>
      <c r="K949" s="18"/>
      <c r="L949" s="40"/>
      <c r="M949" s="39"/>
      <c r="N949" s="39"/>
      <c r="O949" s="39"/>
      <c r="P949" s="39"/>
      <c r="Q949" s="39"/>
      <c r="R949" s="18"/>
      <c r="S949" s="18"/>
      <c r="T949" s="41"/>
      <c r="V949" s="41"/>
    </row>
    <row r="950" spans="3:22" s="42" customFormat="1" x14ac:dyDescent="0.2">
      <c r="C950" s="38"/>
      <c r="D950" s="39"/>
      <c r="E950" s="39"/>
      <c r="F950" s="39"/>
      <c r="G950" s="18"/>
      <c r="H950" s="18"/>
      <c r="I950" s="18"/>
      <c r="J950" s="39"/>
      <c r="K950" s="18"/>
      <c r="L950" s="40"/>
      <c r="M950" s="39"/>
      <c r="N950" s="39"/>
      <c r="O950" s="39"/>
      <c r="P950" s="39"/>
      <c r="Q950" s="39"/>
      <c r="R950" s="18"/>
      <c r="S950" s="18"/>
      <c r="T950" s="41"/>
      <c r="V950" s="41"/>
    </row>
    <row r="951" spans="3:22" s="42" customFormat="1" x14ac:dyDescent="0.2">
      <c r="C951" s="38"/>
      <c r="D951" s="39"/>
      <c r="E951" s="39"/>
      <c r="F951" s="39"/>
      <c r="G951" s="18"/>
      <c r="H951" s="18"/>
      <c r="I951" s="18"/>
      <c r="J951" s="39"/>
      <c r="K951" s="18"/>
      <c r="L951" s="40"/>
      <c r="M951" s="39"/>
      <c r="N951" s="39"/>
      <c r="O951" s="39"/>
      <c r="P951" s="39"/>
      <c r="Q951" s="39"/>
      <c r="R951" s="18"/>
      <c r="S951" s="18"/>
      <c r="T951" s="41"/>
      <c r="V951" s="41"/>
    </row>
    <row r="952" spans="3:22" s="42" customFormat="1" x14ac:dyDescent="0.2">
      <c r="C952" s="38"/>
      <c r="D952" s="39"/>
      <c r="E952" s="39"/>
      <c r="F952" s="39"/>
      <c r="G952" s="18"/>
      <c r="H952" s="18"/>
      <c r="I952" s="18"/>
      <c r="J952" s="39"/>
      <c r="K952" s="18"/>
      <c r="L952" s="40"/>
      <c r="M952" s="39"/>
      <c r="N952" s="39"/>
      <c r="O952" s="39"/>
      <c r="P952" s="39"/>
      <c r="Q952" s="39"/>
      <c r="R952" s="18"/>
      <c r="S952" s="18"/>
      <c r="T952" s="41"/>
      <c r="V952" s="41"/>
    </row>
    <row r="953" spans="3:22" s="42" customFormat="1" x14ac:dyDescent="0.2">
      <c r="C953" s="38"/>
      <c r="D953" s="39"/>
      <c r="E953" s="39"/>
      <c r="F953" s="39"/>
      <c r="G953" s="18"/>
      <c r="H953" s="18"/>
      <c r="I953" s="18"/>
      <c r="J953" s="39"/>
      <c r="K953" s="18"/>
      <c r="L953" s="40"/>
      <c r="M953" s="39"/>
      <c r="N953" s="39"/>
      <c r="O953" s="39"/>
      <c r="P953" s="39"/>
      <c r="Q953" s="39"/>
      <c r="R953" s="18"/>
      <c r="S953" s="18"/>
      <c r="T953" s="41"/>
      <c r="V953" s="41"/>
    </row>
    <row r="954" spans="3:22" s="42" customFormat="1" x14ac:dyDescent="0.2">
      <c r="C954" s="38"/>
      <c r="D954" s="39"/>
      <c r="E954" s="39"/>
      <c r="F954" s="39"/>
      <c r="G954" s="18"/>
      <c r="H954" s="18"/>
      <c r="I954" s="18"/>
      <c r="J954" s="39"/>
      <c r="K954" s="18"/>
      <c r="L954" s="40"/>
      <c r="M954" s="39"/>
      <c r="N954" s="39"/>
      <c r="O954" s="39"/>
      <c r="P954" s="39"/>
      <c r="Q954" s="39"/>
      <c r="R954" s="18"/>
      <c r="S954" s="18"/>
      <c r="T954" s="41"/>
      <c r="V954" s="41"/>
    </row>
    <row r="955" spans="3:22" s="42" customFormat="1" x14ac:dyDescent="0.2">
      <c r="C955" s="38"/>
      <c r="D955" s="39"/>
      <c r="E955" s="39"/>
      <c r="F955" s="39"/>
      <c r="G955" s="18"/>
      <c r="H955" s="18"/>
      <c r="I955" s="18"/>
      <c r="J955" s="39"/>
      <c r="K955" s="18"/>
      <c r="L955" s="40"/>
      <c r="M955" s="39"/>
      <c r="N955" s="39"/>
      <c r="O955" s="39"/>
      <c r="P955" s="39"/>
      <c r="Q955" s="39"/>
      <c r="R955" s="18"/>
      <c r="S955" s="18"/>
      <c r="T955" s="41"/>
      <c r="V955" s="41"/>
    </row>
    <row r="956" spans="3:22" s="42" customFormat="1" x14ac:dyDescent="0.2">
      <c r="C956" s="38"/>
      <c r="D956" s="39"/>
      <c r="E956" s="39"/>
      <c r="F956" s="39"/>
      <c r="G956" s="18"/>
      <c r="H956" s="18"/>
      <c r="I956" s="18"/>
      <c r="J956" s="39"/>
      <c r="K956" s="18"/>
      <c r="L956" s="40"/>
      <c r="M956" s="39"/>
      <c r="N956" s="39"/>
      <c r="O956" s="39"/>
      <c r="P956" s="39"/>
      <c r="Q956" s="39"/>
      <c r="R956" s="18"/>
      <c r="S956" s="18"/>
      <c r="T956" s="41"/>
      <c r="V956" s="41"/>
    </row>
    <row r="957" spans="3:22" s="42" customFormat="1" x14ac:dyDescent="0.2">
      <c r="C957" s="38"/>
      <c r="D957" s="39"/>
      <c r="E957" s="39"/>
      <c r="F957" s="39"/>
      <c r="G957" s="18"/>
      <c r="H957" s="18"/>
      <c r="I957" s="18"/>
      <c r="J957" s="39"/>
      <c r="K957" s="18"/>
      <c r="L957" s="40"/>
      <c r="M957" s="39"/>
      <c r="N957" s="39"/>
      <c r="O957" s="39"/>
      <c r="P957" s="39"/>
      <c r="Q957" s="39"/>
      <c r="R957" s="18"/>
      <c r="S957" s="18"/>
      <c r="T957" s="41"/>
      <c r="V957" s="41"/>
    </row>
    <row r="958" spans="3:22" s="42" customFormat="1" x14ac:dyDescent="0.2">
      <c r="C958" s="38"/>
      <c r="D958" s="39"/>
      <c r="E958" s="39"/>
      <c r="F958" s="39"/>
      <c r="G958" s="18"/>
      <c r="H958" s="18"/>
      <c r="I958" s="18"/>
      <c r="J958" s="39"/>
      <c r="K958" s="18"/>
      <c r="L958" s="40"/>
      <c r="M958" s="39"/>
      <c r="N958" s="39"/>
      <c r="O958" s="39"/>
      <c r="P958" s="39"/>
      <c r="Q958" s="39"/>
      <c r="R958" s="18"/>
      <c r="S958" s="18"/>
      <c r="T958" s="41"/>
      <c r="V958" s="41"/>
    </row>
    <row r="959" spans="3:22" s="42" customFormat="1" x14ac:dyDescent="0.2">
      <c r="C959" s="38"/>
      <c r="D959" s="39"/>
      <c r="E959" s="39"/>
      <c r="F959" s="39"/>
      <c r="G959" s="18"/>
      <c r="H959" s="18"/>
      <c r="I959" s="18"/>
      <c r="J959" s="39"/>
      <c r="K959" s="18"/>
      <c r="L959" s="40"/>
      <c r="M959" s="39"/>
      <c r="N959" s="39"/>
      <c r="O959" s="39"/>
      <c r="P959" s="39"/>
      <c r="Q959" s="39"/>
      <c r="R959" s="18"/>
      <c r="S959" s="18"/>
      <c r="T959" s="41"/>
      <c r="V959" s="41"/>
    </row>
    <row r="960" spans="3:22" s="42" customFormat="1" x14ac:dyDescent="0.2">
      <c r="C960" s="38"/>
      <c r="D960" s="39"/>
      <c r="E960" s="39"/>
      <c r="F960" s="39"/>
      <c r="G960" s="18"/>
      <c r="H960" s="18"/>
      <c r="I960" s="18"/>
      <c r="J960" s="39"/>
      <c r="K960" s="18"/>
      <c r="L960" s="40"/>
      <c r="M960" s="39"/>
      <c r="N960" s="39"/>
      <c r="O960" s="39"/>
      <c r="P960" s="39"/>
      <c r="Q960" s="39"/>
      <c r="R960" s="18"/>
      <c r="S960" s="18"/>
      <c r="T960" s="41"/>
      <c r="V960" s="41"/>
    </row>
    <row r="961" spans="3:22" s="42" customFormat="1" x14ac:dyDescent="0.2">
      <c r="C961" s="38"/>
      <c r="D961" s="39"/>
      <c r="E961" s="39"/>
      <c r="F961" s="39"/>
      <c r="G961" s="18"/>
      <c r="H961" s="18"/>
      <c r="I961" s="18"/>
      <c r="J961" s="39"/>
      <c r="K961" s="18"/>
      <c r="L961" s="40"/>
      <c r="M961" s="39"/>
      <c r="N961" s="39"/>
      <c r="O961" s="39"/>
      <c r="P961" s="39"/>
      <c r="Q961" s="39"/>
      <c r="R961" s="18"/>
      <c r="S961" s="18"/>
      <c r="T961" s="41"/>
      <c r="V961" s="41"/>
    </row>
    <row r="962" spans="3:22" s="42" customFormat="1" x14ac:dyDescent="0.2">
      <c r="C962" s="38"/>
      <c r="D962" s="39"/>
      <c r="E962" s="39"/>
      <c r="F962" s="39"/>
      <c r="G962" s="18"/>
      <c r="H962" s="18"/>
      <c r="I962" s="18"/>
      <c r="J962" s="39"/>
      <c r="K962" s="18"/>
      <c r="L962" s="40"/>
      <c r="M962" s="39"/>
      <c r="N962" s="39"/>
      <c r="O962" s="39"/>
      <c r="P962" s="39"/>
      <c r="Q962" s="39"/>
      <c r="R962" s="18"/>
      <c r="S962" s="18"/>
      <c r="T962" s="41"/>
      <c r="V962" s="41"/>
    </row>
    <row r="963" spans="3:22" s="42" customFormat="1" x14ac:dyDescent="0.2">
      <c r="C963" s="38"/>
      <c r="D963" s="39"/>
      <c r="E963" s="39"/>
      <c r="F963" s="39"/>
      <c r="G963" s="18"/>
      <c r="H963" s="18"/>
      <c r="I963" s="18"/>
      <c r="J963" s="39"/>
      <c r="K963" s="18"/>
      <c r="L963" s="40"/>
      <c r="M963" s="39"/>
      <c r="N963" s="39"/>
      <c r="O963" s="39"/>
      <c r="P963" s="39"/>
      <c r="Q963" s="39"/>
      <c r="R963" s="18"/>
      <c r="S963" s="18"/>
      <c r="T963" s="41"/>
      <c r="V963" s="41"/>
    </row>
    <row r="964" spans="3:22" s="42" customFormat="1" x14ac:dyDescent="0.2">
      <c r="C964" s="38"/>
      <c r="D964" s="39"/>
      <c r="E964" s="39"/>
      <c r="F964" s="39"/>
      <c r="G964" s="18"/>
      <c r="H964" s="18"/>
      <c r="I964" s="18"/>
      <c r="J964" s="39"/>
      <c r="K964" s="18"/>
      <c r="L964" s="40"/>
      <c r="M964" s="39"/>
      <c r="N964" s="39"/>
      <c r="O964" s="39"/>
      <c r="P964" s="39"/>
      <c r="Q964" s="39"/>
      <c r="R964" s="18"/>
      <c r="S964" s="18"/>
      <c r="T964" s="41"/>
      <c r="V964" s="41"/>
    </row>
    <row r="965" spans="3:22" s="42" customFormat="1" x14ac:dyDescent="0.2">
      <c r="C965" s="38"/>
      <c r="D965" s="39"/>
      <c r="E965" s="39"/>
      <c r="F965" s="39"/>
      <c r="G965" s="18"/>
      <c r="H965" s="18"/>
      <c r="I965" s="18"/>
      <c r="J965" s="39"/>
      <c r="K965" s="18"/>
      <c r="L965" s="40"/>
      <c r="M965" s="39"/>
      <c r="N965" s="39"/>
      <c r="O965" s="39"/>
      <c r="P965" s="39"/>
      <c r="Q965" s="39"/>
      <c r="R965" s="18"/>
      <c r="S965" s="18"/>
      <c r="T965" s="41"/>
      <c r="V965" s="41"/>
    </row>
    <row r="966" spans="3:22" s="42" customFormat="1" x14ac:dyDescent="0.2">
      <c r="C966" s="38"/>
      <c r="D966" s="39"/>
      <c r="E966" s="39"/>
      <c r="F966" s="39"/>
      <c r="G966" s="18"/>
      <c r="H966" s="18"/>
      <c r="I966" s="18"/>
      <c r="J966" s="39"/>
      <c r="K966" s="18"/>
      <c r="L966" s="40"/>
      <c r="M966" s="39"/>
      <c r="N966" s="39"/>
      <c r="O966" s="39"/>
      <c r="P966" s="39"/>
      <c r="Q966" s="39"/>
      <c r="R966" s="18"/>
      <c r="S966" s="18"/>
      <c r="T966" s="41"/>
      <c r="V966" s="41"/>
    </row>
    <row r="967" spans="3:22" s="42" customFormat="1" x14ac:dyDescent="0.2">
      <c r="C967" s="38"/>
      <c r="D967" s="39"/>
      <c r="E967" s="39"/>
      <c r="F967" s="39"/>
      <c r="G967" s="18"/>
      <c r="H967" s="18"/>
      <c r="I967" s="18"/>
      <c r="J967" s="39"/>
      <c r="K967" s="18"/>
      <c r="L967" s="40"/>
      <c r="M967" s="39"/>
      <c r="N967" s="39"/>
      <c r="O967" s="39"/>
      <c r="P967" s="39"/>
      <c r="Q967" s="39"/>
      <c r="R967" s="18"/>
      <c r="S967" s="18"/>
      <c r="T967" s="41"/>
      <c r="V967" s="41"/>
    </row>
    <row r="968" spans="3:22" s="42" customFormat="1" x14ac:dyDescent="0.2">
      <c r="C968" s="38"/>
      <c r="D968" s="39"/>
      <c r="E968" s="39"/>
      <c r="F968" s="39"/>
      <c r="G968" s="18"/>
      <c r="H968" s="18"/>
      <c r="I968" s="18"/>
      <c r="J968" s="39"/>
      <c r="K968" s="18"/>
      <c r="L968" s="40"/>
      <c r="M968" s="39"/>
      <c r="N968" s="39"/>
      <c r="O968" s="39"/>
      <c r="P968" s="39"/>
      <c r="Q968" s="39"/>
      <c r="R968" s="18"/>
      <c r="S968" s="18"/>
      <c r="T968" s="41"/>
      <c r="V968" s="41"/>
    </row>
    <row r="969" spans="3:22" s="42" customFormat="1" x14ac:dyDescent="0.2">
      <c r="C969" s="38"/>
      <c r="D969" s="39"/>
      <c r="E969" s="39"/>
      <c r="F969" s="39"/>
      <c r="G969" s="18"/>
      <c r="H969" s="18"/>
      <c r="I969" s="18"/>
      <c r="J969" s="39"/>
      <c r="K969" s="18"/>
      <c r="L969" s="40"/>
      <c r="M969" s="39"/>
      <c r="N969" s="39"/>
      <c r="O969" s="39"/>
      <c r="P969" s="39"/>
      <c r="Q969" s="39"/>
      <c r="R969" s="18"/>
      <c r="S969" s="18"/>
      <c r="T969" s="41"/>
      <c r="V969" s="41"/>
    </row>
    <row r="970" spans="3:22" s="42" customFormat="1" x14ac:dyDescent="0.2">
      <c r="C970" s="38"/>
      <c r="D970" s="39"/>
      <c r="E970" s="39"/>
      <c r="F970" s="39"/>
      <c r="G970" s="18"/>
      <c r="H970" s="18"/>
      <c r="I970" s="18"/>
      <c r="J970" s="39"/>
      <c r="K970" s="18"/>
      <c r="L970" s="40"/>
      <c r="M970" s="39"/>
      <c r="N970" s="39"/>
      <c r="O970" s="39"/>
      <c r="P970" s="39"/>
      <c r="Q970" s="39"/>
      <c r="R970" s="18"/>
      <c r="S970" s="18"/>
      <c r="T970" s="41"/>
      <c r="V970" s="41"/>
    </row>
    <row r="971" spans="3:22" s="42" customFormat="1" x14ac:dyDescent="0.2">
      <c r="C971" s="38"/>
      <c r="D971" s="39"/>
      <c r="E971" s="39"/>
      <c r="F971" s="39"/>
      <c r="G971" s="18"/>
      <c r="H971" s="18"/>
      <c r="I971" s="18"/>
      <c r="J971" s="39"/>
      <c r="K971" s="18"/>
      <c r="L971" s="40"/>
      <c r="M971" s="39"/>
      <c r="N971" s="39"/>
      <c r="O971" s="39"/>
      <c r="P971" s="39"/>
      <c r="Q971" s="39"/>
      <c r="R971" s="18"/>
      <c r="S971" s="18"/>
      <c r="T971" s="41"/>
      <c r="V971" s="41"/>
    </row>
    <row r="972" spans="3:22" s="42" customFormat="1" x14ac:dyDescent="0.2">
      <c r="C972" s="38"/>
      <c r="D972" s="39"/>
      <c r="E972" s="39"/>
      <c r="F972" s="39"/>
      <c r="G972" s="18"/>
      <c r="H972" s="18"/>
      <c r="I972" s="18"/>
      <c r="J972" s="39"/>
      <c r="K972" s="18"/>
      <c r="L972" s="40"/>
      <c r="M972" s="39"/>
      <c r="N972" s="39"/>
      <c r="O972" s="39"/>
      <c r="P972" s="39"/>
      <c r="Q972" s="39"/>
      <c r="R972" s="18"/>
      <c r="S972" s="18"/>
      <c r="T972" s="41"/>
      <c r="V972" s="41"/>
    </row>
    <row r="973" spans="3:22" s="42" customFormat="1" x14ac:dyDescent="0.2">
      <c r="C973" s="38"/>
      <c r="D973" s="39"/>
      <c r="E973" s="39"/>
      <c r="F973" s="39"/>
      <c r="G973" s="18"/>
      <c r="H973" s="18"/>
      <c r="I973" s="18"/>
      <c r="J973" s="39"/>
      <c r="K973" s="18"/>
      <c r="L973" s="40"/>
      <c r="M973" s="39"/>
      <c r="N973" s="39"/>
      <c r="O973" s="39"/>
      <c r="P973" s="39"/>
      <c r="Q973" s="39"/>
      <c r="R973" s="18"/>
      <c r="S973" s="18"/>
      <c r="T973" s="41"/>
      <c r="V973" s="41"/>
    </row>
    <row r="974" spans="3:22" s="42" customFormat="1" x14ac:dyDescent="0.2">
      <c r="C974" s="38"/>
      <c r="D974" s="39"/>
      <c r="E974" s="39"/>
      <c r="F974" s="39"/>
      <c r="G974" s="18"/>
      <c r="H974" s="18"/>
      <c r="I974" s="18"/>
      <c r="J974" s="39"/>
      <c r="K974" s="18"/>
      <c r="L974" s="40"/>
      <c r="M974" s="39"/>
      <c r="N974" s="39"/>
      <c r="O974" s="39"/>
      <c r="P974" s="39"/>
      <c r="Q974" s="39"/>
      <c r="R974" s="18"/>
      <c r="S974" s="18"/>
      <c r="T974" s="41"/>
      <c r="V974" s="41"/>
    </row>
    <row r="975" spans="3:22" s="42" customFormat="1" x14ac:dyDescent="0.2">
      <c r="C975" s="38"/>
      <c r="D975" s="39"/>
      <c r="E975" s="39"/>
      <c r="F975" s="39"/>
      <c r="G975" s="18"/>
      <c r="H975" s="18"/>
      <c r="I975" s="18"/>
      <c r="J975" s="39"/>
      <c r="K975" s="18"/>
      <c r="L975" s="40"/>
      <c r="M975" s="39"/>
      <c r="N975" s="39"/>
      <c r="O975" s="39"/>
      <c r="P975" s="39"/>
      <c r="Q975" s="39"/>
      <c r="R975" s="18"/>
      <c r="S975" s="18"/>
      <c r="T975" s="41"/>
      <c r="V975" s="41"/>
    </row>
    <row r="976" spans="3:22" s="42" customFormat="1" x14ac:dyDescent="0.2">
      <c r="C976" s="38"/>
      <c r="D976" s="39"/>
      <c r="E976" s="39"/>
      <c r="F976" s="39"/>
      <c r="G976" s="18"/>
      <c r="H976" s="18"/>
      <c r="I976" s="18"/>
      <c r="J976" s="39"/>
      <c r="K976" s="18"/>
      <c r="L976" s="40"/>
      <c r="M976" s="39"/>
      <c r="N976" s="39"/>
      <c r="O976" s="39"/>
      <c r="P976" s="39"/>
      <c r="Q976" s="39"/>
      <c r="R976" s="18"/>
      <c r="S976" s="18"/>
      <c r="T976" s="41"/>
      <c r="V976" s="41"/>
    </row>
    <row r="977" spans="3:22" s="42" customFormat="1" x14ac:dyDescent="0.2">
      <c r="C977" s="38"/>
      <c r="D977" s="39"/>
      <c r="E977" s="39"/>
      <c r="F977" s="39"/>
      <c r="G977" s="18"/>
      <c r="H977" s="18"/>
      <c r="I977" s="18"/>
      <c r="J977" s="39"/>
      <c r="K977" s="18"/>
      <c r="L977" s="40"/>
      <c r="M977" s="39"/>
      <c r="N977" s="39"/>
      <c r="O977" s="39"/>
      <c r="P977" s="39"/>
      <c r="Q977" s="39"/>
      <c r="R977" s="18"/>
      <c r="S977" s="18"/>
      <c r="T977" s="41"/>
      <c r="V977" s="41"/>
    </row>
    <row r="978" spans="3:22" s="42" customFormat="1" x14ac:dyDescent="0.2">
      <c r="C978" s="38"/>
      <c r="D978" s="39"/>
      <c r="E978" s="39"/>
      <c r="F978" s="39"/>
      <c r="G978" s="18"/>
      <c r="H978" s="18"/>
      <c r="I978" s="18"/>
      <c r="J978" s="39"/>
      <c r="K978" s="18"/>
      <c r="L978" s="40"/>
      <c r="M978" s="39"/>
      <c r="N978" s="39"/>
      <c r="O978" s="39"/>
      <c r="P978" s="39"/>
      <c r="Q978" s="39"/>
      <c r="R978" s="18"/>
      <c r="S978" s="18"/>
      <c r="T978" s="41"/>
      <c r="V978" s="41"/>
    </row>
    <row r="979" spans="3:22" s="42" customFormat="1" x14ac:dyDescent="0.2">
      <c r="C979" s="38"/>
      <c r="D979" s="39"/>
      <c r="E979" s="39"/>
      <c r="F979" s="39"/>
      <c r="G979" s="18"/>
      <c r="H979" s="18"/>
      <c r="I979" s="18"/>
      <c r="J979" s="39"/>
      <c r="K979" s="18"/>
      <c r="L979" s="40"/>
      <c r="M979" s="39"/>
      <c r="N979" s="39"/>
      <c r="O979" s="39"/>
      <c r="P979" s="39"/>
      <c r="Q979" s="39"/>
      <c r="R979" s="18"/>
      <c r="S979" s="18"/>
      <c r="T979" s="41"/>
      <c r="V979" s="41"/>
    </row>
    <row r="980" spans="3:22" s="42" customFormat="1" x14ac:dyDescent="0.2">
      <c r="C980" s="38"/>
      <c r="D980" s="39"/>
      <c r="E980" s="39"/>
      <c r="F980" s="39"/>
      <c r="G980" s="18"/>
      <c r="H980" s="18"/>
      <c r="I980" s="18"/>
      <c r="J980" s="39"/>
      <c r="K980" s="18"/>
      <c r="L980" s="40"/>
      <c r="M980" s="39"/>
      <c r="N980" s="39"/>
      <c r="O980" s="39"/>
      <c r="P980" s="39"/>
      <c r="Q980" s="39"/>
      <c r="R980" s="18"/>
      <c r="S980" s="18"/>
      <c r="T980" s="41"/>
      <c r="V980" s="41"/>
    </row>
    <row r="981" spans="3:22" s="42" customFormat="1" x14ac:dyDescent="0.2">
      <c r="C981" s="38"/>
      <c r="D981" s="39"/>
      <c r="E981" s="39"/>
      <c r="F981" s="39"/>
      <c r="G981" s="18"/>
      <c r="H981" s="18"/>
      <c r="I981" s="18"/>
      <c r="J981" s="39"/>
      <c r="K981" s="18"/>
      <c r="L981" s="40"/>
      <c r="M981" s="39"/>
      <c r="N981" s="39"/>
      <c r="O981" s="39"/>
      <c r="P981" s="39"/>
      <c r="Q981" s="39"/>
      <c r="R981" s="18"/>
      <c r="S981" s="18"/>
      <c r="T981" s="41"/>
      <c r="V981" s="41"/>
    </row>
    <row r="982" spans="3:22" s="42" customFormat="1" x14ac:dyDescent="0.2">
      <c r="C982" s="38"/>
      <c r="D982" s="39"/>
      <c r="E982" s="39"/>
      <c r="F982" s="39"/>
      <c r="G982" s="18"/>
      <c r="H982" s="18"/>
      <c r="I982" s="18"/>
      <c r="J982" s="39"/>
      <c r="K982" s="18"/>
      <c r="L982" s="40"/>
      <c r="M982" s="39"/>
      <c r="N982" s="39"/>
      <c r="O982" s="39"/>
      <c r="P982" s="39"/>
      <c r="Q982" s="39"/>
      <c r="R982" s="18"/>
      <c r="S982" s="18"/>
      <c r="T982" s="41"/>
      <c r="V982" s="41"/>
    </row>
    <row r="983" spans="3:22" s="42" customFormat="1" x14ac:dyDescent="0.2">
      <c r="C983" s="38"/>
      <c r="D983" s="39"/>
      <c r="E983" s="39"/>
      <c r="F983" s="39"/>
      <c r="G983" s="18"/>
      <c r="H983" s="18"/>
      <c r="I983" s="18"/>
      <c r="J983" s="39"/>
      <c r="K983" s="18"/>
      <c r="L983" s="40"/>
      <c r="M983" s="39"/>
      <c r="N983" s="39"/>
      <c r="O983" s="39"/>
      <c r="P983" s="39"/>
      <c r="Q983" s="39"/>
      <c r="R983" s="18"/>
      <c r="S983" s="18"/>
      <c r="T983" s="41"/>
      <c r="V983" s="41"/>
    </row>
    <row r="984" spans="3:22" s="42" customFormat="1" x14ac:dyDescent="0.2">
      <c r="C984" s="38"/>
      <c r="D984" s="39"/>
      <c r="E984" s="39"/>
      <c r="F984" s="39"/>
      <c r="G984" s="18"/>
      <c r="H984" s="18"/>
      <c r="I984" s="18"/>
      <c r="J984" s="39"/>
      <c r="K984" s="18"/>
      <c r="L984" s="40"/>
      <c r="M984" s="39"/>
      <c r="N984" s="39"/>
      <c r="O984" s="39"/>
      <c r="P984" s="39"/>
      <c r="Q984" s="39"/>
      <c r="R984" s="18"/>
      <c r="S984" s="18"/>
      <c r="T984" s="41"/>
      <c r="V984" s="41"/>
    </row>
    <row r="985" spans="3:22" s="42" customFormat="1" x14ac:dyDescent="0.2">
      <c r="C985" s="38"/>
      <c r="D985" s="39"/>
      <c r="E985" s="39"/>
      <c r="F985" s="39"/>
      <c r="G985" s="18"/>
      <c r="H985" s="18"/>
      <c r="I985" s="18"/>
      <c r="J985" s="39"/>
      <c r="K985" s="18"/>
      <c r="L985" s="40"/>
      <c r="M985" s="39"/>
      <c r="N985" s="39"/>
      <c r="O985" s="39"/>
      <c r="P985" s="39"/>
      <c r="Q985" s="39"/>
      <c r="R985" s="18"/>
      <c r="S985" s="18"/>
      <c r="T985" s="41"/>
      <c r="V985" s="41"/>
    </row>
    <row r="986" spans="3:22" s="42" customFormat="1" x14ac:dyDescent="0.2">
      <c r="C986" s="38"/>
      <c r="D986" s="39"/>
      <c r="E986" s="39"/>
      <c r="F986" s="39"/>
      <c r="G986" s="18"/>
      <c r="H986" s="18"/>
      <c r="I986" s="18"/>
      <c r="J986" s="39"/>
      <c r="K986" s="18"/>
      <c r="L986" s="40"/>
      <c r="M986" s="39"/>
      <c r="N986" s="39"/>
      <c r="O986" s="39"/>
      <c r="P986" s="39"/>
      <c r="Q986" s="39"/>
      <c r="R986" s="18"/>
      <c r="S986" s="18"/>
      <c r="T986" s="41"/>
      <c r="V986" s="41"/>
    </row>
    <row r="987" spans="3:22" s="42" customFormat="1" x14ac:dyDescent="0.2">
      <c r="C987" s="38"/>
      <c r="D987" s="39"/>
      <c r="E987" s="39"/>
      <c r="F987" s="39"/>
      <c r="G987" s="18"/>
      <c r="H987" s="18"/>
      <c r="I987" s="18"/>
      <c r="J987" s="39"/>
      <c r="K987" s="18"/>
      <c r="L987" s="40"/>
      <c r="M987" s="39"/>
      <c r="N987" s="39"/>
      <c r="O987" s="39"/>
      <c r="P987" s="39"/>
      <c r="Q987" s="39"/>
      <c r="R987" s="18"/>
      <c r="S987" s="18"/>
      <c r="T987" s="41"/>
      <c r="V987" s="41"/>
    </row>
    <row r="988" spans="3:22" s="42" customFormat="1" x14ac:dyDescent="0.2">
      <c r="C988" s="38"/>
      <c r="D988" s="39"/>
      <c r="E988" s="39"/>
      <c r="F988" s="39"/>
      <c r="G988" s="18"/>
      <c r="H988" s="18"/>
      <c r="I988" s="18"/>
      <c r="J988" s="39"/>
      <c r="K988" s="18"/>
      <c r="L988" s="40"/>
      <c r="M988" s="39"/>
      <c r="N988" s="39"/>
      <c r="O988" s="39"/>
      <c r="P988" s="39"/>
      <c r="Q988" s="39"/>
      <c r="R988" s="18"/>
      <c r="S988" s="18"/>
      <c r="T988" s="41"/>
      <c r="V988" s="41"/>
    </row>
    <row r="989" spans="3:22" s="42" customFormat="1" x14ac:dyDescent="0.2">
      <c r="C989" s="38"/>
      <c r="D989" s="39"/>
      <c r="E989" s="39"/>
      <c r="F989" s="39"/>
      <c r="G989" s="18"/>
      <c r="H989" s="18"/>
      <c r="I989" s="18"/>
      <c r="J989" s="39"/>
      <c r="K989" s="18"/>
      <c r="L989" s="40"/>
      <c r="M989" s="39"/>
      <c r="N989" s="39"/>
      <c r="O989" s="39"/>
      <c r="P989" s="39"/>
      <c r="Q989" s="39"/>
      <c r="R989" s="18"/>
      <c r="S989" s="18"/>
      <c r="T989" s="41"/>
      <c r="V989" s="41"/>
    </row>
    <row r="990" spans="3:22" s="42" customFormat="1" x14ac:dyDescent="0.2">
      <c r="C990" s="38"/>
      <c r="D990" s="39"/>
      <c r="E990" s="39"/>
      <c r="F990" s="39"/>
      <c r="G990" s="18"/>
      <c r="H990" s="18"/>
      <c r="I990" s="18"/>
      <c r="J990" s="39"/>
      <c r="K990" s="18"/>
      <c r="L990" s="40"/>
      <c r="M990" s="39"/>
      <c r="N990" s="39"/>
      <c r="O990" s="39"/>
      <c r="P990" s="39"/>
      <c r="Q990" s="39"/>
      <c r="R990" s="18"/>
      <c r="S990" s="18"/>
      <c r="T990" s="41"/>
      <c r="V990" s="41"/>
    </row>
    <row r="991" spans="3:22" s="42" customFormat="1" x14ac:dyDescent="0.2">
      <c r="C991" s="38"/>
      <c r="D991" s="39"/>
      <c r="E991" s="39"/>
      <c r="F991" s="39"/>
      <c r="G991" s="18"/>
      <c r="H991" s="18"/>
      <c r="I991" s="18"/>
      <c r="J991" s="39"/>
      <c r="K991" s="18"/>
      <c r="L991" s="40"/>
      <c r="M991" s="39"/>
      <c r="N991" s="39"/>
      <c r="O991" s="39"/>
      <c r="P991" s="39"/>
      <c r="Q991" s="39"/>
      <c r="R991" s="18"/>
      <c r="S991" s="18"/>
      <c r="T991" s="41"/>
      <c r="V991" s="41"/>
    </row>
    <row r="992" spans="3:22" s="42" customFormat="1" x14ac:dyDescent="0.2">
      <c r="C992" s="38"/>
      <c r="D992" s="39"/>
      <c r="E992" s="39"/>
      <c r="F992" s="39"/>
      <c r="G992" s="18"/>
      <c r="H992" s="18"/>
      <c r="I992" s="18"/>
      <c r="J992" s="39"/>
      <c r="K992" s="18"/>
      <c r="L992" s="40"/>
      <c r="M992" s="39"/>
      <c r="N992" s="39"/>
      <c r="O992" s="39"/>
      <c r="P992" s="39"/>
      <c r="Q992" s="39"/>
      <c r="R992" s="18"/>
      <c r="S992" s="18"/>
      <c r="T992" s="41"/>
      <c r="V992" s="41"/>
    </row>
    <row r="993" spans="3:22" s="42" customFormat="1" x14ac:dyDescent="0.2">
      <c r="C993" s="38"/>
      <c r="D993" s="39"/>
      <c r="E993" s="39"/>
      <c r="F993" s="39"/>
      <c r="G993" s="18"/>
      <c r="H993" s="18"/>
      <c r="I993" s="18"/>
      <c r="J993" s="39"/>
      <c r="K993" s="18"/>
      <c r="L993" s="40"/>
      <c r="M993" s="39"/>
      <c r="N993" s="39"/>
      <c r="O993" s="39"/>
      <c r="P993" s="39"/>
      <c r="Q993" s="39"/>
      <c r="R993" s="18"/>
      <c r="S993" s="18"/>
      <c r="T993" s="41"/>
      <c r="V993" s="41"/>
    </row>
    <row r="994" spans="3:22" s="42" customFormat="1" x14ac:dyDescent="0.2">
      <c r="C994" s="38"/>
      <c r="D994" s="39"/>
      <c r="E994" s="39"/>
      <c r="F994" s="39"/>
      <c r="G994" s="18"/>
      <c r="H994" s="18"/>
      <c r="I994" s="18"/>
      <c r="J994" s="39"/>
      <c r="K994" s="18"/>
      <c r="L994" s="40"/>
      <c r="M994" s="39"/>
      <c r="N994" s="39"/>
      <c r="O994" s="39"/>
      <c r="P994" s="39"/>
      <c r="Q994" s="39"/>
      <c r="R994" s="18"/>
      <c r="S994" s="18"/>
      <c r="T994" s="41"/>
      <c r="V994" s="41"/>
    </row>
    <row r="995" spans="3:22" s="42" customFormat="1" x14ac:dyDescent="0.2">
      <c r="C995" s="38"/>
      <c r="D995" s="39"/>
      <c r="E995" s="39"/>
      <c r="F995" s="39"/>
      <c r="G995" s="18"/>
      <c r="H995" s="18"/>
      <c r="I995" s="18"/>
      <c r="J995" s="39"/>
      <c r="K995" s="18"/>
      <c r="L995" s="40"/>
      <c r="M995" s="39"/>
      <c r="N995" s="39"/>
      <c r="O995" s="39"/>
      <c r="P995" s="39"/>
      <c r="Q995" s="39"/>
      <c r="R995" s="18"/>
      <c r="S995" s="18"/>
      <c r="T995" s="41"/>
      <c r="V995" s="41"/>
    </row>
    <row r="996" spans="3:22" s="42" customFormat="1" x14ac:dyDescent="0.2">
      <c r="C996" s="38"/>
      <c r="D996" s="39"/>
      <c r="E996" s="39"/>
      <c r="F996" s="39"/>
      <c r="G996" s="18"/>
      <c r="H996" s="18"/>
      <c r="I996" s="18"/>
      <c r="J996" s="39"/>
      <c r="K996" s="18"/>
      <c r="L996" s="40"/>
      <c r="M996" s="39"/>
      <c r="N996" s="39"/>
      <c r="O996" s="39"/>
      <c r="P996" s="39"/>
      <c r="Q996" s="39"/>
      <c r="R996" s="18"/>
      <c r="S996" s="18"/>
      <c r="T996" s="41"/>
      <c r="V996" s="41"/>
    </row>
    <row r="997" spans="3:22" s="42" customFormat="1" x14ac:dyDescent="0.2">
      <c r="C997" s="38"/>
      <c r="D997" s="39"/>
      <c r="E997" s="39"/>
      <c r="F997" s="39"/>
      <c r="G997" s="18"/>
      <c r="H997" s="18"/>
      <c r="I997" s="18"/>
      <c r="J997" s="39"/>
      <c r="K997" s="18"/>
      <c r="L997" s="40"/>
      <c r="M997" s="39"/>
      <c r="N997" s="39"/>
      <c r="O997" s="39"/>
      <c r="P997" s="39"/>
      <c r="Q997" s="39"/>
      <c r="R997" s="18"/>
      <c r="S997" s="18"/>
      <c r="T997" s="41"/>
      <c r="V997" s="41"/>
    </row>
    <row r="998" spans="3:22" s="42" customFormat="1" x14ac:dyDescent="0.2">
      <c r="C998" s="38"/>
      <c r="D998" s="39"/>
      <c r="E998" s="39"/>
      <c r="F998" s="39"/>
      <c r="G998" s="18"/>
      <c r="H998" s="18"/>
      <c r="I998" s="18"/>
      <c r="J998" s="39"/>
      <c r="K998" s="18"/>
      <c r="L998" s="40"/>
      <c r="M998" s="39"/>
      <c r="N998" s="39"/>
      <c r="O998" s="39"/>
      <c r="P998" s="39"/>
      <c r="Q998" s="39"/>
      <c r="R998" s="18"/>
      <c r="S998" s="18"/>
      <c r="T998" s="41"/>
      <c r="V998" s="41"/>
    </row>
    <row r="999" spans="3:22" s="42" customFormat="1" x14ac:dyDescent="0.2">
      <c r="C999" s="38"/>
      <c r="D999" s="39"/>
      <c r="E999" s="39"/>
      <c r="F999" s="39"/>
      <c r="G999" s="18"/>
      <c r="H999" s="18"/>
      <c r="I999" s="18"/>
      <c r="J999" s="39"/>
      <c r="K999" s="18"/>
      <c r="L999" s="40"/>
      <c r="M999" s="39"/>
      <c r="N999" s="39"/>
      <c r="O999" s="39"/>
      <c r="P999" s="39"/>
      <c r="Q999" s="39"/>
      <c r="R999" s="18"/>
      <c r="S999" s="18"/>
      <c r="T999" s="41"/>
      <c r="V999" s="41"/>
    </row>
    <row r="1000" spans="3:22" s="42" customFormat="1" x14ac:dyDescent="0.2">
      <c r="C1000" s="38"/>
      <c r="D1000" s="39"/>
      <c r="E1000" s="39"/>
      <c r="F1000" s="39"/>
      <c r="G1000" s="18"/>
      <c r="H1000" s="18"/>
      <c r="I1000" s="18"/>
      <c r="J1000" s="39"/>
      <c r="K1000" s="18"/>
      <c r="L1000" s="40"/>
      <c r="M1000" s="39"/>
      <c r="N1000" s="39"/>
      <c r="O1000" s="39"/>
      <c r="P1000" s="39"/>
      <c r="Q1000" s="39"/>
      <c r="R1000" s="18"/>
      <c r="S1000" s="18"/>
      <c r="T1000" s="41"/>
      <c r="V1000" s="41"/>
    </row>
    <row r="1001" spans="3:22" s="42" customFormat="1" x14ac:dyDescent="0.2">
      <c r="C1001" s="38"/>
      <c r="D1001" s="39"/>
      <c r="E1001" s="39"/>
      <c r="F1001" s="39"/>
      <c r="G1001" s="18"/>
      <c r="H1001" s="18"/>
      <c r="I1001" s="18"/>
      <c r="J1001" s="39"/>
      <c r="K1001" s="18"/>
      <c r="L1001" s="40"/>
      <c r="M1001" s="39"/>
      <c r="N1001" s="39"/>
      <c r="O1001" s="39"/>
      <c r="P1001" s="39"/>
      <c r="Q1001" s="39"/>
      <c r="R1001" s="18"/>
      <c r="S1001" s="18"/>
      <c r="T1001" s="41"/>
      <c r="V1001" s="41"/>
    </row>
    <row r="1002" spans="3:22" s="42" customFormat="1" x14ac:dyDescent="0.2">
      <c r="C1002" s="38"/>
      <c r="D1002" s="39"/>
      <c r="E1002" s="39"/>
      <c r="F1002" s="39"/>
      <c r="G1002" s="18"/>
      <c r="H1002" s="18"/>
      <c r="I1002" s="18"/>
      <c r="J1002" s="39"/>
      <c r="K1002" s="18"/>
      <c r="L1002" s="40"/>
      <c r="M1002" s="39"/>
      <c r="N1002" s="39"/>
      <c r="O1002" s="39"/>
      <c r="P1002" s="39"/>
      <c r="Q1002" s="39"/>
      <c r="R1002" s="18"/>
      <c r="S1002" s="18"/>
      <c r="T1002" s="41"/>
      <c r="V1002" s="41"/>
    </row>
    <row r="1003" spans="3:22" s="42" customFormat="1" x14ac:dyDescent="0.2">
      <c r="C1003" s="38"/>
      <c r="D1003" s="39"/>
      <c r="E1003" s="39"/>
      <c r="F1003" s="39"/>
      <c r="G1003" s="18"/>
      <c r="H1003" s="18"/>
      <c r="I1003" s="18"/>
      <c r="J1003" s="39"/>
      <c r="K1003" s="18"/>
      <c r="L1003" s="40"/>
      <c r="M1003" s="39"/>
      <c r="N1003" s="39"/>
      <c r="O1003" s="39"/>
      <c r="P1003" s="39"/>
      <c r="Q1003" s="39"/>
      <c r="R1003" s="18"/>
      <c r="S1003" s="18"/>
      <c r="T1003" s="41"/>
      <c r="V1003" s="41"/>
    </row>
    <row r="1004" spans="3:22" s="42" customFormat="1" x14ac:dyDescent="0.2">
      <c r="C1004" s="38"/>
      <c r="D1004" s="39"/>
      <c r="E1004" s="39"/>
      <c r="F1004" s="39"/>
      <c r="G1004" s="18"/>
      <c r="H1004" s="18"/>
      <c r="I1004" s="18"/>
      <c r="J1004" s="39"/>
      <c r="K1004" s="18"/>
      <c r="L1004" s="40"/>
      <c r="M1004" s="39"/>
      <c r="N1004" s="39"/>
      <c r="O1004" s="39"/>
      <c r="P1004" s="39"/>
      <c r="Q1004" s="39"/>
      <c r="R1004" s="18"/>
      <c r="S1004" s="18"/>
      <c r="T1004" s="41"/>
      <c r="V1004" s="41"/>
    </row>
    <row r="1005" spans="3:22" s="42" customFormat="1" x14ac:dyDescent="0.2">
      <c r="C1005" s="38"/>
      <c r="D1005" s="39"/>
      <c r="E1005" s="39"/>
      <c r="F1005" s="39"/>
      <c r="G1005" s="18"/>
      <c r="H1005" s="18"/>
      <c r="I1005" s="18"/>
      <c r="J1005" s="39"/>
      <c r="K1005" s="18"/>
      <c r="L1005" s="40"/>
      <c r="M1005" s="39"/>
      <c r="N1005" s="39"/>
      <c r="O1005" s="39"/>
      <c r="P1005" s="39"/>
      <c r="Q1005" s="39"/>
      <c r="R1005" s="18"/>
      <c r="S1005" s="18"/>
      <c r="T1005" s="41"/>
      <c r="V1005" s="41"/>
    </row>
    <row r="1006" spans="3:22" s="42" customFormat="1" x14ac:dyDescent="0.2">
      <c r="C1006" s="38"/>
      <c r="D1006" s="39"/>
      <c r="E1006" s="39"/>
      <c r="F1006" s="39"/>
      <c r="G1006" s="18"/>
      <c r="H1006" s="18"/>
      <c r="I1006" s="18"/>
      <c r="J1006" s="39"/>
      <c r="K1006" s="18"/>
      <c r="L1006" s="40"/>
      <c r="M1006" s="39"/>
      <c r="N1006" s="39"/>
      <c r="O1006" s="39"/>
      <c r="P1006" s="39"/>
      <c r="Q1006" s="39"/>
      <c r="R1006" s="18"/>
      <c r="S1006" s="18"/>
      <c r="T1006" s="41"/>
      <c r="V1006" s="41"/>
    </row>
    <row r="1007" spans="3:22" s="42" customFormat="1" x14ac:dyDescent="0.2">
      <c r="C1007" s="38"/>
      <c r="D1007" s="39"/>
      <c r="E1007" s="39"/>
      <c r="F1007" s="39"/>
      <c r="G1007" s="18"/>
      <c r="H1007" s="18"/>
      <c r="I1007" s="18"/>
      <c r="J1007" s="39"/>
      <c r="K1007" s="18"/>
      <c r="L1007" s="40"/>
      <c r="M1007" s="39"/>
      <c r="N1007" s="39"/>
      <c r="O1007" s="39"/>
      <c r="P1007" s="39"/>
      <c r="Q1007" s="39"/>
      <c r="R1007" s="18"/>
      <c r="S1007" s="18"/>
      <c r="T1007" s="41"/>
      <c r="V1007" s="41"/>
    </row>
    <row r="1008" spans="3:22" s="42" customFormat="1" x14ac:dyDescent="0.2">
      <c r="C1008" s="38"/>
      <c r="D1008" s="39"/>
      <c r="E1008" s="39"/>
      <c r="F1008" s="39"/>
      <c r="G1008" s="18"/>
      <c r="H1008" s="18"/>
      <c r="I1008" s="18"/>
      <c r="J1008" s="39"/>
      <c r="K1008" s="18"/>
      <c r="L1008" s="40"/>
      <c r="M1008" s="39"/>
      <c r="N1008" s="39"/>
      <c r="O1008" s="39"/>
      <c r="P1008" s="39"/>
      <c r="Q1008" s="39"/>
      <c r="R1008" s="18"/>
      <c r="S1008" s="18"/>
      <c r="T1008" s="41"/>
      <c r="V1008" s="41"/>
    </row>
    <row r="1009" spans="3:22" s="42" customFormat="1" x14ac:dyDescent="0.2">
      <c r="C1009" s="38"/>
      <c r="D1009" s="39"/>
      <c r="E1009" s="39"/>
      <c r="F1009" s="39"/>
      <c r="G1009" s="18"/>
      <c r="H1009" s="18"/>
      <c r="I1009" s="18"/>
      <c r="J1009" s="39"/>
      <c r="K1009" s="18"/>
      <c r="L1009" s="40"/>
      <c r="M1009" s="39"/>
      <c r="N1009" s="39"/>
      <c r="O1009" s="39"/>
      <c r="P1009" s="39"/>
      <c r="Q1009" s="39"/>
      <c r="R1009" s="18"/>
      <c r="S1009" s="18"/>
      <c r="T1009" s="41"/>
      <c r="V1009" s="41"/>
    </row>
    <row r="1010" spans="3:22" s="42" customFormat="1" x14ac:dyDescent="0.2">
      <c r="C1010" s="38"/>
      <c r="D1010" s="39"/>
      <c r="E1010" s="39"/>
      <c r="F1010" s="39"/>
      <c r="G1010" s="18"/>
      <c r="H1010" s="18"/>
      <c r="I1010" s="18"/>
      <c r="J1010" s="39"/>
      <c r="K1010" s="18"/>
      <c r="L1010" s="40"/>
      <c r="M1010" s="39"/>
      <c r="N1010" s="39"/>
      <c r="O1010" s="39"/>
      <c r="P1010" s="39"/>
      <c r="Q1010" s="39"/>
      <c r="R1010" s="18"/>
      <c r="S1010" s="18"/>
      <c r="T1010" s="41"/>
      <c r="V1010" s="41"/>
    </row>
    <row r="1011" spans="3:22" s="42" customFormat="1" x14ac:dyDescent="0.2">
      <c r="C1011" s="38"/>
      <c r="D1011" s="39"/>
      <c r="E1011" s="39"/>
      <c r="F1011" s="39"/>
      <c r="G1011" s="18"/>
      <c r="H1011" s="18"/>
      <c r="I1011" s="18"/>
      <c r="J1011" s="39"/>
      <c r="K1011" s="18"/>
      <c r="L1011" s="40"/>
      <c r="M1011" s="39"/>
      <c r="N1011" s="39"/>
      <c r="O1011" s="39"/>
      <c r="P1011" s="39"/>
      <c r="Q1011" s="39"/>
      <c r="R1011" s="18"/>
      <c r="S1011" s="18"/>
      <c r="T1011" s="41"/>
      <c r="V1011" s="41"/>
    </row>
    <row r="1012" spans="3:22" s="42" customFormat="1" x14ac:dyDescent="0.2">
      <c r="C1012" s="38"/>
      <c r="D1012" s="39"/>
      <c r="E1012" s="39"/>
      <c r="F1012" s="39"/>
      <c r="G1012" s="18"/>
      <c r="H1012" s="18"/>
      <c r="I1012" s="18"/>
      <c r="J1012" s="39"/>
      <c r="K1012" s="18"/>
      <c r="L1012" s="40"/>
      <c r="M1012" s="39"/>
      <c r="N1012" s="39"/>
      <c r="O1012" s="39"/>
      <c r="P1012" s="39"/>
      <c r="Q1012" s="39"/>
      <c r="R1012" s="18"/>
      <c r="S1012" s="18"/>
      <c r="T1012" s="41"/>
      <c r="V1012" s="41"/>
    </row>
    <row r="1013" spans="3:22" s="42" customFormat="1" x14ac:dyDescent="0.2">
      <c r="C1013" s="38"/>
      <c r="D1013" s="39"/>
      <c r="E1013" s="39"/>
      <c r="F1013" s="39"/>
      <c r="G1013" s="18"/>
      <c r="H1013" s="18"/>
      <c r="I1013" s="18"/>
      <c r="J1013" s="39"/>
      <c r="K1013" s="18"/>
      <c r="L1013" s="40"/>
      <c r="M1013" s="39"/>
      <c r="N1013" s="39"/>
      <c r="O1013" s="39"/>
      <c r="P1013" s="39"/>
      <c r="Q1013" s="39"/>
      <c r="R1013" s="18"/>
      <c r="S1013" s="18"/>
      <c r="T1013" s="41"/>
      <c r="V1013" s="41"/>
    </row>
    <row r="1014" spans="3:22" s="42" customFormat="1" x14ac:dyDescent="0.2">
      <c r="C1014" s="38"/>
      <c r="D1014" s="39"/>
      <c r="E1014" s="39"/>
      <c r="F1014" s="39"/>
      <c r="G1014" s="18"/>
      <c r="H1014" s="18"/>
      <c r="I1014" s="18"/>
      <c r="J1014" s="39"/>
      <c r="K1014" s="18"/>
      <c r="L1014" s="40"/>
      <c r="M1014" s="39"/>
      <c r="N1014" s="39"/>
      <c r="O1014" s="39"/>
      <c r="P1014" s="39"/>
      <c r="Q1014" s="39"/>
      <c r="R1014" s="18"/>
      <c r="S1014" s="18"/>
      <c r="T1014" s="41"/>
      <c r="V1014" s="41"/>
    </row>
    <row r="1015" spans="3:22" s="42" customFormat="1" x14ac:dyDescent="0.2">
      <c r="C1015" s="38"/>
      <c r="D1015" s="39"/>
      <c r="E1015" s="39"/>
      <c r="F1015" s="39"/>
      <c r="G1015" s="18"/>
      <c r="H1015" s="18"/>
      <c r="I1015" s="18"/>
      <c r="J1015" s="39"/>
      <c r="K1015" s="18"/>
      <c r="L1015" s="40"/>
      <c r="M1015" s="39"/>
      <c r="N1015" s="39"/>
      <c r="O1015" s="39"/>
      <c r="P1015" s="39"/>
      <c r="Q1015" s="39"/>
      <c r="R1015" s="18"/>
      <c r="S1015" s="18"/>
      <c r="T1015" s="41"/>
      <c r="V1015" s="41"/>
    </row>
    <row r="1016" spans="3:22" s="42" customFormat="1" x14ac:dyDescent="0.2">
      <c r="C1016" s="38"/>
      <c r="D1016" s="39"/>
      <c r="E1016" s="39"/>
      <c r="F1016" s="39"/>
      <c r="G1016" s="18"/>
      <c r="H1016" s="18"/>
      <c r="I1016" s="18"/>
      <c r="J1016" s="39"/>
      <c r="K1016" s="18"/>
      <c r="L1016" s="40"/>
      <c r="M1016" s="39"/>
      <c r="N1016" s="39"/>
      <c r="O1016" s="39"/>
      <c r="P1016" s="39"/>
      <c r="Q1016" s="39"/>
      <c r="R1016" s="18"/>
      <c r="S1016" s="18"/>
      <c r="T1016" s="41"/>
      <c r="V1016" s="41"/>
    </row>
    <row r="1017" spans="3:22" s="42" customFormat="1" x14ac:dyDescent="0.2">
      <c r="C1017" s="38"/>
      <c r="D1017" s="39"/>
      <c r="E1017" s="39"/>
      <c r="F1017" s="39"/>
      <c r="G1017" s="18"/>
      <c r="H1017" s="18"/>
      <c r="I1017" s="18"/>
      <c r="J1017" s="39"/>
      <c r="K1017" s="18"/>
      <c r="L1017" s="40"/>
      <c r="M1017" s="39"/>
      <c r="N1017" s="39"/>
      <c r="O1017" s="39"/>
      <c r="P1017" s="39"/>
      <c r="Q1017" s="39"/>
      <c r="R1017" s="18"/>
      <c r="S1017" s="18"/>
      <c r="T1017" s="41"/>
      <c r="V1017" s="41"/>
    </row>
    <row r="1018" spans="3:22" s="42" customFormat="1" x14ac:dyDescent="0.2">
      <c r="C1018" s="38"/>
      <c r="D1018" s="39"/>
      <c r="E1018" s="39"/>
      <c r="F1018" s="39"/>
      <c r="G1018" s="18"/>
      <c r="H1018" s="18"/>
      <c r="I1018" s="18"/>
      <c r="J1018" s="39"/>
      <c r="K1018" s="18"/>
      <c r="L1018" s="40"/>
      <c r="M1018" s="39"/>
      <c r="N1018" s="39"/>
      <c r="O1018" s="39"/>
      <c r="P1018" s="39"/>
      <c r="Q1018" s="39"/>
      <c r="R1018" s="18"/>
      <c r="S1018" s="18"/>
      <c r="T1018" s="41"/>
      <c r="V1018" s="41"/>
    </row>
    <row r="1019" spans="3:22" s="42" customFormat="1" x14ac:dyDescent="0.2">
      <c r="C1019" s="38"/>
      <c r="D1019" s="39"/>
      <c r="E1019" s="39"/>
      <c r="F1019" s="39"/>
      <c r="G1019" s="18"/>
      <c r="H1019" s="18"/>
      <c r="I1019" s="18"/>
      <c r="J1019" s="39"/>
      <c r="K1019" s="18"/>
      <c r="L1019" s="40"/>
      <c r="M1019" s="39"/>
      <c r="N1019" s="39"/>
      <c r="O1019" s="39"/>
      <c r="P1019" s="39"/>
      <c r="Q1019" s="39"/>
      <c r="R1019" s="18"/>
      <c r="S1019" s="18"/>
      <c r="T1019" s="41"/>
      <c r="V1019" s="41"/>
    </row>
    <row r="1020" spans="3:22" s="42" customFormat="1" x14ac:dyDescent="0.2">
      <c r="C1020" s="38"/>
      <c r="D1020" s="39"/>
      <c r="E1020" s="39"/>
      <c r="F1020" s="39"/>
      <c r="G1020" s="18"/>
      <c r="H1020" s="18"/>
      <c r="I1020" s="18"/>
      <c r="J1020" s="39"/>
      <c r="K1020" s="18"/>
      <c r="L1020" s="40"/>
      <c r="M1020" s="39"/>
      <c r="N1020" s="39"/>
      <c r="O1020" s="39"/>
      <c r="P1020" s="39"/>
      <c r="Q1020" s="39"/>
      <c r="R1020" s="18"/>
      <c r="S1020" s="18"/>
      <c r="T1020" s="41"/>
      <c r="V1020" s="41"/>
    </row>
    <row r="1021" spans="3:22" s="42" customFormat="1" x14ac:dyDescent="0.2">
      <c r="C1021" s="38"/>
      <c r="D1021" s="39"/>
      <c r="E1021" s="39"/>
      <c r="F1021" s="39"/>
      <c r="G1021" s="18"/>
      <c r="H1021" s="18"/>
      <c r="I1021" s="18"/>
      <c r="J1021" s="39"/>
      <c r="K1021" s="18"/>
      <c r="L1021" s="40"/>
      <c r="M1021" s="39"/>
      <c r="N1021" s="39"/>
      <c r="O1021" s="39"/>
      <c r="P1021" s="39"/>
      <c r="Q1021" s="39"/>
      <c r="R1021" s="18"/>
      <c r="S1021" s="18"/>
      <c r="T1021" s="41"/>
      <c r="V1021" s="41"/>
    </row>
    <row r="1022" spans="3:22" s="42" customFormat="1" x14ac:dyDescent="0.2">
      <c r="C1022" s="38"/>
      <c r="D1022" s="39"/>
      <c r="E1022" s="39"/>
      <c r="F1022" s="39"/>
      <c r="G1022" s="18"/>
      <c r="H1022" s="18"/>
      <c r="I1022" s="18"/>
      <c r="J1022" s="39"/>
      <c r="K1022" s="18"/>
      <c r="L1022" s="40"/>
      <c r="M1022" s="39"/>
      <c r="N1022" s="39"/>
      <c r="O1022" s="39"/>
      <c r="P1022" s="39"/>
      <c r="Q1022" s="39"/>
      <c r="R1022" s="18"/>
      <c r="S1022" s="18"/>
      <c r="T1022" s="41"/>
      <c r="V1022" s="41"/>
    </row>
    <row r="1023" spans="3:22" s="42" customFormat="1" x14ac:dyDescent="0.2">
      <c r="C1023" s="38"/>
      <c r="D1023" s="39"/>
      <c r="E1023" s="39"/>
      <c r="F1023" s="39"/>
      <c r="G1023" s="18"/>
      <c r="H1023" s="18"/>
      <c r="I1023" s="18"/>
      <c r="J1023" s="39"/>
      <c r="K1023" s="18"/>
      <c r="L1023" s="40"/>
      <c r="M1023" s="39"/>
      <c r="N1023" s="39"/>
      <c r="O1023" s="39"/>
      <c r="P1023" s="39"/>
      <c r="Q1023" s="39"/>
      <c r="R1023" s="18"/>
      <c r="S1023" s="18"/>
      <c r="T1023" s="41"/>
      <c r="V1023" s="41"/>
    </row>
    <row r="1024" spans="3:22" s="42" customFormat="1" x14ac:dyDescent="0.2">
      <c r="C1024" s="38"/>
      <c r="D1024" s="39"/>
      <c r="E1024" s="39"/>
      <c r="F1024" s="39"/>
      <c r="G1024" s="18"/>
      <c r="H1024" s="18"/>
      <c r="I1024" s="18"/>
      <c r="J1024" s="39"/>
      <c r="K1024" s="18"/>
      <c r="L1024" s="40"/>
      <c r="M1024" s="39"/>
      <c r="N1024" s="39"/>
      <c r="O1024" s="39"/>
      <c r="P1024" s="39"/>
      <c r="Q1024" s="39"/>
      <c r="R1024" s="18"/>
      <c r="S1024" s="18"/>
      <c r="T1024" s="41"/>
      <c r="V1024" s="41"/>
    </row>
    <row r="1025" spans="3:22" s="42" customFormat="1" x14ac:dyDescent="0.2">
      <c r="C1025" s="38"/>
      <c r="D1025" s="39"/>
      <c r="E1025" s="39"/>
      <c r="F1025" s="39"/>
      <c r="G1025" s="18"/>
      <c r="H1025" s="18"/>
      <c r="I1025" s="18"/>
      <c r="J1025" s="39"/>
      <c r="K1025" s="18"/>
      <c r="L1025" s="40"/>
      <c r="M1025" s="39"/>
      <c r="N1025" s="39"/>
      <c r="O1025" s="39"/>
      <c r="P1025" s="39"/>
      <c r="Q1025" s="39"/>
      <c r="R1025" s="18"/>
      <c r="S1025" s="18"/>
      <c r="T1025" s="41"/>
      <c r="V1025" s="41"/>
    </row>
    <row r="1026" spans="3:22" s="42" customFormat="1" x14ac:dyDescent="0.2">
      <c r="C1026" s="38"/>
      <c r="D1026" s="39"/>
      <c r="E1026" s="39"/>
      <c r="F1026" s="39"/>
      <c r="G1026" s="18"/>
      <c r="H1026" s="18"/>
      <c r="I1026" s="18"/>
      <c r="J1026" s="39"/>
      <c r="K1026" s="18"/>
      <c r="L1026" s="40"/>
      <c r="M1026" s="39"/>
      <c r="N1026" s="39"/>
      <c r="O1026" s="39"/>
      <c r="P1026" s="39"/>
      <c r="Q1026" s="39"/>
      <c r="R1026" s="18"/>
      <c r="S1026" s="18"/>
      <c r="T1026" s="41"/>
      <c r="V1026" s="41"/>
    </row>
    <row r="1027" spans="3:22" s="42" customFormat="1" x14ac:dyDescent="0.2">
      <c r="C1027" s="38"/>
      <c r="D1027" s="39"/>
      <c r="E1027" s="39"/>
      <c r="F1027" s="39"/>
      <c r="G1027" s="18"/>
      <c r="H1027" s="18"/>
      <c r="I1027" s="18"/>
      <c r="J1027" s="39"/>
      <c r="K1027" s="18"/>
      <c r="L1027" s="40"/>
      <c r="M1027" s="39"/>
      <c r="N1027" s="39"/>
      <c r="O1027" s="39"/>
      <c r="P1027" s="39"/>
      <c r="Q1027" s="39"/>
      <c r="R1027" s="18"/>
      <c r="S1027" s="18"/>
      <c r="T1027" s="41"/>
      <c r="V1027" s="41"/>
    </row>
    <row r="1028" spans="3:22" s="42" customFormat="1" x14ac:dyDescent="0.2">
      <c r="C1028" s="38"/>
      <c r="D1028" s="39"/>
      <c r="E1028" s="39"/>
      <c r="F1028" s="39"/>
      <c r="G1028" s="18"/>
      <c r="H1028" s="18"/>
      <c r="I1028" s="18"/>
      <c r="J1028" s="39"/>
      <c r="K1028" s="18"/>
      <c r="L1028" s="40"/>
      <c r="M1028" s="39"/>
      <c r="N1028" s="39"/>
      <c r="O1028" s="39"/>
      <c r="P1028" s="39"/>
      <c r="Q1028" s="39"/>
      <c r="R1028" s="18"/>
      <c r="S1028" s="18"/>
      <c r="T1028" s="41"/>
      <c r="V1028" s="41"/>
    </row>
    <row r="1029" spans="3:22" s="42" customFormat="1" x14ac:dyDescent="0.2">
      <c r="C1029" s="38"/>
      <c r="D1029" s="39"/>
      <c r="E1029" s="39"/>
      <c r="F1029" s="39"/>
      <c r="G1029" s="18"/>
      <c r="H1029" s="18"/>
      <c r="I1029" s="18"/>
      <c r="J1029" s="39"/>
      <c r="K1029" s="18"/>
      <c r="L1029" s="40"/>
      <c r="M1029" s="39"/>
      <c r="N1029" s="39"/>
      <c r="O1029" s="39"/>
      <c r="P1029" s="39"/>
      <c r="Q1029" s="39"/>
      <c r="R1029" s="18"/>
      <c r="S1029" s="18"/>
      <c r="T1029" s="41"/>
      <c r="V1029" s="41"/>
    </row>
    <row r="1030" spans="3:22" s="42" customFormat="1" x14ac:dyDescent="0.2">
      <c r="C1030" s="38"/>
      <c r="D1030" s="39"/>
      <c r="E1030" s="39"/>
      <c r="F1030" s="39"/>
      <c r="G1030" s="18"/>
      <c r="H1030" s="18"/>
      <c r="I1030" s="18"/>
      <c r="J1030" s="39"/>
      <c r="K1030" s="18"/>
      <c r="L1030" s="40"/>
      <c r="M1030" s="39"/>
      <c r="N1030" s="39"/>
      <c r="O1030" s="39"/>
      <c r="P1030" s="39"/>
      <c r="Q1030" s="39"/>
      <c r="R1030" s="18"/>
      <c r="S1030" s="18"/>
      <c r="T1030" s="41"/>
      <c r="V1030" s="41"/>
    </row>
    <row r="1031" spans="3:22" s="42" customFormat="1" x14ac:dyDescent="0.2">
      <c r="C1031" s="38"/>
      <c r="D1031" s="39"/>
      <c r="E1031" s="39"/>
      <c r="F1031" s="39"/>
      <c r="G1031" s="18"/>
      <c r="H1031" s="18"/>
      <c r="I1031" s="18"/>
      <c r="J1031" s="39"/>
      <c r="K1031" s="18"/>
      <c r="L1031" s="40"/>
      <c r="M1031" s="39"/>
      <c r="N1031" s="39"/>
      <c r="O1031" s="39"/>
      <c r="P1031" s="39"/>
      <c r="Q1031" s="39"/>
      <c r="R1031" s="18"/>
      <c r="S1031" s="18"/>
      <c r="T1031" s="41"/>
      <c r="V1031" s="41"/>
    </row>
    <row r="1032" spans="3:22" s="42" customFormat="1" x14ac:dyDescent="0.2">
      <c r="C1032" s="38"/>
      <c r="D1032" s="39"/>
      <c r="E1032" s="39"/>
      <c r="F1032" s="39"/>
      <c r="G1032" s="18"/>
      <c r="H1032" s="18"/>
      <c r="I1032" s="18"/>
      <c r="J1032" s="39"/>
      <c r="K1032" s="18"/>
      <c r="L1032" s="40"/>
      <c r="M1032" s="39"/>
      <c r="N1032" s="39"/>
      <c r="O1032" s="39"/>
      <c r="P1032" s="39"/>
      <c r="Q1032" s="39"/>
      <c r="R1032" s="18"/>
      <c r="S1032" s="18"/>
      <c r="T1032" s="41"/>
      <c r="V1032" s="41"/>
    </row>
    <row r="1033" spans="3:22" s="42" customFormat="1" x14ac:dyDescent="0.2">
      <c r="C1033" s="38"/>
      <c r="D1033" s="39"/>
      <c r="E1033" s="39"/>
      <c r="F1033" s="39"/>
      <c r="G1033" s="18"/>
      <c r="H1033" s="18"/>
      <c r="I1033" s="18"/>
      <c r="J1033" s="39"/>
      <c r="K1033" s="18"/>
      <c r="L1033" s="40"/>
      <c r="M1033" s="39"/>
      <c r="N1033" s="39"/>
      <c r="O1033" s="39"/>
      <c r="P1033" s="39"/>
      <c r="Q1033" s="39"/>
      <c r="R1033" s="18"/>
      <c r="S1033" s="18"/>
      <c r="T1033" s="41"/>
      <c r="V1033" s="41"/>
    </row>
    <row r="1034" spans="3:22" s="42" customFormat="1" x14ac:dyDescent="0.2">
      <c r="C1034" s="38"/>
      <c r="D1034" s="39"/>
      <c r="E1034" s="39"/>
      <c r="F1034" s="39"/>
      <c r="G1034" s="18"/>
      <c r="H1034" s="18"/>
      <c r="I1034" s="18"/>
      <c r="J1034" s="39"/>
      <c r="K1034" s="18"/>
      <c r="L1034" s="40"/>
      <c r="M1034" s="39"/>
      <c r="N1034" s="39"/>
      <c r="O1034" s="39"/>
      <c r="P1034" s="39"/>
      <c r="Q1034" s="39"/>
      <c r="R1034" s="18"/>
      <c r="S1034" s="18"/>
      <c r="T1034" s="41"/>
      <c r="V1034" s="41"/>
    </row>
    <row r="1035" spans="3:22" s="42" customFormat="1" x14ac:dyDescent="0.2">
      <c r="C1035" s="38"/>
      <c r="D1035" s="39"/>
      <c r="E1035" s="39"/>
      <c r="F1035" s="39"/>
      <c r="G1035" s="18"/>
      <c r="H1035" s="18"/>
      <c r="I1035" s="18"/>
      <c r="J1035" s="39"/>
      <c r="K1035" s="18"/>
      <c r="L1035" s="40"/>
      <c r="M1035" s="39"/>
      <c r="N1035" s="39"/>
      <c r="O1035" s="39"/>
      <c r="P1035" s="39"/>
      <c r="Q1035" s="39"/>
      <c r="R1035" s="18"/>
      <c r="S1035" s="18"/>
      <c r="T1035" s="41"/>
      <c r="V1035" s="41"/>
    </row>
    <row r="1036" spans="3:22" s="42" customFormat="1" x14ac:dyDescent="0.2">
      <c r="C1036" s="38"/>
      <c r="D1036" s="39"/>
      <c r="E1036" s="39"/>
      <c r="F1036" s="39"/>
      <c r="G1036" s="18"/>
      <c r="H1036" s="18"/>
      <c r="I1036" s="18"/>
      <c r="J1036" s="39"/>
      <c r="K1036" s="18"/>
      <c r="L1036" s="40"/>
      <c r="M1036" s="39"/>
      <c r="N1036" s="39"/>
      <c r="O1036" s="39"/>
      <c r="P1036" s="39"/>
      <c r="Q1036" s="39"/>
      <c r="R1036" s="18"/>
      <c r="S1036" s="18"/>
      <c r="T1036" s="41"/>
      <c r="V1036" s="41"/>
    </row>
    <row r="1037" spans="3:22" s="42" customFormat="1" x14ac:dyDescent="0.2">
      <c r="C1037" s="38"/>
      <c r="D1037" s="39"/>
      <c r="E1037" s="39"/>
      <c r="F1037" s="39"/>
      <c r="G1037" s="18"/>
      <c r="H1037" s="18"/>
      <c r="I1037" s="18"/>
      <c r="J1037" s="39"/>
      <c r="K1037" s="18"/>
      <c r="L1037" s="40"/>
      <c r="M1037" s="39"/>
      <c r="N1037" s="39"/>
      <c r="O1037" s="39"/>
      <c r="P1037" s="39"/>
      <c r="Q1037" s="39"/>
      <c r="R1037" s="18"/>
      <c r="S1037" s="18"/>
      <c r="T1037" s="41"/>
      <c r="V1037" s="41"/>
    </row>
    <row r="1038" spans="3:22" s="42" customFormat="1" x14ac:dyDescent="0.2">
      <c r="C1038" s="38"/>
      <c r="D1038" s="39"/>
      <c r="E1038" s="39"/>
      <c r="F1038" s="39"/>
      <c r="G1038" s="18"/>
      <c r="H1038" s="18"/>
      <c r="I1038" s="18"/>
      <c r="J1038" s="39"/>
      <c r="K1038" s="18"/>
      <c r="L1038" s="40"/>
      <c r="M1038" s="39"/>
      <c r="N1038" s="39"/>
      <c r="O1038" s="39"/>
      <c r="P1038" s="39"/>
      <c r="Q1038" s="39"/>
      <c r="R1038" s="18"/>
      <c r="S1038" s="18"/>
      <c r="T1038" s="41"/>
      <c r="V1038" s="41"/>
    </row>
    <row r="1039" spans="3:22" s="42" customFormat="1" x14ac:dyDescent="0.2">
      <c r="C1039" s="38"/>
      <c r="D1039" s="39"/>
      <c r="E1039" s="39"/>
      <c r="F1039" s="39"/>
      <c r="G1039" s="18"/>
      <c r="H1039" s="18"/>
      <c r="I1039" s="18"/>
      <c r="J1039" s="39"/>
      <c r="K1039" s="18"/>
      <c r="L1039" s="40"/>
      <c r="M1039" s="39"/>
      <c r="N1039" s="39"/>
      <c r="O1039" s="39"/>
      <c r="P1039" s="39"/>
      <c r="Q1039" s="39"/>
      <c r="R1039" s="18"/>
      <c r="S1039" s="18"/>
      <c r="T1039" s="41"/>
      <c r="V1039" s="41"/>
    </row>
    <row r="1040" spans="3:22" s="42" customFormat="1" x14ac:dyDescent="0.2">
      <c r="C1040" s="38"/>
      <c r="D1040" s="39"/>
      <c r="E1040" s="39"/>
      <c r="F1040" s="39"/>
      <c r="G1040" s="18"/>
      <c r="H1040" s="18"/>
      <c r="I1040" s="18"/>
      <c r="J1040" s="39"/>
      <c r="K1040" s="18"/>
      <c r="L1040" s="40"/>
      <c r="M1040" s="39"/>
      <c r="N1040" s="39"/>
      <c r="O1040" s="39"/>
      <c r="P1040" s="39"/>
      <c r="Q1040" s="39"/>
      <c r="R1040" s="18"/>
      <c r="S1040" s="18"/>
      <c r="T1040" s="41"/>
      <c r="V1040" s="41"/>
    </row>
    <row r="1041" spans="3:22" s="42" customFormat="1" x14ac:dyDescent="0.2">
      <c r="C1041" s="38"/>
      <c r="D1041" s="39"/>
      <c r="E1041" s="39"/>
      <c r="F1041" s="39"/>
      <c r="G1041" s="18"/>
      <c r="H1041" s="18"/>
      <c r="I1041" s="18"/>
      <c r="J1041" s="39"/>
      <c r="K1041" s="18"/>
      <c r="L1041" s="40"/>
      <c r="M1041" s="39"/>
      <c r="N1041" s="39"/>
      <c r="O1041" s="39"/>
      <c r="P1041" s="39"/>
      <c r="Q1041" s="39"/>
      <c r="R1041" s="18"/>
      <c r="S1041" s="18"/>
      <c r="T1041" s="41"/>
      <c r="V1041" s="41"/>
    </row>
    <row r="1042" spans="3:22" s="42" customFormat="1" x14ac:dyDescent="0.2">
      <c r="C1042" s="38"/>
      <c r="D1042" s="39"/>
      <c r="E1042" s="39"/>
      <c r="F1042" s="39"/>
      <c r="G1042" s="18"/>
      <c r="H1042" s="18"/>
      <c r="I1042" s="18"/>
      <c r="J1042" s="39"/>
      <c r="K1042" s="18"/>
      <c r="L1042" s="40"/>
      <c r="M1042" s="39"/>
      <c r="N1042" s="39"/>
      <c r="O1042" s="39"/>
      <c r="P1042" s="39"/>
      <c r="Q1042" s="39"/>
      <c r="R1042" s="18"/>
      <c r="S1042" s="18"/>
      <c r="T1042" s="41"/>
      <c r="V1042" s="41"/>
    </row>
    <row r="1043" spans="3:22" s="42" customFormat="1" x14ac:dyDescent="0.2">
      <c r="C1043" s="38"/>
      <c r="D1043" s="39"/>
      <c r="E1043" s="39"/>
      <c r="F1043" s="39"/>
      <c r="G1043" s="18"/>
      <c r="H1043" s="18"/>
      <c r="I1043" s="18"/>
      <c r="J1043" s="39"/>
      <c r="K1043" s="18"/>
      <c r="L1043" s="40"/>
      <c r="M1043" s="39"/>
      <c r="N1043" s="39"/>
      <c r="O1043" s="39"/>
      <c r="P1043" s="39"/>
      <c r="Q1043" s="39"/>
      <c r="R1043" s="18"/>
      <c r="S1043" s="18"/>
      <c r="T1043" s="41"/>
      <c r="V1043" s="41"/>
    </row>
    <row r="1044" spans="3:22" s="42" customFormat="1" x14ac:dyDescent="0.2">
      <c r="C1044" s="38"/>
      <c r="D1044" s="39"/>
      <c r="E1044" s="39"/>
      <c r="F1044" s="39"/>
      <c r="G1044" s="18"/>
      <c r="H1044" s="18"/>
      <c r="I1044" s="18"/>
      <c r="J1044" s="39"/>
      <c r="K1044" s="18"/>
      <c r="L1044" s="40"/>
      <c r="M1044" s="39"/>
      <c r="N1044" s="39"/>
      <c r="O1044" s="39"/>
      <c r="P1044" s="39"/>
      <c r="Q1044" s="39"/>
      <c r="R1044" s="18"/>
      <c r="S1044" s="18"/>
      <c r="T1044" s="41"/>
      <c r="V1044" s="41"/>
    </row>
    <row r="1045" spans="3:22" s="42" customFormat="1" x14ac:dyDescent="0.2">
      <c r="C1045" s="38"/>
      <c r="D1045" s="39"/>
      <c r="E1045" s="39"/>
      <c r="F1045" s="39"/>
      <c r="G1045" s="18"/>
      <c r="H1045" s="18"/>
      <c r="I1045" s="18"/>
      <c r="J1045" s="39"/>
      <c r="K1045" s="18"/>
      <c r="L1045" s="40"/>
      <c r="M1045" s="39"/>
      <c r="N1045" s="39"/>
      <c r="O1045" s="39"/>
      <c r="P1045" s="39"/>
      <c r="Q1045" s="39"/>
      <c r="R1045" s="18"/>
      <c r="S1045" s="18"/>
      <c r="T1045" s="41"/>
      <c r="V1045" s="41"/>
    </row>
    <row r="1046" spans="3:22" s="42" customFormat="1" x14ac:dyDescent="0.2">
      <c r="C1046" s="38"/>
      <c r="D1046" s="39"/>
      <c r="E1046" s="39"/>
      <c r="F1046" s="39"/>
      <c r="G1046" s="18"/>
      <c r="H1046" s="18"/>
      <c r="I1046" s="18"/>
      <c r="J1046" s="39"/>
      <c r="K1046" s="18"/>
      <c r="L1046" s="40"/>
      <c r="M1046" s="39"/>
      <c r="N1046" s="39"/>
      <c r="O1046" s="39"/>
      <c r="P1046" s="39"/>
      <c r="Q1046" s="39"/>
      <c r="R1046" s="18"/>
      <c r="S1046" s="18"/>
      <c r="T1046" s="41"/>
      <c r="V1046" s="41"/>
    </row>
    <row r="1047" spans="3:22" s="42" customFormat="1" x14ac:dyDescent="0.2">
      <c r="C1047" s="38"/>
      <c r="D1047" s="39"/>
      <c r="E1047" s="39"/>
      <c r="F1047" s="39"/>
      <c r="G1047" s="18"/>
      <c r="H1047" s="18"/>
      <c r="I1047" s="18"/>
      <c r="J1047" s="39"/>
      <c r="K1047" s="18"/>
      <c r="L1047" s="40"/>
      <c r="M1047" s="39"/>
      <c r="N1047" s="39"/>
      <c r="O1047" s="39"/>
      <c r="P1047" s="39"/>
      <c r="Q1047" s="39"/>
      <c r="R1047" s="18"/>
      <c r="S1047" s="18"/>
      <c r="T1047" s="41"/>
      <c r="V1047" s="41"/>
    </row>
    <row r="1048" spans="3:22" s="42" customFormat="1" x14ac:dyDescent="0.2">
      <c r="C1048" s="38"/>
      <c r="D1048" s="39"/>
      <c r="E1048" s="39"/>
      <c r="F1048" s="39"/>
      <c r="G1048" s="18"/>
      <c r="H1048" s="18"/>
      <c r="I1048" s="18"/>
      <c r="J1048" s="39"/>
      <c r="K1048" s="18"/>
      <c r="L1048" s="40"/>
      <c r="M1048" s="39"/>
      <c r="N1048" s="39"/>
      <c r="O1048" s="39"/>
      <c r="P1048" s="39"/>
      <c r="Q1048" s="39"/>
      <c r="R1048" s="18"/>
      <c r="S1048" s="18"/>
      <c r="T1048" s="41"/>
      <c r="V1048" s="41"/>
    </row>
    <row r="1049" spans="3:22" s="42" customFormat="1" x14ac:dyDescent="0.2">
      <c r="C1049" s="38"/>
      <c r="D1049" s="39"/>
      <c r="E1049" s="39"/>
      <c r="F1049" s="39"/>
      <c r="G1049" s="18"/>
      <c r="H1049" s="18"/>
      <c r="I1049" s="18"/>
      <c r="J1049" s="39"/>
      <c r="K1049" s="18"/>
      <c r="L1049" s="40"/>
      <c r="M1049" s="39"/>
      <c r="N1049" s="39"/>
      <c r="O1049" s="39"/>
      <c r="P1049" s="39"/>
      <c r="Q1049" s="39"/>
      <c r="R1049" s="18"/>
      <c r="S1049" s="18"/>
      <c r="T1049" s="41"/>
      <c r="V1049" s="41"/>
    </row>
    <row r="1050" spans="3:22" s="42" customFormat="1" x14ac:dyDescent="0.2">
      <c r="C1050" s="38"/>
      <c r="D1050" s="39"/>
      <c r="E1050" s="39"/>
      <c r="F1050" s="39"/>
      <c r="G1050" s="18"/>
      <c r="H1050" s="18"/>
      <c r="I1050" s="18"/>
      <c r="J1050" s="39"/>
      <c r="K1050" s="18"/>
      <c r="L1050" s="40"/>
      <c r="M1050" s="39"/>
      <c r="N1050" s="39"/>
      <c r="O1050" s="39"/>
      <c r="P1050" s="39"/>
      <c r="Q1050" s="39"/>
      <c r="R1050" s="18"/>
      <c r="S1050" s="18"/>
      <c r="T1050" s="41"/>
      <c r="V1050" s="41"/>
    </row>
    <row r="1051" spans="3:22" s="42" customFormat="1" x14ac:dyDescent="0.2">
      <c r="C1051" s="38"/>
      <c r="D1051" s="39"/>
      <c r="E1051" s="39"/>
      <c r="F1051" s="39"/>
      <c r="G1051" s="18"/>
      <c r="H1051" s="18"/>
      <c r="I1051" s="18"/>
      <c r="J1051" s="39"/>
      <c r="K1051" s="18"/>
      <c r="L1051" s="40"/>
      <c r="M1051" s="39"/>
      <c r="N1051" s="39"/>
      <c r="O1051" s="39"/>
      <c r="P1051" s="39"/>
      <c r="Q1051" s="39"/>
      <c r="R1051" s="18"/>
      <c r="S1051" s="18"/>
      <c r="T1051" s="41"/>
      <c r="V1051" s="41"/>
    </row>
    <row r="1052" spans="3:22" s="42" customFormat="1" x14ac:dyDescent="0.2">
      <c r="C1052" s="38"/>
      <c r="D1052" s="39"/>
      <c r="E1052" s="39"/>
      <c r="F1052" s="39"/>
      <c r="G1052" s="18"/>
      <c r="H1052" s="18"/>
      <c r="I1052" s="18"/>
      <c r="J1052" s="39"/>
      <c r="K1052" s="18"/>
      <c r="L1052" s="40"/>
      <c r="M1052" s="39"/>
      <c r="N1052" s="39"/>
      <c r="O1052" s="39"/>
      <c r="P1052" s="39"/>
      <c r="Q1052" s="39"/>
      <c r="R1052" s="18"/>
      <c r="S1052" s="18"/>
      <c r="T1052" s="41"/>
      <c r="V1052" s="41"/>
    </row>
    <row r="1053" spans="3:22" s="42" customFormat="1" x14ac:dyDescent="0.2">
      <c r="C1053" s="38"/>
      <c r="D1053" s="39"/>
      <c r="E1053" s="39"/>
      <c r="F1053" s="39"/>
      <c r="G1053" s="18"/>
      <c r="H1053" s="18"/>
      <c r="I1053" s="18"/>
      <c r="J1053" s="39"/>
      <c r="K1053" s="18"/>
      <c r="L1053" s="40"/>
      <c r="M1053" s="39"/>
      <c r="N1053" s="39"/>
      <c r="O1053" s="39"/>
      <c r="P1053" s="39"/>
      <c r="Q1053" s="39"/>
      <c r="R1053" s="18"/>
      <c r="S1053" s="18"/>
      <c r="T1053" s="41"/>
      <c r="V1053" s="41"/>
    </row>
    <row r="1054" spans="3:22" s="42" customFormat="1" x14ac:dyDescent="0.2">
      <c r="C1054" s="38"/>
      <c r="D1054" s="39"/>
      <c r="E1054" s="39"/>
      <c r="F1054" s="39"/>
      <c r="G1054" s="18"/>
      <c r="H1054" s="18"/>
      <c r="I1054" s="18"/>
      <c r="J1054" s="39"/>
      <c r="K1054" s="18"/>
      <c r="L1054" s="40"/>
      <c r="M1054" s="39"/>
      <c r="N1054" s="39"/>
      <c r="O1054" s="39"/>
      <c r="P1054" s="39"/>
      <c r="Q1054" s="39"/>
      <c r="R1054" s="18"/>
      <c r="S1054" s="18"/>
      <c r="T1054" s="41"/>
      <c r="V1054" s="41"/>
    </row>
    <row r="1055" spans="3:22" s="42" customFormat="1" x14ac:dyDescent="0.2">
      <c r="C1055" s="38"/>
      <c r="D1055" s="39"/>
      <c r="E1055" s="39"/>
      <c r="F1055" s="39"/>
      <c r="G1055" s="18"/>
      <c r="H1055" s="18"/>
      <c r="I1055" s="18"/>
      <c r="J1055" s="39"/>
      <c r="K1055" s="18"/>
      <c r="L1055" s="40"/>
      <c r="M1055" s="39"/>
      <c r="N1055" s="39"/>
      <c r="O1055" s="39"/>
      <c r="P1055" s="39"/>
      <c r="Q1055" s="39"/>
      <c r="R1055" s="18"/>
      <c r="S1055" s="18"/>
      <c r="T1055" s="41"/>
      <c r="V1055" s="41"/>
    </row>
    <row r="1056" spans="3:22" s="42" customFormat="1" x14ac:dyDescent="0.2">
      <c r="C1056" s="38"/>
      <c r="D1056" s="39"/>
      <c r="E1056" s="39"/>
      <c r="F1056" s="39"/>
      <c r="G1056" s="18"/>
      <c r="H1056" s="18"/>
      <c r="I1056" s="18"/>
      <c r="J1056" s="39"/>
      <c r="K1056" s="18"/>
      <c r="L1056" s="40"/>
      <c r="M1056" s="39"/>
      <c r="N1056" s="39"/>
      <c r="O1056" s="39"/>
      <c r="P1056" s="39"/>
      <c r="Q1056" s="39"/>
      <c r="R1056" s="18"/>
      <c r="S1056" s="18"/>
      <c r="T1056" s="41"/>
      <c r="V1056" s="41"/>
    </row>
    <row r="1057" spans="3:22" s="42" customFormat="1" x14ac:dyDescent="0.2">
      <c r="C1057" s="38"/>
      <c r="D1057" s="39"/>
      <c r="E1057" s="39"/>
      <c r="F1057" s="39"/>
      <c r="G1057" s="18"/>
      <c r="H1057" s="18"/>
      <c r="I1057" s="18"/>
      <c r="J1057" s="39"/>
      <c r="K1057" s="18"/>
      <c r="L1057" s="40"/>
      <c r="M1057" s="39"/>
      <c r="N1057" s="39"/>
      <c r="O1057" s="39"/>
      <c r="P1057" s="39"/>
      <c r="Q1057" s="39"/>
      <c r="R1057" s="18"/>
      <c r="S1057" s="18"/>
      <c r="T1057" s="41"/>
      <c r="V1057" s="41"/>
    </row>
    <row r="1058" spans="3:22" s="42" customFormat="1" x14ac:dyDescent="0.2">
      <c r="C1058" s="38"/>
      <c r="D1058" s="39"/>
      <c r="E1058" s="39"/>
      <c r="F1058" s="39"/>
      <c r="G1058" s="18"/>
      <c r="H1058" s="18"/>
      <c r="I1058" s="18"/>
      <c r="J1058" s="39"/>
      <c r="K1058" s="18"/>
      <c r="L1058" s="40"/>
      <c r="M1058" s="39"/>
      <c r="N1058" s="39"/>
      <c r="O1058" s="39"/>
      <c r="P1058" s="39"/>
      <c r="Q1058" s="39"/>
      <c r="R1058" s="18"/>
      <c r="S1058" s="18"/>
      <c r="T1058" s="41"/>
      <c r="V1058" s="41"/>
    </row>
    <row r="1059" spans="3:22" s="42" customFormat="1" x14ac:dyDescent="0.2">
      <c r="C1059" s="38"/>
      <c r="D1059" s="39"/>
      <c r="E1059" s="39"/>
      <c r="F1059" s="39"/>
      <c r="G1059" s="18"/>
      <c r="H1059" s="18"/>
      <c r="I1059" s="18"/>
      <c r="J1059" s="39"/>
      <c r="K1059" s="18"/>
      <c r="L1059" s="40"/>
      <c r="M1059" s="39"/>
      <c r="N1059" s="39"/>
      <c r="O1059" s="39"/>
      <c r="P1059" s="39"/>
      <c r="Q1059" s="39"/>
      <c r="R1059" s="18"/>
      <c r="S1059" s="18"/>
      <c r="T1059" s="41"/>
      <c r="V1059" s="41"/>
    </row>
    <row r="1060" spans="3:22" s="42" customFormat="1" x14ac:dyDescent="0.2">
      <c r="C1060" s="38"/>
      <c r="D1060" s="39"/>
      <c r="E1060" s="39"/>
      <c r="F1060" s="39"/>
      <c r="G1060" s="18"/>
      <c r="H1060" s="18"/>
      <c r="I1060" s="18"/>
      <c r="J1060" s="39"/>
      <c r="K1060" s="18"/>
      <c r="L1060" s="40"/>
      <c r="M1060" s="39"/>
      <c r="N1060" s="39"/>
      <c r="O1060" s="39"/>
      <c r="P1060" s="39"/>
      <c r="Q1060" s="39"/>
      <c r="R1060" s="18"/>
      <c r="S1060" s="18"/>
      <c r="T1060" s="41"/>
      <c r="V1060" s="41"/>
    </row>
    <row r="1061" spans="3:22" s="42" customFormat="1" x14ac:dyDescent="0.2">
      <c r="C1061" s="38"/>
      <c r="D1061" s="39"/>
      <c r="E1061" s="39"/>
      <c r="F1061" s="39"/>
      <c r="G1061" s="18"/>
      <c r="H1061" s="18"/>
      <c r="I1061" s="18"/>
      <c r="J1061" s="39"/>
      <c r="K1061" s="18"/>
      <c r="L1061" s="40"/>
      <c r="M1061" s="39"/>
      <c r="N1061" s="39"/>
      <c r="O1061" s="39"/>
      <c r="P1061" s="39"/>
      <c r="Q1061" s="39"/>
      <c r="R1061" s="18"/>
      <c r="S1061" s="18"/>
      <c r="T1061" s="41"/>
      <c r="V1061" s="41"/>
    </row>
    <row r="1062" spans="3:22" s="42" customFormat="1" x14ac:dyDescent="0.2">
      <c r="C1062" s="38"/>
      <c r="D1062" s="39"/>
      <c r="E1062" s="39"/>
      <c r="F1062" s="39"/>
      <c r="G1062" s="18"/>
      <c r="H1062" s="18"/>
      <c r="I1062" s="18"/>
      <c r="J1062" s="39"/>
      <c r="K1062" s="18"/>
      <c r="L1062" s="40"/>
      <c r="M1062" s="39"/>
      <c r="N1062" s="39"/>
      <c r="O1062" s="39"/>
      <c r="P1062" s="39"/>
      <c r="Q1062" s="39"/>
      <c r="R1062" s="18"/>
      <c r="S1062" s="18"/>
      <c r="T1062" s="41"/>
      <c r="V1062" s="41"/>
    </row>
    <row r="1063" spans="3:22" s="42" customFormat="1" x14ac:dyDescent="0.2">
      <c r="C1063" s="38"/>
      <c r="D1063" s="39"/>
      <c r="E1063" s="39"/>
      <c r="F1063" s="39"/>
      <c r="G1063" s="18"/>
      <c r="H1063" s="18"/>
      <c r="I1063" s="18"/>
      <c r="J1063" s="39"/>
      <c r="K1063" s="18"/>
      <c r="L1063" s="40"/>
      <c r="M1063" s="39"/>
      <c r="N1063" s="39"/>
      <c r="O1063" s="39"/>
      <c r="P1063" s="39"/>
      <c r="Q1063" s="39"/>
      <c r="R1063" s="18"/>
      <c r="S1063" s="18"/>
      <c r="T1063" s="41"/>
      <c r="V1063" s="41"/>
    </row>
    <row r="1064" spans="3:22" s="42" customFormat="1" x14ac:dyDescent="0.2">
      <c r="C1064" s="38"/>
      <c r="D1064" s="39"/>
      <c r="E1064" s="39"/>
      <c r="F1064" s="39"/>
      <c r="G1064" s="18"/>
      <c r="H1064" s="18"/>
      <c r="I1064" s="18"/>
      <c r="J1064" s="39"/>
      <c r="K1064" s="18"/>
      <c r="L1064" s="40"/>
      <c r="M1064" s="39"/>
      <c r="N1064" s="39"/>
      <c r="O1064" s="39"/>
      <c r="P1064" s="39"/>
      <c r="Q1064" s="39"/>
      <c r="R1064" s="18"/>
      <c r="S1064" s="18"/>
      <c r="T1064" s="41"/>
      <c r="V1064" s="41"/>
    </row>
    <row r="1065" spans="3:22" s="42" customFormat="1" x14ac:dyDescent="0.2">
      <c r="C1065" s="38"/>
      <c r="D1065" s="39"/>
      <c r="E1065" s="39"/>
      <c r="F1065" s="39"/>
      <c r="G1065" s="18"/>
      <c r="H1065" s="18"/>
      <c r="I1065" s="18"/>
      <c r="J1065" s="39"/>
      <c r="K1065" s="18"/>
      <c r="L1065" s="40"/>
      <c r="M1065" s="39"/>
      <c r="N1065" s="39"/>
      <c r="O1065" s="39"/>
      <c r="P1065" s="39"/>
      <c r="Q1065" s="39"/>
      <c r="R1065" s="18"/>
      <c r="S1065" s="18"/>
      <c r="T1065" s="41"/>
      <c r="V1065" s="41"/>
    </row>
    <row r="1066" spans="3:22" s="42" customFormat="1" x14ac:dyDescent="0.2">
      <c r="C1066" s="38"/>
      <c r="D1066" s="39"/>
      <c r="E1066" s="39"/>
      <c r="F1066" s="39"/>
      <c r="G1066" s="18"/>
      <c r="H1066" s="18"/>
      <c r="I1066" s="18"/>
      <c r="J1066" s="39"/>
      <c r="K1066" s="18"/>
      <c r="L1066" s="40"/>
      <c r="M1066" s="39"/>
      <c r="N1066" s="39"/>
      <c r="O1066" s="39"/>
      <c r="P1066" s="39"/>
      <c r="Q1066" s="39"/>
      <c r="R1066" s="18"/>
      <c r="S1066" s="18"/>
      <c r="T1066" s="41"/>
      <c r="V1066" s="41"/>
    </row>
    <row r="1067" spans="3:22" s="42" customFormat="1" x14ac:dyDescent="0.2">
      <c r="C1067" s="38"/>
      <c r="D1067" s="39"/>
      <c r="E1067" s="39"/>
      <c r="F1067" s="39"/>
      <c r="G1067" s="18"/>
      <c r="H1067" s="18"/>
      <c r="I1067" s="18"/>
      <c r="J1067" s="39"/>
      <c r="K1067" s="18"/>
      <c r="L1067" s="40"/>
      <c r="M1067" s="39"/>
      <c r="N1067" s="39"/>
      <c r="O1067" s="39"/>
      <c r="P1067" s="39"/>
      <c r="Q1067" s="39"/>
      <c r="R1067" s="18"/>
      <c r="S1067" s="18"/>
      <c r="T1067" s="41"/>
      <c r="V1067" s="41"/>
    </row>
    <row r="1068" spans="3:22" s="42" customFormat="1" x14ac:dyDescent="0.2">
      <c r="C1068" s="38"/>
      <c r="D1068" s="39"/>
      <c r="E1068" s="39"/>
      <c r="F1068" s="39"/>
      <c r="G1068" s="18"/>
      <c r="H1068" s="18"/>
      <c r="I1068" s="18"/>
      <c r="J1068" s="39"/>
      <c r="K1068" s="18"/>
      <c r="L1068" s="40"/>
      <c r="M1068" s="39"/>
      <c r="N1068" s="39"/>
      <c r="O1068" s="39"/>
      <c r="P1068" s="39"/>
      <c r="Q1068" s="39"/>
      <c r="R1068" s="18"/>
      <c r="S1068" s="18"/>
      <c r="T1068" s="41"/>
      <c r="V1068" s="41"/>
    </row>
    <row r="1069" spans="3:22" s="42" customFormat="1" x14ac:dyDescent="0.2">
      <c r="C1069" s="38"/>
      <c r="D1069" s="39"/>
      <c r="E1069" s="39"/>
      <c r="F1069" s="39"/>
      <c r="G1069" s="18"/>
      <c r="H1069" s="18"/>
      <c r="I1069" s="18"/>
      <c r="J1069" s="39"/>
      <c r="K1069" s="18"/>
      <c r="L1069" s="40"/>
      <c r="M1069" s="39"/>
      <c r="N1069" s="39"/>
      <c r="O1069" s="39"/>
      <c r="P1069" s="39"/>
      <c r="Q1069" s="39"/>
      <c r="R1069" s="18"/>
      <c r="S1069" s="18"/>
      <c r="T1069" s="41"/>
      <c r="V1069" s="41"/>
    </row>
    <row r="1070" spans="3:22" s="42" customFormat="1" x14ac:dyDescent="0.2">
      <c r="C1070" s="38"/>
      <c r="D1070" s="39"/>
      <c r="E1070" s="39"/>
      <c r="F1070" s="39"/>
      <c r="G1070" s="18"/>
      <c r="H1070" s="18"/>
      <c r="I1070" s="18"/>
      <c r="J1070" s="39"/>
      <c r="K1070" s="18"/>
      <c r="L1070" s="40"/>
      <c r="M1070" s="39"/>
      <c r="N1070" s="39"/>
      <c r="O1070" s="39"/>
      <c r="P1070" s="39"/>
      <c r="Q1070" s="39"/>
      <c r="R1070" s="18"/>
      <c r="S1070" s="18"/>
      <c r="T1070" s="41"/>
      <c r="V1070" s="41"/>
    </row>
    <row r="1071" spans="3:22" s="42" customFormat="1" x14ac:dyDescent="0.2">
      <c r="C1071" s="38"/>
      <c r="D1071" s="39"/>
      <c r="E1071" s="39"/>
      <c r="F1071" s="39"/>
      <c r="G1071" s="18"/>
      <c r="H1071" s="18"/>
      <c r="I1071" s="18"/>
      <c r="J1071" s="39"/>
      <c r="K1071" s="18"/>
      <c r="L1071" s="40"/>
      <c r="M1071" s="39"/>
      <c r="N1071" s="39"/>
      <c r="O1071" s="39"/>
      <c r="P1071" s="39"/>
      <c r="Q1071" s="39"/>
      <c r="R1071" s="18"/>
      <c r="S1071" s="18"/>
      <c r="T1071" s="41"/>
      <c r="V1071" s="41"/>
    </row>
    <row r="1072" spans="3:22" s="42" customFormat="1" x14ac:dyDescent="0.2">
      <c r="C1072" s="38"/>
      <c r="D1072" s="39"/>
      <c r="E1072" s="39"/>
      <c r="F1072" s="39"/>
      <c r="G1072" s="18"/>
      <c r="H1072" s="18"/>
      <c r="I1072" s="18"/>
      <c r="J1072" s="39"/>
      <c r="K1072" s="18"/>
      <c r="L1072" s="40"/>
      <c r="M1072" s="39"/>
      <c r="N1072" s="39"/>
      <c r="O1072" s="39"/>
      <c r="P1072" s="39"/>
      <c r="Q1072" s="39"/>
      <c r="R1072" s="18"/>
      <c r="S1072" s="18"/>
      <c r="T1072" s="41"/>
      <c r="V1072" s="41"/>
    </row>
    <row r="1073" spans="1:33" s="42" customFormat="1" x14ac:dyDescent="0.2">
      <c r="C1073" s="38"/>
      <c r="D1073" s="39"/>
      <c r="E1073" s="39"/>
      <c r="F1073" s="39"/>
      <c r="G1073" s="18"/>
      <c r="H1073" s="18"/>
      <c r="I1073" s="18"/>
      <c r="J1073" s="39"/>
      <c r="K1073" s="18"/>
      <c r="L1073" s="40"/>
      <c r="M1073" s="39"/>
      <c r="N1073" s="39"/>
      <c r="O1073" s="39"/>
      <c r="P1073" s="39"/>
      <c r="Q1073" s="39"/>
      <c r="R1073" s="18"/>
      <c r="S1073" s="18"/>
      <c r="T1073" s="41"/>
      <c r="V1073" s="41"/>
    </row>
    <row r="1074" spans="1:33" s="42" customFormat="1" x14ac:dyDescent="0.2">
      <c r="C1074" s="38"/>
      <c r="D1074" s="39"/>
      <c r="E1074" s="39"/>
      <c r="F1074" s="39"/>
      <c r="G1074" s="18"/>
      <c r="H1074" s="18"/>
      <c r="I1074" s="18"/>
      <c r="J1074" s="39"/>
      <c r="K1074" s="18"/>
      <c r="L1074" s="40"/>
      <c r="M1074" s="39"/>
      <c r="N1074" s="39"/>
      <c r="O1074" s="39"/>
      <c r="P1074" s="39"/>
      <c r="Q1074" s="39"/>
      <c r="R1074" s="18"/>
      <c r="S1074" s="18"/>
      <c r="T1074" s="41"/>
      <c r="V1074" s="41"/>
    </row>
    <row r="1075" spans="1:33" s="42" customFormat="1" x14ac:dyDescent="0.2">
      <c r="C1075" s="38"/>
      <c r="D1075" s="39"/>
      <c r="E1075" s="39"/>
      <c r="F1075" s="39"/>
      <c r="G1075" s="18"/>
      <c r="H1075" s="18"/>
      <c r="I1075" s="18"/>
      <c r="J1075" s="39"/>
      <c r="K1075" s="18"/>
      <c r="L1075" s="40"/>
      <c r="M1075" s="39"/>
      <c r="N1075" s="39"/>
      <c r="O1075" s="39"/>
      <c r="P1075" s="39"/>
      <c r="Q1075" s="39"/>
      <c r="R1075" s="18"/>
      <c r="S1075" s="18"/>
      <c r="T1075" s="41"/>
      <c r="V1075" s="41"/>
    </row>
    <row r="1076" spans="1:33" s="42" customFormat="1" x14ac:dyDescent="0.2">
      <c r="C1076" s="38"/>
      <c r="D1076" s="39"/>
      <c r="E1076" s="39"/>
      <c r="F1076" s="39"/>
      <c r="G1076" s="18"/>
      <c r="H1076" s="18"/>
      <c r="I1076" s="18"/>
      <c r="J1076" s="39"/>
      <c r="K1076" s="18"/>
      <c r="L1076" s="40"/>
      <c r="M1076" s="39"/>
      <c r="N1076" s="39"/>
      <c r="O1076" s="39"/>
      <c r="P1076" s="39"/>
      <c r="Q1076" s="39"/>
      <c r="R1076" s="18"/>
      <c r="S1076" s="18"/>
      <c r="T1076" s="41"/>
      <c r="V1076" s="41"/>
    </row>
    <row r="1077" spans="1:33" s="42" customFormat="1" x14ac:dyDescent="0.2">
      <c r="C1077" s="38"/>
      <c r="D1077" s="39"/>
      <c r="E1077" s="39"/>
      <c r="F1077" s="39"/>
      <c r="G1077" s="18"/>
      <c r="H1077" s="18"/>
      <c r="I1077" s="18"/>
      <c r="J1077" s="39"/>
      <c r="K1077" s="18"/>
      <c r="L1077" s="40"/>
      <c r="M1077" s="39"/>
      <c r="N1077" s="39"/>
      <c r="O1077" s="39"/>
      <c r="P1077" s="39"/>
      <c r="Q1077" s="39"/>
      <c r="R1077" s="18"/>
      <c r="S1077" s="18"/>
      <c r="T1077" s="41"/>
      <c r="V1077" s="41"/>
    </row>
    <row r="1078" spans="1:33" s="42" customFormat="1" x14ac:dyDescent="0.2">
      <c r="C1078" s="38"/>
      <c r="D1078" s="39"/>
      <c r="E1078" s="39"/>
      <c r="F1078" s="39"/>
      <c r="G1078" s="18"/>
      <c r="H1078" s="18"/>
      <c r="I1078" s="18"/>
      <c r="J1078" s="39"/>
      <c r="K1078" s="18"/>
      <c r="L1078" s="40"/>
      <c r="M1078" s="39"/>
      <c r="N1078" s="39"/>
      <c r="O1078" s="39"/>
      <c r="P1078" s="39"/>
      <c r="Q1078" s="39"/>
      <c r="R1078" s="18"/>
      <c r="S1078" s="18"/>
      <c r="T1078" s="41"/>
      <c r="V1078" s="41"/>
    </row>
    <row r="1079" spans="1:33" s="42" customFormat="1" x14ac:dyDescent="0.2">
      <c r="C1079" s="38"/>
      <c r="D1079" s="39"/>
      <c r="E1079" s="39"/>
      <c r="F1079" s="39"/>
      <c r="G1079" s="18"/>
      <c r="H1079" s="18"/>
      <c r="I1079" s="18"/>
      <c r="J1079" s="39"/>
      <c r="K1079" s="18"/>
      <c r="L1079" s="40"/>
      <c r="M1079" s="39"/>
      <c r="N1079" s="39"/>
      <c r="O1079" s="39"/>
      <c r="P1079" s="39"/>
      <c r="Q1079" s="39"/>
      <c r="R1079" s="18"/>
      <c r="S1079" s="18"/>
      <c r="T1079" s="41"/>
      <c r="V1079" s="41"/>
    </row>
    <row r="1080" spans="1:33" s="42" customFormat="1" x14ac:dyDescent="0.2">
      <c r="C1080" s="38"/>
      <c r="D1080" s="39"/>
      <c r="E1080" s="39"/>
      <c r="F1080" s="39"/>
      <c r="G1080" s="18"/>
      <c r="H1080" s="18"/>
      <c r="I1080" s="18"/>
      <c r="J1080" s="39"/>
      <c r="K1080" s="18"/>
      <c r="L1080" s="40"/>
      <c r="M1080" s="39"/>
      <c r="N1080" s="39"/>
      <c r="O1080" s="39"/>
      <c r="P1080" s="39"/>
      <c r="Q1080" s="39"/>
      <c r="R1080" s="18"/>
      <c r="S1080" s="18"/>
      <c r="T1080" s="41"/>
      <c r="V1080" s="41"/>
    </row>
    <row r="1081" spans="1:33" s="42" customFormat="1" x14ac:dyDescent="0.2">
      <c r="C1081" s="38"/>
      <c r="D1081" s="39"/>
      <c r="E1081" s="39"/>
      <c r="F1081" s="39"/>
      <c r="G1081" s="18"/>
      <c r="H1081" s="18"/>
      <c r="I1081" s="18"/>
      <c r="J1081" s="39"/>
      <c r="K1081" s="18"/>
      <c r="L1081" s="40"/>
      <c r="M1081" s="39"/>
      <c r="N1081" s="39"/>
      <c r="O1081" s="39"/>
      <c r="P1081" s="39"/>
      <c r="Q1081" s="39"/>
      <c r="R1081" s="18"/>
      <c r="S1081" s="18"/>
      <c r="T1081" s="41"/>
      <c r="V1081" s="41"/>
    </row>
    <row r="1082" spans="1:33" s="42" customFormat="1" x14ac:dyDescent="0.2">
      <c r="C1082" s="38"/>
      <c r="D1082" s="39"/>
      <c r="E1082" s="39"/>
      <c r="F1082" s="39"/>
      <c r="G1082" s="18"/>
      <c r="H1082" s="18"/>
      <c r="I1082" s="18"/>
      <c r="J1082" s="39"/>
      <c r="K1082" s="18"/>
      <c r="L1082" s="40"/>
      <c r="M1082" s="39"/>
      <c r="N1082" s="39"/>
      <c r="O1082" s="39"/>
      <c r="P1082" s="39"/>
      <c r="Q1082" s="39"/>
      <c r="R1082" s="18"/>
      <c r="S1082" s="18"/>
      <c r="T1082" s="41"/>
      <c r="V1082" s="41"/>
    </row>
    <row r="1083" spans="1:33" s="42" customFormat="1" x14ac:dyDescent="0.2">
      <c r="C1083" s="38"/>
      <c r="D1083" s="39"/>
      <c r="E1083" s="39"/>
      <c r="F1083" s="39"/>
      <c r="G1083" s="18"/>
      <c r="H1083" s="18"/>
      <c r="I1083" s="18"/>
      <c r="J1083" s="39"/>
      <c r="K1083" s="18"/>
      <c r="L1083" s="40"/>
      <c r="M1083" s="39"/>
      <c r="N1083" s="39"/>
      <c r="O1083" s="39"/>
      <c r="P1083" s="39"/>
      <c r="Q1083" s="39"/>
      <c r="R1083" s="18"/>
      <c r="S1083" s="18"/>
      <c r="T1083" s="41"/>
      <c r="V1083" s="41"/>
    </row>
    <row r="1084" spans="1:33" s="42" customFormat="1" x14ac:dyDescent="0.2">
      <c r="C1084" s="38"/>
      <c r="D1084" s="39"/>
      <c r="E1084" s="39"/>
      <c r="F1084" s="39"/>
      <c r="G1084" s="18"/>
      <c r="H1084" s="18"/>
      <c r="I1084" s="18"/>
      <c r="J1084" s="39"/>
      <c r="K1084" s="18"/>
      <c r="L1084" s="40"/>
      <c r="M1084" s="39"/>
      <c r="N1084" s="39"/>
      <c r="O1084" s="39"/>
      <c r="P1084" s="39"/>
      <c r="Q1084" s="39"/>
      <c r="R1084" s="18"/>
      <c r="S1084" s="18"/>
      <c r="T1084" s="41"/>
      <c r="V1084" s="41"/>
    </row>
    <row r="1085" spans="1:33" s="42" customFormat="1" x14ac:dyDescent="0.2">
      <c r="C1085" s="38"/>
      <c r="D1085" s="39"/>
      <c r="E1085" s="39"/>
      <c r="F1085" s="39"/>
      <c r="G1085" s="18"/>
      <c r="H1085" s="18"/>
      <c r="I1085" s="18"/>
      <c r="J1085" s="39"/>
      <c r="K1085" s="18"/>
      <c r="L1085" s="40"/>
      <c r="M1085" s="39"/>
      <c r="N1085" s="39"/>
      <c r="O1085" s="39"/>
      <c r="P1085" s="39"/>
      <c r="Q1085" s="39"/>
      <c r="R1085" s="18"/>
      <c r="S1085" s="18"/>
      <c r="T1085" s="41"/>
      <c r="V1085" s="41"/>
    </row>
    <row r="1086" spans="1:33" x14ac:dyDescent="0.2">
      <c r="T1086" s="41"/>
      <c r="V1086" s="41"/>
    </row>
    <row r="1087" spans="1:33" x14ac:dyDescent="0.2">
      <c r="T1087" s="41"/>
      <c r="V1087" s="41"/>
    </row>
    <row r="1088" spans="1:33" s="42" customFormat="1" x14ac:dyDescent="0.2">
      <c r="A1088" s="18"/>
      <c r="B1088" s="18"/>
      <c r="C1088" s="38"/>
      <c r="D1088" s="39"/>
      <c r="E1088" s="39"/>
      <c r="F1088" s="39"/>
      <c r="G1088" s="18"/>
      <c r="H1088" s="18"/>
      <c r="I1088" s="18"/>
      <c r="J1088" s="39"/>
      <c r="K1088" s="18"/>
      <c r="L1088" s="40"/>
      <c r="M1088" s="39"/>
      <c r="N1088" s="39"/>
      <c r="O1088" s="39"/>
      <c r="P1088" s="39"/>
      <c r="Q1088" s="39"/>
      <c r="R1088" s="18"/>
      <c r="S1088" s="18"/>
      <c r="T1088" s="41"/>
      <c r="V1088" s="41"/>
      <c r="X1088" s="18"/>
      <c r="Y1088" s="18"/>
      <c r="Z1088" s="18"/>
      <c r="AA1088" s="18"/>
      <c r="AB1088" s="18"/>
      <c r="AC1088" s="18"/>
      <c r="AD1088" s="18"/>
      <c r="AE1088" s="18"/>
      <c r="AF1088" s="18"/>
      <c r="AG1088" s="18"/>
    </row>
    <row r="1089" spans="1:33" s="42" customFormat="1" x14ac:dyDescent="0.2">
      <c r="A1089" s="18"/>
      <c r="B1089" s="18"/>
      <c r="C1089" s="38"/>
      <c r="D1089" s="39"/>
      <c r="E1089" s="39"/>
      <c r="F1089" s="39"/>
      <c r="G1089" s="18"/>
      <c r="H1089" s="18"/>
      <c r="I1089" s="18"/>
      <c r="J1089" s="39"/>
      <c r="K1089" s="18"/>
      <c r="L1089" s="40"/>
      <c r="M1089" s="39"/>
      <c r="N1089" s="39"/>
      <c r="O1089" s="39"/>
      <c r="P1089" s="39"/>
      <c r="Q1089" s="39"/>
      <c r="R1089" s="18"/>
      <c r="S1089" s="18"/>
      <c r="T1089" s="41"/>
      <c r="V1089" s="41"/>
      <c r="X1089" s="18"/>
      <c r="Y1089" s="18"/>
      <c r="Z1089" s="18"/>
      <c r="AA1089" s="18"/>
      <c r="AB1089" s="18"/>
      <c r="AC1089" s="18"/>
      <c r="AD1089" s="18"/>
      <c r="AE1089" s="18"/>
      <c r="AF1089" s="18"/>
      <c r="AG1089" s="18"/>
    </row>
    <row r="1090" spans="1:33" s="42" customFormat="1" x14ac:dyDescent="0.2">
      <c r="A1090" s="18"/>
      <c r="B1090" s="18"/>
      <c r="C1090" s="38"/>
      <c r="D1090" s="39"/>
      <c r="E1090" s="39"/>
      <c r="F1090" s="39"/>
      <c r="G1090" s="18"/>
      <c r="H1090" s="18"/>
      <c r="I1090" s="18"/>
      <c r="J1090" s="39"/>
      <c r="K1090" s="18"/>
      <c r="L1090" s="40"/>
      <c r="M1090" s="39"/>
      <c r="N1090" s="39"/>
      <c r="O1090" s="39"/>
      <c r="P1090" s="39"/>
      <c r="Q1090" s="39"/>
      <c r="R1090" s="18"/>
      <c r="S1090" s="18"/>
      <c r="T1090" s="41"/>
      <c r="V1090" s="41"/>
      <c r="X1090" s="18"/>
      <c r="Y1090" s="18"/>
      <c r="Z1090" s="18"/>
      <c r="AA1090" s="18"/>
      <c r="AB1090" s="18"/>
      <c r="AC1090" s="18"/>
      <c r="AD1090" s="18"/>
      <c r="AE1090" s="18"/>
      <c r="AF1090" s="18"/>
      <c r="AG1090" s="18"/>
    </row>
    <row r="1091" spans="1:33" s="42" customFormat="1" x14ac:dyDescent="0.2">
      <c r="A1091" s="18"/>
      <c r="B1091" s="18"/>
      <c r="C1091" s="38"/>
      <c r="D1091" s="39"/>
      <c r="E1091" s="39"/>
      <c r="F1091" s="39"/>
      <c r="G1091" s="18"/>
      <c r="H1091" s="18"/>
      <c r="I1091" s="18"/>
      <c r="J1091" s="39"/>
      <c r="K1091" s="18"/>
      <c r="L1091" s="40"/>
      <c r="M1091" s="39"/>
      <c r="N1091" s="39"/>
      <c r="O1091" s="39"/>
      <c r="P1091" s="39"/>
      <c r="Q1091" s="39"/>
      <c r="R1091" s="18"/>
      <c r="S1091" s="18"/>
      <c r="T1091" s="41"/>
      <c r="V1091" s="41"/>
      <c r="X1091" s="18"/>
      <c r="Y1091" s="18"/>
      <c r="Z1091" s="18"/>
      <c r="AA1091" s="18"/>
      <c r="AB1091" s="18"/>
      <c r="AC1091" s="18"/>
      <c r="AD1091" s="18"/>
      <c r="AE1091" s="18"/>
      <c r="AF1091" s="18"/>
      <c r="AG1091" s="18"/>
    </row>
    <row r="1092" spans="1:33" s="42" customFormat="1" x14ac:dyDescent="0.2">
      <c r="A1092" s="18"/>
      <c r="B1092" s="18"/>
      <c r="C1092" s="38"/>
      <c r="D1092" s="39"/>
      <c r="E1092" s="39"/>
      <c r="F1092" s="39"/>
      <c r="G1092" s="18"/>
      <c r="H1092" s="18"/>
      <c r="I1092" s="18"/>
      <c r="J1092" s="39"/>
      <c r="K1092" s="18"/>
      <c r="L1092" s="40"/>
      <c r="M1092" s="39"/>
      <c r="N1092" s="39"/>
      <c r="O1092" s="39"/>
      <c r="P1092" s="39"/>
      <c r="Q1092" s="39"/>
      <c r="R1092" s="18"/>
      <c r="S1092" s="18"/>
      <c r="T1092" s="41"/>
      <c r="V1092" s="41"/>
      <c r="X1092" s="18"/>
      <c r="Y1092" s="18"/>
      <c r="Z1092" s="18"/>
      <c r="AA1092" s="18"/>
      <c r="AB1092" s="18"/>
      <c r="AC1092" s="18"/>
      <c r="AD1092" s="18"/>
      <c r="AE1092" s="18"/>
      <c r="AF1092" s="18"/>
      <c r="AG1092" s="18"/>
    </row>
    <row r="1093" spans="1:33" s="42" customFormat="1" x14ac:dyDescent="0.2">
      <c r="A1093" s="18"/>
      <c r="B1093" s="18"/>
      <c r="C1093" s="38"/>
      <c r="D1093" s="39"/>
      <c r="E1093" s="39"/>
      <c r="F1093" s="39"/>
      <c r="G1093" s="18"/>
      <c r="H1093" s="18"/>
      <c r="I1093" s="18"/>
      <c r="J1093" s="39"/>
      <c r="K1093" s="18"/>
      <c r="L1093" s="40"/>
      <c r="M1093" s="39"/>
      <c r="N1093" s="39"/>
      <c r="O1093" s="39"/>
      <c r="P1093" s="39"/>
      <c r="Q1093" s="39"/>
      <c r="R1093" s="18"/>
      <c r="S1093" s="18"/>
      <c r="T1093" s="41"/>
      <c r="V1093" s="41"/>
      <c r="X1093" s="18"/>
      <c r="Y1093" s="18"/>
      <c r="Z1093" s="18"/>
      <c r="AA1093" s="18"/>
      <c r="AB1093" s="18"/>
      <c r="AC1093" s="18"/>
      <c r="AD1093" s="18"/>
      <c r="AE1093" s="18"/>
      <c r="AF1093" s="18"/>
      <c r="AG1093" s="18"/>
    </row>
    <row r="1094" spans="1:33" s="42" customFormat="1" x14ac:dyDescent="0.2">
      <c r="A1094" s="18"/>
      <c r="B1094" s="18"/>
      <c r="C1094" s="38"/>
      <c r="D1094" s="39"/>
      <c r="E1094" s="39"/>
      <c r="F1094" s="39"/>
      <c r="G1094" s="18"/>
      <c r="H1094" s="18"/>
      <c r="I1094" s="18"/>
      <c r="J1094" s="39"/>
      <c r="K1094" s="18"/>
      <c r="L1094" s="40"/>
      <c r="M1094" s="39"/>
      <c r="N1094" s="39"/>
      <c r="O1094" s="39"/>
      <c r="P1094" s="39"/>
      <c r="Q1094" s="39"/>
      <c r="R1094" s="18"/>
      <c r="S1094" s="18"/>
      <c r="T1094" s="41"/>
      <c r="V1094" s="41"/>
      <c r="X1094" s="18"/>
      <c r="Y1094" s="18"/>
      <c r="Z1094" s="18"/>
      <c r="AA1094" s="18"/>
      <c r="AB1094" s="18"/>
      <c r="AC1094" s="18"/>
      <c r="AD1094" s="18"/>
      <c r="AE1094" s="18"/>
      <c r="AF1094" s="18"/>
      <c r="AG1094" s="18"/>
    </row>
    <row r="1095" spans="1:33" s="42" customFormat="1" x14ac:dyDescent="0.2">
      <c r="A1095" s="18"/>
      <c r="B1095" s="18"/>
      <c r="C1095" s="38"/>
      <c r="D1095" s="39"/>
      <c r="E1095" s="39"/>
      <c r="F1095" s="39"/>
      <c r="G1095" s="18"/>
      <c r="H1095" s="18"/>
      <c r="I1095" s="18"/>
      <c r="J1095" s="39"/>
      <c r="K1095" s="18"/>
      <c r="L1095" s="40"/>
      <c r="M1095" s="39"/>
      <c r="N1095" s="39"/>
      <c r="O1095" s="39"/>
      <c r="P1095" s="39"/>
      <c r="Q1095" s="39"/>
      <c r="R1095" s="18"/>
      <c r="S1095" s="18"/>
      <c r="T1095" s="41"/>
      <c r="V1095" s="41"/>
      <c r="X1095" s="18"/>
      <c r="Y1095" s="18"/>
      <c r="Z1095" s="18"/>
      <c r="AA1095" s="18"/>
      <c r="AB1095" s="18"/>
      <c r="AC1095" s="18"/>
      <c r="AD1095" s="18"/>
      <c r="AE1095" s="18"/>
      <c r="AF1095" s="18"/>
      <c r="AG1095" s="18"/>
    </row>
    <row r="1096" spans="1:33" s="42" customFormat="1" x14ac:dyDescent="0.2">
      <c r="A1096" s="18"/>
      <c r="B1096" s="18"/>
      <c r="C1096" s="38"/>
      <c r="D1096" s="39"/>
      <c r="E1096" s="39"/>
      <c r="F1096" s="39"/>
      <c r="G1096" s="18"/>
      <c r="H1096" s="18"/>
      <c r="I1096" s="18"/>
      <c r="J1096" s="39"/>
      <c r="K1096" s="18"/>
      <c r="L1096" s="40"/>
      <c r="M1096" s="39"/>
      <c r="N1096" s="39"/>
      <c r="O1096" s="39"/>
      <c r="P1096" s="39"/>
      <c r="Q1096" s="39"/>
      <c r="R1096" s="18"/>
      <c r="S1096" s="18"/>
      <c r="T1096" s="41"/>
      <c r="V1096" s="41"/>
      <c r="X1096" s="18"/>
      <c r="Y1096" s="18"/>
      <c r="Z1096" s="18"/>
      <c r="AA1096" s="18"/>
      <c r="AB1096" s="18"/>
      <c r="AC1096" s="18"/>
      <c r="AD1096" s="18"/>
      <c r="AE1096" s="18"/>
      <c r="AF1096" s="18"/>
      <c r="AG1096" s="18"/>
    </row>
    <row r="1097" spans="1:33" s="42" customFormat="1" x14ac:dyDescent="0.2">
      <c r="A1097" s="18"/>
      <c r="B1097" s="18"/>
      <c r="C1097" s="38"/>
      <c r="D1097" s="39"/>
      <c r="E1097" s="39"/>
      <c r="F1097" s="39"/>
      <c r="G1097" s="18"/>
      <c r="H1097" s="18"/>
      <c r="I1097" s="18"/>
      <c r="J1097" s="39"/>
      <c r="K1097" s="18"/>
      <c r="L1097" s="40"/>
      <c r="M1097" s="39"/>
      <c r="N1097" s="39"/>
      <c r="O1097" s="39"/>
      <c r="P1097" s="39"/>
      <c r="Q1097" s="39"/>
      <c r="R1097" s="18"/>
      <c r="S1097" s="18"/>
      <c r="T1097" s="41"/>
      <c r="V1097" s="41"/>
      <c r="X1097" s="18"/>
      <c r="Y1097" s="18"/>
      <c r="Z1097" s="18"/>
      <c r="AA1097" s="18"/>
      <c r="AB1097" s="18"/>
      <c r="AC1097" s="18"/>
      <c r="AD1097" s="18"/>
      <c r="AE1097" s="18"/>
      <c r="AF1097" s="18"/>
      <c r="AG1097" s="18"/>
    </row>
    <row r="1098" spans="1:33" s="42" customFormat="1" x14ac:dyDescent="0.2">
      <c r="A1098" s="18"/>
      <c r="B1098" s="18"/>
      <c r="C1098" s="38"/>
      <c r="D1098" s="39"/>
      <c r="E1098" s="39"/>
      <c r="F1098" s="39"/>
      <c r="G1098" s="18"/>
      <c r="H1098" s="18"/>
      <c r="I1098" s="18"/>
      <c r="J1098" s="39"/>
      <c r="K1098" s="18"/>
      <c r="L1098" s="40"/>
      <c r="M1098" s="39"/>
      <c r="N1098" s="39"/>
      <c r="O1098" s="39"/>
      <c r="P1098" s="39"/>
      <c r="Q1098" s="39"/>
      <c r="R1098" s="18"/>
      <c r="S1098" s="18"/>
      <c r="T1098" s="41"/>
      <c r="V1098" s="41"/>
      <c r="X1098" s="18"/>
      <c r="Y1098" s="18"/>
      <c r="Z1098" s="18"/>
      <c r="AA1098" s="18"/>
      <c r="AB1098" s="18"/>
      <c r="AC1098" s="18"/>
      <c r="AD1098" s="18"/>
      <c r="AE1098" s="18"/>
      <c r="AF1098" s="18"/>
      <c r="AG1098" s="18"/>
    </row>
    <row r="1099" spans="1:33" s="42" customFormat="1" x14ac:dyDescent="0.2">
      <c r="A1099" s="18"/>
      <c r="B1099" s="18"/>
      <c r="C1099" s="38"/>
      <c r="D1099" s="39"/>
      <c r="E1099" s="39"/>
      <c r="F1099" s="39"/>
      <c r="G1099" s="18"/>
      <c r="H1099" s="18"/>
      <c r="I1099" s="18"/>
      <c r="J1099" s="39"/>
      <c r="K1099" s="18"/>
      <c r="L1099" s="40"/>
      <c r="M1099" s="39"/>
      <c r="N1099" s="39"/>
      <c r="O1099" s="39"/>
      <c r="P1099" s="39"/>
      <c r="Q1099" s="39"/>
      <c r="R1099" s="18"/>
      <c r="S1099" s="18"/>
      <c r="T1099" s="41"/>
      <c r="V1099" s="41"/>
      <c r="X1099" s="18"/>
      <c r="Y1099" s="18"/>
      <c r="Z1099" s="18"/>
      <c r="AA1099" s="18"/>
      <c r="AB1099" s="18"/>
      <c r="AC1099" s="18"/>
      <c r="AD1099" s="18"/>
      <c r="AE1099" s="18"/>
      <c r="AF1099" s="18"/>
      <c r="AG1099" s="18"/>
    </row>
    <row r="1100" spans="1:33" s="42" customFormat="1" x14ac:dyDescent="0.2">
      <c r="A1100" s="18"/>
      <c r="B1100" s="18"/>
      <c r="C1100" s="38"/>
      <c r="D1100" s="39"/>
      <c r="E1100" s="39"/>
      <c r="F1100" s="39"/>
      <c r="G1100" s="18"/>
      <c r="H1100" s="18"/>
      <c r="I1100" s="18"/>
      <c r="J1100" s="39"/>
      <c r="K1100" s="18"/>
      <c r="L1100" s="40"/>
      <c r="M1100" s="39"/>
      <c r="N1100" s="39"/>
      <c r="O1100" s="39"/>
      <c r="P1100" s="39"/>
      <c r="Q1100" s="39"/>
      <c r="R1100" s="18"/>
      <c r="S1100" s="18"/>
      <c r="T1100" s="41"/>
      <c r="V1100" s="41"/>
      <c r="X1100" s="18"/>
      <c r="Y1100" s="18"/>
      <c r="Z1100" s="18"/>
      <c r="AA1100" s="18"/>
      <c r="AB1100" s="18"/>
      <c r="AC1100" s="18"/>
      <c r="AD1100" s="18"/>
      <c r="AE1100" s="18"/>
      <c r="AF1100" s="18"/>
      <c r="AG1100" s="18"/>
    </row>
    <row r="1101" spans="1:33" s="42" customFormat="1" x14ac:dyDescent="0.2">
      <c r="A1101" s="18"/>
      <c r="B1101" s="18"/>
      <c r="C1101" s="38"/>
      <c r="D1101" s="39"/>
      <c r="E1101" s="39"/>
      <c r="F1101" s="39"/>
      <c r="G1101" s="18"/>
      <c r="H1101" s="18"/>
      <c r="I1101" s="18"/>
      <c r="J1101" s="39"/>
      <c r="K1101" s="18"/>
      <c r="L1101" s="40"/>
      <c r="M1101" s="39"/>
      <c r="N1101" s="39"/>
      <c r="O1101" s="39"/>
      <c r="P1101" s="39"/>
      <c r="Q1101" s="39"/>
      <c r="R1101" s="18"/>
      <c r="S1101" s="18"/>
      <c r="T1101" s="41"/>
      <c r="V1101" s="41"/>
      <c r="X1101" s="18"/>
      <c r="Y1101" s="18"/>
      <c r="Z1101" s="18"/>
      <c r="AA1101" s="18"/>
      <c r="AB1101" s="18"/>
      <c r="AC1101" s="18"/>
      <c r="AD1101" s="18"/>
      <c r="AE1101" s="18"/>
      <c r="AF1101" s="18"/>
      <c r="AG1101" s="18"/>
    </row>
    <row r="1102" spans="1:33" s="42" customFormat="1" x14ac:dyDescent="0.2">
      <c r="A1102" s="18"/>
      <c r="B1102" s="18"/>
      <c r="C1102" s="38"/>
      <c r="D1102" s="39"/>
      <c r="E1102" s="39"/>
      <c r="F1102" s="39"/>
      <c r="G1102" s="18"/>
      <c r="H1102" s="18"/>
      <c r="I1102" s="18"/>
      <c r="J1102" s="39"/>
      <c r="K1102" s="18"/>
      <c r="L1102" s="40"/>
      <c r="M1102" s="39"/>
      <c r="N1102" s="39"/>
      <c r="O1102" s="39"/>
      <c r="P1102" s="39"/>
      <c r="Q1102" s="39"/>
      <c r="R1102" s="18"/>
      <c r="S1102" s="18"/>
      <c r="T1102" s="41"/>
      <c r="V1102" s="41"/>
      <c r="X1102" s="18"/>
      <c r="Y1102" s="18"/>
      <c r="Z1102" s="18"/>
      <c r="AA1102" s="18"/>
      <c r="AB1102" s="18"/>
      <c r="AC1102" s="18"/>
      <c r="AD1102" s="18"/>
      <c r="AE1102" s="18"/>
      <c r="AF1102" s="18"/>
      <c r="AG1102" s="18"/>
    </row>
    <row r="1103" spans="1:33" s="42" customFormat="1" x14ac:dyDescent="0.2">
      <c r="A1103" s="18"/>
      <c r="B1103" s="18"/>
      <c r="C1103" s="38"/>
      <c r="D1103" s="39"/>
      <c r="E1103" s="39"/>
      <c r="F1103" s="39"/>
      <c r="G1103" s="18"/>
      <c r="H1103" s="18"/>
      <c r="I1103" s="18"/>
      <c r="J1103" s="39"/>
      <c r="K1103" s="18"/>
      <c r="L1103" s="40"/>
      <c r="M1103" s="39"/>
      <c r="N1103" s="39"/>
      <c r="O1103" s="39"/>
      <c r="P1103" s="39"/>
      <c r="Q1103" s="39"/>
      <c r="R1103" s="18"/>
      <c r="S1103" s="18"/>
      <c r="T1103" s="41"/>
      <c r="V1103" s="41"/>
      <c r="X1103" s="18"/>
      <c r="Y1103" s="18"/>
      <c r="Z1103" s="18"/>
      <c r="AA1103" s="18"/>
      <c r="AB1103" s="18"/>
      <c r="AC1103" s="18"/>
      <c r="AD1103" s="18"/>
      <c r="AE1103" s="18"/>
      <c r="AF1103" s="18"/>
      <c r="AG1103" s="18"/>
    </row>
    <row r="1104" spans="1:33" s="42" customFormat="1" x14ac:dyDescent="0.2">
      <c r="A1104" s="18"/>
      <c r="B1104" s="18"/>
      <c r="C1104" s="38"/>
      <c r="D1104" s="39"/>
      <c r="E1104" s="39"/>
      <c r="F1104" s="39"/>
      <c r="G1104" s="18"/>
      <c r="H1104" s="18"/>
      <c r="I1104" s="18"/>
      <c r="J1104" s="39"/>
      <c r="K1104" s="18"/>
      <c r="L1104" s="40"/>
      <c r="M1104" s="39"/>
      <c r="N1104" s="39"/>
      <c r="O1104" s="39"/>
      <c r="P1104" s="39"/>
      <c r="Q1104" s="39"/>
      <c r="R1104" s="18"/>
      <c r="S1104" s="18"/>
      <c r="T1104" s="41"/>
      <c r="V1104" s="41"/>
      <c r="X1104" s="18"/>
      <c r="Y1104" s="18"/>
      <c r="Z1104" s="18"/>
      <c r="AA1104" s="18"/>
      <c r="AB1104" s="18"/>
      <c r="AC1104" s="18"/>
      <c r="AD1104" s="18"/>
      <c r="AE1104" s="18"/>
      <c r="AF1104" s="18"/>
      <c r="AG1104" s="18"/>
    </row>
    <row r="1105" spans="1:33" s="42" customFormat="1" x14ac:dyDescent="0.2">
      <c r="A1105" s="18"/>
      <c r="B1105" s="18"/>
      <c r="C1105" s="38"/>
      <c r="D1105" s="39"/>
      <c r="E1105" s="39"/>
      <c r="F1105" s="39"/>
      <c r="G1105" s="18"/>
      <c r="H1105" s="18"/>
      <c r="I1105" s="18"/>
      <c r="J1105" s="39"/>
      <c r="K1105" s="18"/>
      <c r="L1105" s="40"/>
      <c r="M1105" s="39"/>
      <c r="N1105" s="39"/>
      <c r="O1105" s="39"/>
      <c r="P1105" s="39"/>
      <c r="Q1105" s="39"/>
      <c r="R1105" s="18"/>
      <c r="S1105" s="18"/>
      <c r="T1105" s="41"/>
      <c r="V1105" s="41"/>
      <c r="X1105" s="18"/>
      <c r="Y1105" s="18"/>
      <c r="Z1105" s="18"/>
      <c r="AA1105" s="18"/>
      <c r="AB1105" s="18"/>
      <c r="AC1105" s="18"/>
      <c r="AD1105" s="18"/>
      <c r="AE1105" s="18"/>
      <c r="AF1105" s="18"/>
      <c r="AG1105" s="18"/>
    </row>
    <row r="1106" spans="1:33" s="42" customFormat="1" x14ac:dyDescent="0.2">
      <c r="A1106" s="18"/>
      <c r="B1106" s="18"/>
      <c r="C1106" s="38"/>
      <c r="D1106" s="39"/>
      <c r="E1106" s="39"/>
      <c r="F1106" s="39"/>
      <c r="G1106" s="18"/>
      <c r="H1106" s="18"/>
      <c r="I1106" s="18"/>
      <c r="J1106" s="39"/>
      <c r="K1106" s="18"/>
      <c r="L1106" s="40"/>
      <c r="M1106" s="39"/>
      <c r="N1106" s="39"/>
      <c r="O1106" s="39"/>
      <c r="P1106" s="39"/>
      <c r="Q1106" s="39"/>
      <c r="R1106" s="18"/>
      <c r="S1106" s="18"/>
      <c r="T1106" s="41"/>
      <c r="V1106" s="41"/>
      <c r="X1106" s="18"/>
      <c r="Y1106" s="18"/>
      <c r="Z1106" s="18"/>
      <c r="AA1106" s="18"/>
      <c r="AB1106" s="18"/>
      <c r="AC1106" s="18"/>
      <c r="AD1106" s="18"/>
      <c r="AE1106" s="18"/>
      <c r="AF1106" s="18"/>
      <c r="AG1106" s="18"/>
    </row>
    <row r="1107" spans="1:33" s="42" customFormat="1" x14ac:dyDescent="0.2">
      <c r="A1107" s="18"/>
      <c r="B1107" s="18"/>
      <c r="C1107" s="38"/>
      <c r="D1107" s="39"/>
      <c r="E1107" s="39"/>
      <c r="F1107" s="39"/>
      <c r="G1107" s="18"/>
      <c r="H1107" s="18"/>
      <c r="I1107" s="18"/>
      <c r="J1107" s="39"/>
      <c r="K1107" s="18"/>
      <c r="L1107" s="40"/>
      <c r="M1107" s="39"/>
      <c r="N1107" s="39"/>
      <c r="O1107" s="39"/>
      <c r="P1107" s="39"/>
      <c r="Q1107" s="39"/>
      <c r="R1107" s="18"/>
      <c r="S1107" s="18"/>
      <c r="T1107" s="41"/>
      <c r="V1107" s="41"/>
      <c r="X1107" s="18"/>
      <c r="Y1107" s="18"/>
      <c r="Z1107" s="18"/>
      <c r="AA1107" s="18"/>
      <c r="AB1107" s="18"/>
      <c r="AC1107" s="18"/>
      <c r="AD1107" s="18"/>
      <c r="AE1107" s="18"/>
      <c r="AF1107" s="18"/>
      <c r="AG1107" s="18"/>
    </row>
    <row r="1108" spans="1:33" s="42" customFormat="1" x14ac:dyDescent="0.2">
      <c r="A1108" s="18"/>
      <c r="B1108" s="18"/>
      <c r="C1108" s="38"/>
      <c r="D1108" s="39"/>
      <c r="E1108" s="39"/>
      <c r="F1108" s="39"/>
      <c r="G1108" s="18"/>
      <c r="H1108" s="18"/>
      <c r="I1108" s="18"/>
      <c r="J1108" s="39"/>
      <c r="K1108" s="18"/>
      <c r="L1108" s="40"/>
      <c r="M1108" s="39"/>
      <c r="N1108" s="39"/>
      <c r="O1108" s="39"/>
      <c r="P1108" s="39"/>
      <c r="Q1108" s="39"/>
      <c r="R1108" s="18"/>
      <c r="S1108" s="18"/>
      <c r="T1108" s="41"/>
      <c r="V1108" s="41"/>
      <c r="X1108" s="18"/>
      <c r="Y1108" s="18"/>
      <c r="Z1108" s="18"/>
      <c r="AA1108" s="18"/>
      <c r="AB1108" s="18"/>
      <c r="AC1108" s="18"/>
      <c r="AD1108" s="18"/>
      <c r="AE1108" s="18"/>
      <c r="AF1108" s="18"/>
      <c r="AG1108" s="18"/>
    </row>
    <row r="1109" spans="1:33" s="42" customFormat="1" x14ac:dyDescent="0.2">
      <c r="A1109" s="18"/>
      <c r="B1109" s="18"/>
      <c r="C1109" s="38"/>
      <c r="D1109" s="39"/>
      <c r="E1109" s="39"/>
      <c r="F1109" s="39"/>
      <c r="G1109" s="18"/>
      <c r="H1109" s="18"/>
      <c r="I1109" s="18"/>
      <c r="J1109" s="39"/>
      <c r="K1109" s="18"/>
      <c r="L1109" s="40"/>
      <c r="M1109" s="39"/>
      <c r="N1109" s="39"/>
      <c r="O1109" s="39"/>
      <c r="P1109" s="39"/>
      <c r="Q1109" s="39"/>
      <c r="R1109" s="18"/>
      <c r="S1109" s="18"/>
      <c r="T1109" s="41"/>
      <c r="V1109" s="41"/>
      <c r="X1109" s="18"/>
      <c r="Y1109" s="18"/>
      <c r="Z1109" s="18"/>
      <c r="AA1109" s="18"/>
      <c r="AB1109" s="18"/>
      <c r="AC1109" s="18"/>
      <c r="AD1109" s="18"/>
      <c r="AE1109" s="18"/>
      <c r="AF1109" s="18"/>
      <c r="AG1109" s="18"/>
    </row>
    <row r="1110" spans="1:33" s="42" customFormat="1" x14ac:dyDescent="0.2">
      <c r="A1110" s="18"/>
      <c r="B1110" s="18"/>
      <c r="C1110" s="38"/>
      <c r="D1110" s="39"/>
      <c r="E1110" s="39"/>
      <c r="F1110" s="39"/>
      <c r="G1110" s="18"/>
      <c r="H1110" s="18"/>
      <c r="I1110" s="18"/>
      <c r="J1110" s="39"/>
      <c r="K1110" s="18"/>
      <c r="L1110" s="40"/>
      <c r="M1110" s="39"/>
      <c r="N1110" s="39"/>
      <c r="O1110" s="39"/>
      <c r="P1110" s="39"/>
      <c r="Q1110" s="39"/>
      <c r="R1110" s="18"/>
      <c r="S1110" s="18"/>
      <c r="V1110" s="41"/>
      <c r="X1110" s="18"/>
      <c r="Y1110" s="18"/>
      <c r="Z1110" s="18"/>
      <c r="AA1110" s="18"/>
      <c r="AB1110" s="18"/>
      <c r="AC1110" s="18"/>
      <c r="AD1110" s="18"/>
      <c r="AE1110" s="18"/>
      <c r="AF1110" s="18"/>
      <c r="AG1110" s="18"/>
    </row>
    <row r="1111" spans="1:33" s="42" customFormat="1" x14ac:dyDescent="0.2">
      <c r="A1111" s="18"/>
      <c r="B1111" s="18"/>
      <c r="C1111" s="38"/>
      <c r="D1111" s="39"/>
      <c r="E1111" s="39"/>
      <c r="F1111" s="39"/>
      <c r="G1111" s="18"/>
      <c r="H1111" s="18"/>
      <c r="I1111" s="18"/>
      <c r="J1111" s="39"/>
      <c r="K1111" s="18"/>
      <c r="L1111" s="40"/>
      <c r="M1111" s="39"/>
      <c r="N1111" s="39"/>
      <c r="O1111" s="39"/>
      <c r="P1111" s="39"/>
      <c r="Q1111" s="39"/>
      <c r="R1111" s="18"/>
      <c r="S1111" s="18"/>
      <c r="V1111" s="41"/>
      <c r="X1111" s="18"/>
      <c r="Y1111" s="18"/>
      <c r="Z1111" s="18"/>
      <c r="AA1111" s="18"/>
      <c r="AB1111" s="18"/>
      <c r="AC1111" s="18"/>
      <c r="AD1111" s="18"/>
      <c r="AE1111" s="18"/>
      <c r="AF1111" s="18"/>
      <c r="AG1111" s="18"/>
    </row>
    <row r="1112" spans="1:33" s="42" customFormat="1" x14ac:dyDescent="0.2">
      <c r="A1112" s="18"/>
      <c r="B1112" s="18"/>
      <c r="C1112" s="38"/>
      <c r="D1112" s="39"/>
      <c r="E1112" s="39"/>
      <c r="F1112" s="39"/>
      <c r="G1112" s="18"/>
      <c r="H1112" s="18"/>
      <c r="I1112" s="18"/>
      <c r="J1112" s="39"/>
      <c r="K1112" s="18"/>
      <c r="L1112" s="40"/>
      <c r="M1112" s="39"/>
      <c r="N1112" s="39"/>
      <c r="O1112" s="39"/>
      <c r="P1112" s="39"/>
      <c r="Q1112" s="39"/>
      <c r="R1112" s="18"/>
      <c r="S1112" s="18"/>
      <c r="V1112" s="41"/>
      <c r="X1112" s="18"/>
      <c r="Y1112" s="18"/>
      <c r="Z1112" s="18"/>
      <c r="AA1112" s="18"/>
      <c r="AB1112" s="18"/>
      <c r="AC1112" s="18"/>
      <c r="AD1112" s="18"/>
      <c r="AE1112" s="18"/>
      <c r="AF1112" s="18"/>
      <c r="AG1112" s="18"/>
    </row>
    <row r="1113" spans="1:33" s="42" customFormat="1" x14ac:dyDescent="0.2">
      <c r="A1113" s="18"/>
      <c r="B1113" s="18"/>
      <c r="C1113" s="38"/>
      <c r="D1113" s="39"/>
      <c r="E1113" s="39"/>
      <c r="F1113" s="39"/>
      <c r="G1113" s="18"/>
      <c r="H1113" s="18"/>
      <c r="I1113" s="18"/>
      <c r="J1113" s="39"/>
      <c r="K1113" s="18"/>
      <c r="L1113" s="40"/>
      <c r="M1113" s="39"/>
      <c r="N1113" s="39"/>
      <c r="O1113" s="39"/>
      <c r="P1113" s="39"/>
      <c r="Q1113" s="39"/>
      <c r="R1113" s="18"/>
      <c r="S1113" s="18"/>
      <c r="V1113" s="41"/>
      <c r="X1113" s="18"/>
      <c r="Y1113" s="18"/>
      <c r="Z1113" s="18"/>
      <c r="AA1113" s="18"/>
      <c r="AB1113" s="18"/>
      <c r="AC1113" s="18"/>
      <c r="AD1113" s="18"/>
      <c r="AE1113" s="18"/>
      <c r="AF1113" s="18"/>
      <c r="AG1113" s="18"/>
    </row>
    <row r="1114" spans="1:33" s="42" customFormat="1" x14ac:dyDescent="0.2">
      <c r="A1114" s="18"/>
      <c r="B1114" s="18"/>
      <c r="C1114" s="38"/>
      <c r="D1114" s="39"/>
      <c r="E1114" s="39"/>
      <c r="F1114" s="39"/>
      <c r="G1114" s="18"/>
      <c r="H1114" s="18"/>
      <c r="I1114" s="18"/>
      <c r="J1114" s="39"/>
      <c r="K1114" s="18"/>
      <c r="L1114" s="40"/>
      <c r="M1114" s="39"/>
      <c r="N1114" s="39"/>
      <c r="O1114" s="39"/>
      <c r="P1114" s="39"/>
      <c r="Q1114" s="39"/>
      <c r="R1114" s="18"/>
      <c r="S1114" s="18"/>
      <c r="V1114" s="41"/>
      <c r="X1114" s="18"/>
      <c r="Y1114" s="18"/>
      <c r="Z1114" s="18"/>
      <c r="AA1114" s="18"/>
      <c r="AB1114" s="18"/>
      <c r="AC1114" s="18"/>
      <c r="AD1114" s="18"/>
      <c r="AE1114" s="18"/>
      <c r="AF1114" s="18"/>
      <c r="AG1114" s="18"/>
    </row>
    <row r="1115" spans="1:33" s="42" customFormat="1" x14ac:dyDescent="0.2">
      <c r="A1115" s="18"/>
      <c r="B1115" s="18"/>
      <c r="C1115" s="38"/>
      <c r="D1115" s="39"/>
      <c r="E1115" s="39"/>
      <c r="F1115" s="39"/>
      <c r="G1115" s="18"/>
      <c r="H1115" s="18"/>
      <c r="I1115" s="18"/>
      <c r="J1115" s="39"/>
      <c r="K1115" s="18"/>
      <c r="L1115" s="40"/>
      <c r="M1115" s="39"/>
      <c r="N1115" s="39"/>
      <c r="O1115" s="39"/>
      <c r="P1115" s="39"/>
      <c r="Q1115" s="39"/>
      <c r="R1115" s="18"/>
      <c r="S1115" s="18"/>
      <c r="V1115" s="41"/>
      <c r="X1115" s="18"/>
      <c r="Y1115" s="18"/>
      <c r="Z1115" s="18"/>
      <c r="AA1115" s="18"/>
      <c r="AB1115" s="18"/>
      <c r="AC1115" s="18"/>
      <c r="AD1115" s="18"/>
      <c r="AE1115" s="18"/>
      <c r="AF1115" s="18"/>
      <c r="AG1115" s="18"/>
    </row>
    <row r="1116" spans="1:33" s="42" customFormat="1" x14ac:dyDescent="0.2">
      <c r="A1116" s="18"/>
      <c r="B1116" s="18"/>
      <c r="C1116" s="38"/>
      <c r="D1116" s="39"/>
      <c r="E1116" s="39"/>
      <c r="F1116" s="39"/>
      <c r="G1116" s="18"/>
      <c r="H1116" s="18"/>
      <c r="I1116" s="18"/>
      <c r="J1116" s="39"/>
      <c r="K1116" s="18"/>
      <c r="L1116" s="40"/>
      <c r="M1116" s="39"/>
      <c r="N1116" s="39"/>
      <c r="O1116" s="39"/>
      <c r="P1116" s="39"/>
      <c r="Q1116" s="39"/>
      <c r="R1116" s="18"/>
      <c r="S1116" s="18"/>
      <c r="V1116" s="41"/>
      <c r="X1116" s="18"/>
      <c r="Y1116" s="18"/>
      <c r="Z1116" s="18"/>
      <c r="AA1116" s="18"/>
      <c r="AB1116" s="18"/>
      <c r="AC1116" s="18"/>
      <c r="AD1116" s="18"/>
      <c r="AE1116" s="18"/>
      <c r="AF1116" s="18"/>
      <c r="AG1116" s="18"/>
    </row>
    <row r="1117" spans="1:33" s="42" customFormat="1" x14ac:dyDescent="0.2">
      <c r="A1117" s="18"/>
      <c r="B1117" s="18"/>
      <c r="C1117" s="38"/>
      <c r="D1117" s="39"/>
      <c r="E1117" s="39"/>
      <c r="F1117" s="39"/>
      <c r="G1117" s="18"/>
      <c r="H1117" s="18"/>
      <c r="I1117" s="18"/>
      <c r="J1117" s="39"/>
      <c r="K1117" s="18"/>
      <c r="L1117" s="40"/>
      <c r="M1117" s="39"/>
      <c r="N1117" s="39"/>
      <c r="O1117" s="39"/>
      <c r="P1117" s="39"/>
      <c r="Q1117" s="39"/>
      <c r="R1117" s="18"/>
      <c r="S1117" s="18"/>
      <c r="V1117" s="41"/>
      <c r="X1117" s="18"/>
      <c r="Y1117" s="18"/>
      <c r="Z1117" s="18"/>
      <c r="AA1117" s="18"/>
      <c r="AB1117" s="18"/>
      <c r="AC1117" s="18"/>
      <c r="AD1117" s="18"/>
      <c r="AE1117" s="18"/>
      <c r="AF1117" s="18"/>
      <c r="AG1117" s="18"/>
    </row>
    <row r="1118" spans="1:33" s="42" customFormat="1" x14ac:dyDescent="0.2">
      <c r="A1118" s="18"/>
      <c r="B1118" s="18"/>
      <c r="C1118" s="38"/>
      <c r="D1118" s="39"/>
      <c r="E1118" s="39"/>
      <c r="F1118" s="39"/>
      <c r="G1118" s="18"/>
      <c r="H1118" s="18"/>
      <c r="I1118" s="18"/>
      <c r="J1118" s="39"/>
      <c r="K1118" s="18"/>
      <c r="L1118" s="40"/>
      <c r="M1118" s="39"/>
      <c r="N1118" s="39"/>
      <c r="O1118" s="39"/>
      <c r="P1118" s="39"/>
      <c r="Q1118" s="39"/>
      <c r="R1118" s="18"/>
      <c r="S1118" s="18"/>
      <c r="V1118" s="41"/>
      <c r="X1118" s="18"/>
      <c r="Y1118" s="18"/>
      <c r="Z1118" s="18"/>
      <c r="AA1118" s="18"/>
      <c r="AB1118" s="18"/>
      <c r="AC1118" s="18"/>
      <c r="AD1118" s="18"/>
      <c r="AE1118" s="18"/>
      <c r="AF1118" s="18"/>
      <c r="AG1118" s="18"/>
    </row>
    <row r="1119" spans="1:33" s="42" customFormat="1" x14ac:dyDescent="0.2">
      <c r="A1119" s="18"/>
      <c r="B1119" s="18"/>
      <c r="C1119" s="38"/>
      <c r="D1119" s="39"/>
      <c r="E1119" s="39"/>
      <c r="F1119" s="39"/>
      <c r="G1119" s="18"/>
      <c r="H1119" s="18"/>
      <c r="I1119" s="18"/>
      <c r="J1119" s="39"/>
      <c r="K1119" s="18"/>
      <c r="L1119" s="40"/>
      <c r="M1119" s="39"/>
      <c r="N1119" s="39"/>
      <c r="O1119" s="39"/>
      <c r="P1119" s="39"/>
      <c r="Q1119" s="39"/>
      <c r="R1119" s="18"/>
      <c r="S1119" s="18"/>
      <c r="V1119" s="41"/>
      <c r="X1119" s="18"/>
      <c r="Y1119" s="18"/>
      <c r="Z1119" s="18"/>
      <c r="AA1119" s="18"/>
      <c r="AB1119" s="18"/>
      <c r="AC1119" s="18"/>
      <c r="AD1119" s="18"/>
      <c r="AE1119" s="18"/>
      <c r="AF1119" s="18"/>
      <c r="AG1119" s="18"/>
    </row>
    <row r="1120" spans="1:33" s="42" customFormat="1" x14ac:dyDescent="0.2">
      <c r="A1120" s="18"/>
      <c r="B1120" s="18"/>
      <c r="C1120" s="38"/>
      <c r="D1120" s="39"/>
      <c r="E1120" s="39"/>
      <c r="F1120" s="39"/>
      <c r="G1120" s="18"/>
      <c r="H1120" s="18"/>
      <c r="I1120" s="18"/>
      <c r="J1120" s="39"/>
      <c r="K1120" s="18"/>
      <c r="L1120" s="40"/>
      <c r="M1120" s="39"/>
      <c r="N1120" s="39"/>
      <c r="O1120" s="39"/>
      <c r="P1120" s="39"/>
      <c r="Q1120" s="39"/>
      <c r="R1120" s="18"/>
      <c r="S1120" s="18"/>
      <c r="V1120" s="41"/>
      <c r="X1120" s="18"/>
      <c r="Y1120" s="18"/>
      <c r="Z1120" s="18"/>
      <c r="AA1120" s="18"/>
      <c r="AB1120" s="18"/>
      <c r="AC1120" s="18"/>
      <c r="AD1120" s="18"/>
      <c r="AE1120" s="18"/>
      <c r="AF1120" s="18"/>
      <c r="AG1120" s="18"/>
    </row>
    <row r="1121" spans="1:33" s="42" customFormat="1" x14ac:dyDescent="0.2">
      <c r="A1121" s="18"/>
      <c r="B1121" s="18"/>
      <c r="C1121" s="38"/>
      <c r="D1121" s="39"/>
      <c r="E1121" s="39"/>
      <c r="F1121" s="39"/>
      <c r="G1121" s="18"/>
      <c r="H1121" s="18"/>
      <c r="I1121" s="18"/>
      <c r="J1121" s="39"/>
      <c r="K1121" s="18"/>
      <c r="L1121" s="40"/>
      <c r="M1121" s="39"/>
      <c r="N1121" s="39"/>
      <c r="O1121" s="39"/>
      <c r="P1121" s="39"/>
      <c r="Q1121" s="39"/>
      <c r="R1121" s="18"/>
      <c r="S1121" s="18"/>
      <c r="V1121" s="41"/>
      <c r="X1121" s="18"/>
      <c r="Y1121" s="18"/>
      <c r="Z1121" s="18"/>
      <c r="AA1121" s="18"/>
      <c r="AB1121" s="18"/>
      <c r="AC1121" s="18"/>
      <c r="AD1121" s="18"/>
      <c r="AE1121" s="18"/>
      <c r="AF1121" s="18"/>
      <c r="AG1121" s="18"/>
    </row>
    <row r="1122" spans="1:33" s="42" customFormat="1" x14ac:dyDescent="0.2">
      <c r="A1122" s="18"/>
      <c r="B1122" s="18"/>
      <c r="C1122" s="38"/>
      <c r="D1122" s="39"/>
      <c r="E1122" s="39"/>
      <c r="F1122" s="39"/>
      <c r="G1122" s="18"/>
      <c r="H1122" s="18"/>
      <c r="I1122" s="18"/>
      <c r="J1122" s="39"/>
      <c r="K1122" s="18"/>
      <c r="L1122" s="40"/>
      <c r="M1122" s="39"/>
      <c r="N1122" s="39"/>
      <c r="O1122" s="39"/>
      <c r="P1122" s="39"/>
      <c r="Q1122" s="39"/>
      <c r="R1122" s="18"/>
      <c r="S1122" s="18"/>
      <c r="V1122" s="41"/>
      <c r="X1122" s="18"/>
      <c r="Y1122" s="18"/>
      <c r="Z1122" s="18"/>
      <c r="AA1122" s="18"/>
      <c r="AB1122" s="18"/>
      <c r="AC1122" s="18"/>
      <c r="AD1122" s="18"/>
      <c r="AE1122" s="18"/>
      <c r="AF1122" s="18"/>
      <c r="AG1122" s="18"/>
    </row>
    <row r="1123" spans="1:33" s="42" customFormat="1" x14ac:dyDescent="0.2">
      <c r="A1123" s="18"/>
      <c r="B1123" s="18"/>
      <c r="C1123" s="38"/>
      <c r="D1123" s="39"/>
      <c r="E1123" s="39"/>
      <c r="F1123" s="39"/>
      <c r="G1123" s="18"/>
      <c r="H1123" s="18"/>
      <c r="I1123" s="18"/>
      <c r="J1123" s="39"/>
      <c r="K1123" s="18"/>
      <c r="L1123" s="40"/>
      <c r="M1123" s="39"/>
      <c r="N1123" s="39"/>
      <c r="O1123" s="39"/>
      <c r="P1123" s="39"/>
      <c r="Q1123" s="39"/>
      <c r="R1123" s="18"/>
      <c r="S1123" s="18"/>
      <c r="V1123" s="41"/>
      <c r="X1123" s="18"/>
      <c r="Y1123" s="18"/>
      <c r="Z1123" s="18"/>
      <c r="AA1123" s="18"/>
      <c r="AB1123" s="18"/>
      <c r="AC1123" s="18"/>
      <c r="AD1123" s="18"/>
      <c r="AE1123" s="18"/>
      <c r="AF1123" s="18"/>
      <c r="AG1123" s="18"/>
    </row>
    <row r="1124" spans="1:33" s="42" customFormat="1" x14ac:dyDescent="0.2">
      <c r="A1124" s="18"/>
      <c r="B1124" s="18"/>
      <c r="C1124" s="38"/>
      <c r="D1124" s="39"/>
      <c r="E1124" s="39"/>
      <c r="F1124" s="39"/>
      <c r="G1124" s="18"/>
      <c r="H1124" s="18"/>
      <c r="I1124" s="18"/>
      <c r="J1124" s="39"/>
      <c r="K1124" s="18"/>
      <c r="L1124" s="40"/>
      <c r="M1124" s="39"/>
      <c r="N1124" s="39"/>
      <c r="O1124" s="39"/>
      <c r="P1124" s="39"/>
      <c r="Q1124" s="39"/>
      <c r="R1124" s="18"/>
      <c r="S1124" s="18"/>
      <c r="V1124" s="41"/>
      <c r="X1124" s="18"/>
      <c r="Y1124" s="18"/>
      <c r="Z1124" s="18"/>
      <c r="AA1124" s="18"/>
      <c r="AB1124" s="18"/>
      <c r="AC1124" s="18"/>
      <c r="AD1124" s="18"/>
      <c r="AE1124" s="18"/>
      <c r="AF1124" s="18"/>
      <c r="AG1124" s="18"/>
    </row>
    <row r="1125" spans="1:33" s="42" customFormat="1" x14ac:dyDescent="0.2">
      <c r="A1125" s="18"/>
      <c r="B1125" s="18"/>
      <c r="C1125" s="38"/>
      <c r="D1125" s="39"/>
      <c r="E1125" s="39"/>
      <c r="F1125" s="39"/>
      <c r="G1125" s="18"/>
      <c r="H1125" s="18"/>
      <c r="I1125" s="18"/>
      <c r="J1125" s="39"/>
      <c r="K1125" s="18"/>
      <c r="L1125" s="40"/>
      <c r="M1125" s="39"/>
      <c r="N1125" s="39"/>
      <c r="O1125" s="39"/>
      <c r="P1125" s="39"/>
      <c r="Q1125" s="39"/>
      <c r="R1125" s="18"/>
      <c r="S1125" s="18"/>
      <c r="V1125" s="41"/>
      <c r="X1125" s="18"/>
      <c r="Y1125" s="18"/>
      <c r="Z1125" s="18"/>
      <c r="AA1125" s="18"/>
      <c r="AB1125" s="18"/>
      <c r="AC1125" s="18"/>
      <c r="AD1125" s="18"/>
      <c r="AE1125" s="18"/>
      <c r="AF1125" s="18"/>
      <c r="AG1125" s="18"/>
    </row>
    <row r="1126" spans="1:33" s="42" customFormat="1" x14ac:dyDescent="0.2">
      <c r="A1126" s="18"/>
      <c r="B1126" s="18"/>
      <c r="C1126" s="38"/>
      <c r="D1126" s="39"/>
      <c r="E1126" s="39"/>
      <c r="F1126" s="39"/>
      <c r="G1126" s="18"/>
      <c r="H1126" s="18"/>
      <c r="I1126" s="18"/>
      <c r="J1126" s="39"/>
      <c r="K1126" s="18"/>
      <c r="L1126" s="40"/>
      <c r="M1126" s="39"/>
      <c r="N1126" s="39"/>
      <c r="O1126" s="39"/>
      <c r="P1126" s="39"/>
      <c r="Q1126" s="39"/>
      <c r="R1126" s="18"/>
      <c r="S1126" s="18"/>
      <c r="V1126" s="41"/>
      <c r="X1126" s="18"/>
      <c r="Y1126" s="18"/>
      <c r="Z1126" s="18"/>
      <c r="AA1126" s="18"/>
      <c r="AB1126" s="18"/>
      <c r="AC1126" s="18"/>
      <c r="AD1126" s="18"/>
      <c r="AE1126" s="18"/>
      <c r="AF1126" s="18"/>
      <c r="AG1126" s="18"/>
    </row>
    <row r="1127" spans="1:33" s="42" customFormat="1" x14ac:dyDescent="0.2">
      <c r="A1127" s="18"/>
      <c r="B1127" s="18"/>
      <c r="C1127" s="38"/>
      <c r="D1127" s="39"/>
      <c r="E1127" s="39"/>
      <c r="F1127" s="39"/>
      <c r="G1127" s="18"/>
      <c r="H1127" s="18"/>
      <c r="I1127" s="18"/>
      <c r="J1127" s="39"/>
      <c r="K1127" s="18"/>
      <c r="L1127" s="40"/>
      <c r="M1127" s="39"/>
      <c r="N1127" s="39"/>
      <c r="O1127" s="39"/>
      <c r="P1127" s="39"/>
      <c r="Q1127" s="39"/>
      <c r="R1127" s="18"/>
      <c r="S1127" s="18"/>
      <c r="V1127" s="41"/>
      <c r="X1127" s="18"/>
      <c r="Y1127" s="18"/>
      <c r="Z1127" s="18"/>
      <c r="AA1127" s="18"/>
      <c r="AB1127" s="18"/>
      <c r="AC1127" s="18"/>
      <c r="AD1127" s="18"/>
      <c r="AE1127" s="18"/>
      <c r="AF1127" s="18"/>
      <c r="AG1127" s="18"/>
    </row>
    <row r="1128" spans="1:33" s="42" customFormat="1" x14ac:dyDescent="0.2">
      <c r="A1128" s="18"/>
      <c r="B1128" s="18"/>
      <c r="C1128" s="38"/>
      <c r="D1128" s="39"/>
      <c r="E1128" s="39"/>
      <c r="F1128" s="39"/>
      <c r="G1128" s="18"/>
      <c r="H1128" s="18"/>
      <c r="I1128" s="18"/>
      <c r="J1128" s="39"/>
      <c r="K1128" s="18"/>
      <c r="L1128" s="40"/>
      <c r="M1128" s="39"/>
      <c r="N1128" s="39"/>
      <c r="O1128" s="39"/>
      <c r="P1128" s="39"/>
      <c r="Q1128" s="39"/>
      <c r="R1128" s="18"/>
      <c r="S1128" s="18"/>
      <c r="V1128" s="41"/>
      <c r="X1128" s="18"/>
      <c r="Y1128" s="18"/>
      <c r="Z1128" s="18"/>
      <c r="AA1128" s="18"/>
      <c r="AB1128" s="18"/>
      <c r="AC1128" s="18"/>
      <c r="AD1128" s="18"/>
      <c r="AE1128" s="18"/>
      <c r="AF1128" s="18"/>
      <c r="AG1128" s="18"/>
    </row>
    <row r="1129" spans="1:33" s="42" customFormat="1" x14ac:dyDescent="0.2">
      <c r="A1129" s="18"/>
      <c r="B1129" s="18"/>
      <c r="C1129" s="38"/>
      <c r="D1129" s="39"/>
      <c r="E1129" s="39"/>
      <c r="F1129" s="39"/>
      <c r="G1129" s="18"/>
      <c r="H1129" s="18"/>
      <c r="I1129" s="18"/>
      <c r="J1129" s="39"/>
      <c r="K1129" s="18"/>
      <c r="L1129" s="40"/>
      <c r="M1129" s="39"/>
      <c r="N1129" s="39"/>
      <c r="O1129" s="39"/>
      <c r="P1129" s="39"/>
      <c r="Q1129" s="39"/>
      <c r="R1129" s="18"/>
      <c r="S1129" s="18"/>
      <c r="V1129" s="41"/>
      <c r="X1129" s="18"/>
      <c r="Y1129" s="18"/>
      <c r="Z1129" s="18"/>
      <c r="AA1129" s="18"/>
      <c r="AB1129" s="18"/>
      <c r="AC1129" s="18"/>
      <c r="AD1129" s="18"/>
      <c r="AE1129" s="18"/>
      <c r="AF1129" s="18"/>
      <c r="AG1129" s="18"/>
    </row>
    <row r="1130" spans="1:33" s="42" customFormat="1" x14ac:dyDescent="0.2">
      <c r="A1130" s="18"/>
      <c r="B1130" s="18"/>
      <c r="C1130" s="38"/>
      <c r="D1130" s="39"/>
      <c r="E1130" s="39"/>
      <c r="F1130" s="39"/>
      <c r="G1130" s="18"/>
      <c r="H1130" s="18"/>
      <c r="I1130" s="18"/>
      <c r="J1130" s="39"/>
      <c r="K1130" s="18"/>
      <c r="L1130" s="40"/>
      <c r="M1130" s="39"/>
      <c r="N1130" s="39"/>
      <c r="O1130" s="39"/>
      <c r="P1130" s="39"/>
      <c r="Q1130" s="39"/>
      <c r="R1130" s="18"/>
      <c r="S1130" s="18"/>
      <c r="V1130" s="41"/>
      <c r="X1130" s="18"/>
      <c r="Y1130" s="18"/>
      <c r="Z1130" s="18"/>
      <c r="AA1130" s="18"/>
      <c r="AB1130" s="18"/>
      <c r="AC1130" s="18"/>
      <c r="AD1130" s="18"/>
      <c r="AE1130" s="18"/>
      <c r="AF1130" s="18"/>
      <c r="AG1130" s="18"/>
    </row>
    <row r="1131" spans="1:33" s="42" customFormat="1" x14ac:dyDescent="0.2">
      <c r="A1131" s="18"/>
      <c r="B1131" s="18"/>
      <c r="C1131" s="38"/>
      <c r="D1131" s="39"/>
      <c r="E1131" s="39"/>
      <c r="F1131" s="39"/>
      <c r="G1131" s="18"/>
      <c r="H1131" s="18"/>
      <c r="I1131" s="18"/>
      <c r="J1131" s="39"/>
      <c r="K1131" s="18"/>
      <c r="L1131" s="40"/>
      <c r="M1131" s="39"/>
      <c r="N1131" s="39"/>
      <c r="O1131" s="39"/>
      <c r="P1131" s="39"/>
      <c r="Q1131" s="39"/>
      <c r="R1131" s="18"/>
      <c r="S1131" s="18"/>
      <c r="V1131" s="41"/>
      <c r="X1131" s="18"/>
      <c r="Y1131" s="18"/>
      <c r="Z1131" s="18"/>
      <c r="AA1131" s="18"/>
      <c r="AB1131" s="18"/>
      <c r="AC1131" s="18"/>
      <c r="AD1131" s="18"/>
      <c r="AE1131" s="18"/>
      <c r="AF1131" s="18"/>
      <c r="AG1131" s="18"/>
    </row>
    <row r="1132" spans="1:33" s="42" customFormat="1" x14ac:dyDescent="0.2">
      <c r="A1132" s="18"/>
      <c r="B1132" s="18"/>
      <c r="C1132" s="38"/>
      <c r="D1132" s="39"/>
      <c r="E1132" s="39"/>
      <c r="F1132" s="39"/>
      <c r="G1132" s="18"/>
      <c r="H1132" s="18"/>
      <c r="I1132" s="18"/>
      <c r="J1132" s="39"/>
      <c r="K1132" s="18"/>
      <c r="L1132" s="40"/>
      <c r="M1132" s="39"/>
      <c r="N1132" s="39"/>
      <c r="O1132" s="39"/>
      <c r="P1132" s="39"/>
      <c r="Q1132" s="39"/>
      <c r="R1132" s="18"/>
      <c r="S1132" s="18"/>
      <c r="V1132" s="41"/>
      <c r="X1132" s="18"/>
      <c r="Y1132" s="18"/>
      <c r="Z1132" s="18"/>
      <c r="AA1132" s="18"/>
      <c r="AB1132" s="18"/>
      <c r="AC1132" s="18"/>
      <c r="AD1132" s="18"/>
      <c r="AE1132" s="18"/>
      <c r="AF1132" s="18"/>
      <c r="AG1132" s="18"/>
    </row>
    <row r="1133" spans="1:33" s="42" customFormat="1" x14ac:dyDescent="0.2">
      <c r="A1133" s="18"/>
      <c r="B1133" s="18"/>
      <c r="C1133" s="38"/>
      <c r="D1133" s="39"/>
      <c r="E1133" s="39"/>
      <c r="F1133" s="39"/>
      <c r="G1133" s="18"/>
      <c r="H1133" s="18"/>
      <c r="I1133" s="18"/>
      <c r="J1133" s="39"/>
      <c r="K1133" s="18"/>
      <c r="L1133" s="40"/>
      <c r="M1133" s="39"/>
      <c r="N1133" s="39"/>
      <c r="O1133" s="39"/>
      <c r="P1133" s="39"/>
      <c r="Q1133" s="39"/>
      <c r="R1133" s="18"/>
      <c r="S1133" s="18"/>
      <c r="V1133" s="41"/>
      <c r="X1133" s="18"/>
      <c r="Y1133" s="18"/>
      <c r="Z1133" s="18"/>
      <c r="AA1133" s="18"/>
      <c r="AB1133" s="18"/>
      <c r="AC1133" s="18"/>
      <c r="AD1133" s="18"/>
      <c r="AE1133" s="18"/>
      <c r="AF1133" s="18"/>
      <c r="AG1133" s="18"/>
    </row>
    <row r="1134" spans="1:33" s="42" customFormat="1" x14ac:dyDescent="0.2">
      <c r="A1134" s="18"/>
      <c r="B1134" s="18"/>
      <c r="C1134" s="38"/>
      <c r="D1134" s="39"/>
      <c r="E1134" s="39"/>
      <c r="F1134" s="39"/>
      <c r="G1134" s="18"/>
      <c r="H1134" s="18"/>
      <c r="I1134" s="18"/>
      <c r="J1134" s="39"/>
      <c r="K1134" s="18"/>
      <c r="L1134" s="40"/>
      <c r="M1134" s="39"/>
      <c r="N1134" s="39"/>
      <c r="O1134" s="39"/>
      <c r="P1134" s="39"/>
      <c r="Q1134" s="39"/>
      <c r="R1134" s="18"/>
      <c r="S1134" s="18"/>
      <c r="V1134" s="41"/>
      <c r="X1134" s="18"/>
      <c r="Y1134" s="18"/>
      <c r="Z1134" s="18"/>
      <c r="AA1134" s="18"/>
      <c r="AB1134" s="18"/>
      <c r="AC1134" s="18"/>
      <c r="AD1134" s="18"/>
      <c r="AE1134" s="18"/>
      <c r="AF1134" s="18"/>
      <c r="AG1134" s="18"/>
    </row>
    <row r="1135" spans="1:33" s="42" customFormat="1" x14ac:dyDescent="0.2">
      <c r="A1135" s="18"/>
      <c r="B1135" s="18"/>
      <c r="C1135" s="38"/>
      <c r="D1135" s="39"/>
      <c r="E1135" s="39"/>
      <c r="F1135" s="39"/>
      <c r="G1135" s="18"/>
      <c r="H1135" s="18"/>
      <c r="I1135" s="18"/>
      <c r="J1135" s="39"/>
      <c r="K1135" s="18"/>
      <c r="L1135" s="40"/>
      <c r="M1135" s="39"/>
      <c r="N1135" s="39"/>
      <c r="O1135" s="39"/>
      <c r="P1135" s="39"/>
      <c r="Q1135" s="39"/>
      <c r="R1135" s="18"/>
      <c r="S1135" s="18"/>
      <c r="V1135" s="41"/>
      <c r="X1135" s="18"/>
      <c r="Y1135" s="18"/>
      <c r="Z1135" s="18"/>
      <c r="AA1135" s="18"/>
      <c r="AB1135" s="18"/>
      <c r="AC1135" s="18"/>
      <c r="AD1135" s="18"/>
      <c r="AE1135" s="18"/>
      <c r="AF1135" s="18"/>
      <c r="AG1135" s="18"/>
    </row>
    <row r="1136" spans="1:33" s="42" customFormat="1" x14ac:dyDescent="0.2">
      <c r="A1136" s="18"/>
      <c r="B1136" s="18"/>
      <c r="C1136" s="38"/>
      <c r="D1136" s="39"/>
      <c r="E1136" s="39"/>
      <c r="F1136" s="39"/>
      <c r="G1136" s="18"/>
      <c r="H1136" s="18"/>
      <c r="I1136" s="18"/>
      <c r="J1136" s="39"/>
      <c r="K1136" s="18"/>
      <c r="L1136" s="40"/>
      <c r="M1136" s="39"/>
      <c r="N1136" s="39"/>
      <c r="O1136" s="39"/>
      <c r="P1136" s="39"/>
      <c r="Q1136" s="39"/>
      <c r="R1136" s="18"/>
      <c r="S1136" s="18"/>
      <c r="V1136" s="41"/>
      <c r="X1136" s="18"/>
      <c r="Y1136" s="18"/>
      <c r="Z1136" s="18"/>
      <c r="AA1136" s="18"/>
      <c r="AB1136" s="18"/>
      <c r="AC1136" s="18"/>
      <c r="AD1136" s="18"/>
      <c r="AE1136" s="18"/>
      <c r="AF1136" s="18"/>
      <c r="AG1136" s="18"/>
    </row>
    <row r="1137" spans="1:33" s="42" customFormat="1" x14ac:dyDescent="0.2">
      <c r="A1137" s="18"/>
      <c r="B1137" s="18"/>
      <c r="C1137" s="38"/>
      <c r="D1137" s="39"/>
      <c r="E1137" s="39"/>
      <c r="F1137" s="39"/>
      <c r="G1137" s="18"/>
      <c r="H1137" s="18"/>
      <c r="I1137" s="18"/>
      <c r="J1137" s="39"/>
      <c r="K1137" s="18"/>
      <c r="L1137" s="40"/>
      <c r="M1137" s="39"/>
      <c r="N1137" s="39"/>
      <c r="O1137" s="39"/>
      <c r="P1137" s="39"/>
      <c r="Q1137" s="39"/>
      <c r="R1137" s="18"/>
      <c r="S1137" s="18"/>
      <c r="V1137" s="41"/>
      <c r="X1137" s="18"/>
      <c r="Y1137" s="18"/>
      <c r="Z1137" s="18"/>
      <c r="AA1137" s="18"/>
      <c r="AB1137" s="18"/>
      <c r="AC1137" s="18"/>
      <c r="AD1137" s="18"/>
      <c r="AE1137" s="18"/>
      <c r="AF1137" s="18"/>
      <c r="AG1137" s="18"/>
    </row>
    <row r="1138" spans="1:33" s="42" customFormat="1" x14ac:dyDescent="0.2">
      <c r="A1138" s="18"/>
      <c r="B1138" s="18"/>
      <c r="C1138" s="38"/>
      <c r="D1138" s="39"/>
      <c r="E1138" s="39"/>
      <c r="F1138" s="39"/>
      <c r="G1138" s="18"/>
      <c r="H1138" s="18"/>
      <c r="I1138" s="18"/>
      <c r="J1138" s="39"/>
      <c r="K1138" s="18"/>
      <c r="L1138" s="40"/>
      <c r="M1138" s="39"/>
      <c r="N1138" s="39"/>
      <c r="O1138" s="39"/>
      <c r="P1138" s="39"/>
      <c r="Q1138" s="39"/>
      <c r="R1138" s="18"/>
      <c r="S1138" s="18"/>
      <c r="V1138" s="41"/>
      <c r="X1138" s="18"/>
      <c r="Y1138" s="18"/>
      <c r="Z1138" s="18"/>
      <c r="AA1138" s="18"/>
      <c r="AB1138" s="18"/>
      <c r="AC1138" s="18"/>
      <c r="AD1138" s="18"/>
      <c r="AE1138" s="18"/>
      <c r="AF1138" s="18"/>
      <c r="AG1138" s="18"/>
    </row>
    <row r="1139" spans="1:33" s="42" customFormat="1" x14ac:dyDescent="0.2">
      <c r="A1139" s="18"/>
      <c r="B1139" s="18"/>
      <c r="C1139" s="38"/>
      <c r="D1139" s="39"/>
      <c r="E1139" s="39"/>
      <c r="F1139" s="39"/>
      <c r="G1139" s="18"/>
      <c r="H1139" s="18"/>
      <c r="I1139" s="18"/>
      <c r="J1139" s="39"/>
      <c r="K1139" s="18"/>
      <c r="L1139" s="40"/>
      <c r="M1139" s="39"/>
      <c r="N1139" s="39"/>
      <c r="O1139" s="39"/>
      <c r="P1139" s="39"/>
      <c r="Q1139" s="39"/>
      <c r="R1139" s="18"/>
      <c r="S1139" s="18"/>
      <c r="V1139" s="41"/>
      <c r="X1139" s="18"/>
      <c r="Y1139" s="18"/>
      <c r="Z1139" s="18"/>
      <c r="AA1139" s="18"/>
      <c r="AB1139" s="18"/>
      <c r="AC1139" s="18"/>
      <c r="AD1139" s="18"/>
      <c r="AE1139" s="18"/>
      <c r="AF1139" s="18"/>
      <c r="AG1139" s="18"/>
    </row>
    <row r="1140" spans="1:33" s="42" customFormat="1" x14ac:dyDescent="0.2">
      <c r="A1140" s="18"/>
      <c r="B1140" s="18"/>
      <c r="C1140" s="38"/>
      <c r="D1140" s="39"/>
      <c r="E1140" s="39"/>
      <c r="F1140" s="39"/>
      <c r="G1140" s="18"/>
      <c r="H1140" s="18"/>
      <c r="I1140" s="18"/>
      <c r="J1140" s="39"/>
      <c r="K1140" s="18"/>
      <c r="L1140" s="40"/>
      <c r="M1140" s="39"/>
      <c r="N1140" s="39"/>
      <c r="O1140" s="39"/>
      <c r="P1140" s="39"/>
      <c r="Q1140" s="39"/>
      <c r="R1140" s="18"/>
      <c r="S1140" s="18"/>
      <c r="V1140" s="41"/>
      <c r="X1140" s="18"/>
      <c r="Y1140" s="18"/>
      <c r="Z1140" s="18"/>
      <c r="AA1140" s="18"/>
      <c r="AB1140" s="18"/>
      <c r="AC1140" s="18"/>
      <c r="AD1140" s="18"/>
      <c r="AE1140" s="18"/>
      <c r="AF1140" s="18"/>
      <c r="AG1140" s="18"/>
    </row>
    <row r="1141" spans="1:33" s="42" customFormat="1" x14ac:dyDescent="0.2">
      <c r="A1141" s="18"/>
      <c r="B1141" s="18"/>
      <c r="C1141" s="38"/>
      <c r="D1141" s="39"/>
      <c r="E1141" s="39"/>
      <c r="F1141" s="39"/>
      <c r="G1141" s="18"/>
      <c r="H1141" s="18"/>
      <c r="I1141" s="18"/>
      <c r="J1141" s="39"/>
      <c r="K1141" s="18"/>
      <c r="L1141" s="40"/>
      <c r="M1141" s="39"/>
      <c r="N1141" s="39"/>
      <c r="O1141" s="39"/>
      <c r="P1141" s="39"/>
      <c r="Q1141" s="39"/>
      <c r="R1141" s="18"/>
      <c r="S1141" s="18"/>
      <c r="V1141" s="41"/>
      <c r="X1141" s="18"/>
      <c r="Y1141" s="18"/>
      <c r="Z1141" s="18"/>
      <c r="AA1141" s="18"/>
      <c r="AB1141" s="18"/>
      <c r="AC1141" s="18"/>
      <c r="AD1141" s="18"/>
      <c r="AE1141" s="18"/>
      <c r="AF1141" s="18"/>
      <c r="AG1141" s="18"/>
    </row>
    <row r="1142" spans="1:33" s="42" customFormat="1" x14ac:dyDescent="0.2">
      <c r="A1142" s="18"/>
      <c r="B1142" s="18"/>
      <c r="C1142" s="38"/>
      <c r="D1142" s="39"/>
      <c r="E1142" s="39"/>
      <c r="F1142" s="39"/>
      <c r="G1142" s="18"/>
      <c r="H1142" s="18"/>
      <c r="I1142" s="18"/>
      <c r="J1142" s="39"/>
      <c r="K1142" s="18"/>
      <c r="L1142" s="40"/>
      <c r="M1142" s="39"/>
      <c r="N1142" s="39"/>
      <c r="O1142" s="39"/>
      <c r="P1142" s="39"/>
      <c r="Q1142" s="39"/>
      <c r="R1142" s="18"/>
      <c r="S1142" s="18"/>
      <c r="V1142" s="41"/>
      <c r="X1142" s="18"/>
      <c r="Y1142" s="18"/>
      <c r="Z1142" s="18"/>
      <c r="AA1142" s="18"/>
      <c r="AB1142" s="18"/>
      <c r="AC1142" s="18"/>
      <c r="AD1142" s="18"/>
      <c r="AE1142" s="18"/>
      <c r="AF1142" s="18"/>
      <c r="AG1142" s="18"/>
    </row>
    <row r="1143" spans="1:33" s="42" customFormat="1" x14ac:dyDescent="0.2">
      <c r="A1143" s="18"/>
      <c r="B1143" s="18"/>
      <c r="C1143" s="38"/>
      <c r="D1143" s="39"/>
      <c r="E1143" s="39"/>
      <c r="F1143" s="39"/>
      <c r="G1143" s="18"/>
      <c r="H1143" s="18"/>
      <c r="I1143" s="18"/>
      <c r="J1143" s="39"/>
      <c r="K1143" s="18"/>
      <c r="L1143" s="40"/>
      <c r="M1143" s="39"/>
      <c r="N1143" s="39"/>
      <c r="O1143" s="39"/>
      <c r="P1143" s="39"/>
      <c r="Q1143" s="39"/>
      <c r="R1143" s="18"/>
      <c r="S1143" s="18"/>
      <c r="V1143" s="41"/>
      <c r="X1143" s="18"/>
      <c r="Y1143" s="18"/>
      <c r="Z1143" s="18"/>
      <c r="AA1143" s="18"/>
      <c r="AB1143" s="18"/>
      <c r="AC1143" s="18"/>
      <c r="AD1143" s="18"/>
      <c r="AE1143" s="18"/>
      <c r="AF1143" s="18"/>
      <c r="AG1143" s="18"/>
    </row>
    <row r="1144" spans="1:33" s="42" customFormat="1" x14ac:dyDescent="0.2">
      <c r="A1144" s="18"/>
      <c r="B1144" s="18"/>
      <c r="C1144" s="38"/>
      <c r="D1144" s="39"/>
      <c r="E1144" s="39"/>
      <c r="F1144" s="39"/>
      <c r="G1144" s="18"/>
      <c r="H1144" s="18"/>
      <c r="I1144" s="18"/>
      <c r="J1144" s="39"/>
      <c r="K1144" s="18"/>
      <c r="L1144" s="40"/>
      <c r="M1144" s="39"/>
      <c r="N1144" s="39"/>
      <c r="O1144" s="39"/>
      <c r="P1144" s="39"/>
      <c r="Q1144" s="39"/>
      <c r="R1144" s="18"/>
      <c r="S1144" s="18"/>
      <c r="V1144" s="41"/>
      <c r="X1144" s="18"/>
      <c r="Y1144" s="18"/>
      <c r="Z1144" s="18"/>
      <c r="AA1144" s="18"/>
      <c r="AB1144" s="18"/>
      <c r="AC1144" s="18"/>
      <c r="AD1144" s="18"/>
      <c r="AE1144" s="18"/>
      <c r="AF1144" s="18"/>
      <c r="AG1144" s="18"/>
    </row>
    <row r="1145" spans="1:33" s="42" customFormat="1" x14ac:dyDescent="0.2">
      <c r="A1145" s="18"/>
      <c r="B1145" s="18"/>
      <c r="C1145" s="38"/>
      <c r="D1145" s="39"/>
      <c r="E1145" s="39"/>
      <c r="F1145" s="39"/>
      <c r="G1145" s="18"/>
      <c r="H1145" s="18"/>
      <c r="I1145" s="18"/>
      <c r="J1145" s="39"/>
      <c r="K1145" s="18"/>
      <c r="L1145" s="40"/>
      <c r="M1145" s="39"/>
      <c r="N1145" s="39"/>
      <c r="O1145" s="39"/>
      <c r="P1145" s="39"/>
      <c r="Q1145" s="39"/>
      <c r="R1145" s="18"/>
      <c r="S1145" s="18"/>
      <c r="V1145" s="41"/>
      <c r="X1145" s="18"/>
      <c r="Y1145" s="18"/>
      <c r="Z1145" s="18"/>
      <c r="AA1145" s="18"/>
      <c r="AB1145" s="18"/>
      <c r="AC1145" s="18"/>
      <c r="AD1145" s="18"/>
      <c r="AE1145" s="18"/>
      <c r="AF1145" s="18"/>
      <c r="AG1145" s="18"/>
    </row>
    <row r="1146" spans="1:33" s="42" customFormat="1" x14ac:dyDescent="0.2">
      <c r="A1146" s="18"/>
      <c r="B1146" s="18"/>
      <c r="C1146" s="38"/>
      <c r="D1146" s="39"/>
      <c r="E1146" s="39"/>
      <c r="F1146" s="39"/>
      <c r="G1146" s="18"/>
      <c r="H1146" s="18"/>
      <c r="I1146" s="18"/>
      <c r="J1146" s="39"/>
      <c r="K1146" s="18"/>
      <c r="L1146" s="40"/>
      <c r="M1146" s="39"/>
      <c r="N1146" s="39"/>
      <c r="O1146" s="39"/>
      <c r="P1146" s="39"/>
      <c r="Q1146" s="39"/>
      <c r="R1146" s="18"/>
      <c r="S1146" s="18"/>
      <c r="V1146" s="41"/>
      <c r="X1146" s="18"/>
      <c r="Y1146" s="18"/>
      <c r="Z1146" s="18"/>
      <c r="AA1146" s="18"/>
      <c r="AB1146" s="18"/>
      <c r="AC1146" s="18"/>
      <c r="AD1146" s="18"/>
      <c r="AE1146" s="18"/>
      <c r="AF1146" s="18"/>
      <c r="AG1146" s="18"/>
    </row>
    <row r="1147" spans="1:33" s="42" customFormat="1" x14ac:dyDescent="0.2">
      <c r="A1147" s="18"/>
      <c r="B1147" s="18"/>
      <c r="C1147" s="38"/>
      <c r="D1147" s="39"/>
      <c r="E1147" s="39"/>
      <c r="F1147" s="39"/>
      <c r="G1147" s="18"/>
      <c r="H1147" s="18"/>
      <c r="I1147" s="18"/>
      <c r="J1147" s="39"/>
      <c r="K1147" s="18"/>
      <c r="L1147" s="40"/>
      <c r="M1147" s="39"/>
      <c r="N1147" s="39"/>
      <c r="O1147" s="39"/>
      <c r="P1147" s="39"/>
      <c r="Q1147" s="39"/>
      <c r="R1147" s="18"/>
      <c r="S1147" s="18"/>
      <c r="V1147" s="41"/>
      <c r="X1147" s="18"/>
      <c r="Y1147" s="18"/>
      <c r="Z1147" s="18"/>
      <c r="AA1147" s="18"/>
      <c r="AB1147" s="18"/>
      <c r="AC1147" s="18"/>
      <c r="AD1147" s="18"/>
      <c r="AE1147" s="18"/>
      <c r="AF1147" s="18"/>
      <c r="AG1147" s="18"/>
    </row>
    <row r="1148" spans="1:33" s="42" customFormat="1" x14ac:dyDescent="0.2">
      <c r="A1148" s="18"/>
      <c r="B1148" s="18"/>
      <c r="C1148" s="38"/>
      <c r="D1148" s="39"/>
      <c r="E1148" s="39"/>
      <c r="F1148" s="39"/>
      <c r="G1148" s="18"/>
      <c r="H1148" s="18"/>
      <c r="I1148" s="18"/>
      <c r="J1148" s="39"/>
      <c r="K1148" s="18"/>
      <c r="L1148" s="40"/>
      <c r="M1148" s="39"/>
      <c r="N1148" s="39"/>
      <c r="O1148" s="39"/>
      <c r="P1148" s="39"/>
      <c r="Q1148" s="39"/>
      <c r="R1148" s="18"/>
      <c r="S1148" s="18"/>
      <c r="V1148" s="41"/>
      <c r="X1148" s="18"/>
      <c r="Y1148" s="18"/>
      <c r="Z1148" s="18"/>
      <c r="AA1148" s="18"/>
      <c r="AB1148" s="18"/>
      <c r="AC1148" s="18"/>
      <c r="AD1148" s="18"/>
      <c r="AE1148" s="18"/>
      <c r="AF1148" s="18"/>
      <c r="AG1148" s="18"/>
    </row>
    <row r="1149" spans="1:33" s="42" customFormat="1" x14ac:dyDescent="0.2">
      <c r="A1149" s="18"/>
      <c r="B1149" s="18"/>
      <c r="C1149" s="38"/>
      <c r="D1149" s="39"/>
      <c r="E1149" s="39"/>
      <c r="F1149" s="39"/>
      <c r="G1149" s="18"/>
      <c r="H1149" s="18"/>
      <c r="I1149" s="18"/>
      <c r="J1149" s="39"/>
      <c r="K1149" s="18"/>
      <c r="L1149" s="40"/>
      <c r="M1149" s="39"/>
      <c r="N1149" s="39"/>
      <c r="O1149" s="39"/>
      <c r="P1149" s="39"/>
      <c r="Q1149" s="39"/>
      <c r="R1149" s="18"/>
      <c r="S1149" s="18"/>
      <c r="V1149" s="41"/>
      <c r="X1149" s="18"/>
      <c r="Y1149" s="18"/>
      <c r="Z1149" s="18"/>
      <c r="AA1149" s="18"/>
      <c r="AB1149" s="18"/>
      <c r="AC1149" s="18"/>
      <c r="AD1149" s="18"/>
      <c r="AE1149" s="18"/>
      <c r="AF1149" s="18"/>
      <c r="AG1149" s="18"/>
    </row>
    <row r="1150" spans="1:33" s="42" customFormat="1" x14ac:dyDescent="0.2">
      <c r="A1150" s="18"/>
      <c r="B1150" s="18"/>
      <c r="C1150" s="38"/>
      <c r="D1150" s="39"/>
      <c r="E1150" s="39"/>
      <c r="F1150" s="39"/>
      <c r="G1150" s="18"/>
      <c r="H1150" s="18"/>
      <c r="I1150" s="18"/>
      <c r="J1150" s="39"/>
      <c r="K1150" s="18"/>
      <c r="L1150" s="40"/>
      <c r="M1150" s="39"/>
      <c r="N1150" s="39"/>
      <c r="O1150" s="39"/>
      <c r="P1150" s="39"/>
      <c r="Q1150" s="39"/>
      <c r="R1150" s="18"/>
      <c r="S1150" s="18"/>
      <c r="V1150" s="41"/>
      <c r="X1150" s="18"/>
      <c r="Y1150" s="18"/>
      <c r="Z1150" s="18"/>
      <c r="AA1150" s="18"/>
      <c r="AB1150" s="18"/>
      <c r="AC1150" s="18"/>
      <c r="AD1150" s="18"/>
      <c r="AE1150" s="18"/>
      <c r="AF1150" s="18"/>
      <c r="AG1150" s="18"/>
    </row>
    <row r="1151" spans="1:33" s="42" customFormat="1" x14ac:dyDescent="0.2">
      <c r="A1151" s="18"/>
      <c r="B1151" s="18"/>
      <c r="C1151" s="38"/>
      <c r="D1151" s="39"/>
      <c r="E1151" s="39"/>
      <c r="F1151" s="39"/>
      <c r="G1151" s="18"/>
      <c r="H1151" s="18"/>
      <c r="I1151" s="18"/>
      <c r="J1151" s="39"/>
      <c r="K1151" s="18"/>
      <c r="L1151" s="40"/>
      <c r="M1151" s="39"/>
      <c r="N1151" s="39"/>
      <c r="O1151" s="39"/>
      <c r="P1151" s="39"/>
      <c r="Q1151" s="39"/>
      <c r="R1151" s="18"/>
      <c r="S1151" s="18"/>
      <c r="V1151" s="41"/>
      <c r="X1151" s="18"/>
      <c r="Y1151" s="18"/>
      <c r="Z1151" s="18"/>
      <c r="AA1151" s="18"/>
      <c r="AB1151" s="18"/>
      <c r="AC1151" s="18"/>
      <c r="AD1151" s="18"/>
      <c r="AE1151" s="18"/>
      <c r="AF1151" s="18"/>
      <c r="AG1151" s="18"/>
    </row>
    <row r="1152" spans="1:33" s="42" customFormat="1" x14ac:dyDescent="0.2">
      <c r="A1152" s="18"/>
      <c r="B1152" s="18"/>
      <c r="C1152" s="38"/>
      <c r="D1152" s="39"/>
      <c r="E1152" s="39"/>
      <c r="F1152" s="39"/>
      <c r="G1152" s="18"/>
      <c r="H1152" s="18"/>
      <c r="I1152" s="18"/>
      <c r="J1152" s="39"/>
      <c r="K1152" s="18"/>
      <c r="L1152" s="40"/>
      <c r="M1152" s="39"/>
      <c r="N1152" s="39"/>
      <c r="O1152" s="39"/>
      <c r="P1152" s="39"/>
      <c r="Q1152" s="39"/>
      <c r="R1152" s="18"/>
      <c r="S1152" s="18"/>
      <c r="V1152" s="41"/>
      <c r="X1152" s="18"/>
      <c r="Y1152" s="18"/>
      <c r="Z1152" s="18"/>
      <c r="AA1152" s="18"/>
      <c r="AB1152" s="18"/>
      <c r="AC1152" s="18"/>
      <c r="AD1152" s="18"/>
      <c r="AE1152" s="18"/>
      <c r="AF1152" s="18"/>
      <c r="AG1152" s="18"/>
    </row>
    <row r="1153" spans="1:33" s="42" customFormat="1" x14ac:dyDescent="0.2">
      <c r="A1153" s="18"/>
      <c r="B1153" s="18"/>
      <c r="C1153" s="38"/>
      <c r="D1153" s="39"/>
      <c r="E1153" s="39"/>
      <c r="F1153" s="39"/>
      <c r="G1153" s="18"/>
      <c r="H1153" s="18"/>
      <c r="I1153" s="18"/>
      <c r="J1153" s="39"/>
      <c r="K1153" s="18"/>
      <c r="L1153" s="40"/>
      <c r="M1153" s="39"/>
      <c r="N1153" s="39"/>
      <c r="O1153" s="39"/>
      <c r="P1153" s="39"/>
      <c r="Q1153" s="39"/>
      <c r="R1153" s="18"/>
      <c r="S1153" s="18"/>
      <c r="V1153" s="41"/>
      <c r="X1153" s="18"/>
      <c r="Y1153" s="18"/>
      <c r="Z1153" s="18"/>
      <c r="AA1153" s="18"/>
      <c r="AB1153" s="18"/>
      <c r="AC1153" s="18"/>
      <c r="AD1153" s="18"/>
      <c r="AE1153" s="18"/>
      <c r="AF1153" s="18"/>
      <c r="AG1153" s="18"/>
    </row>
    <row r="1154" spans="1:33" s="42" customFormat="1" x14ac:dyDescent="0.2">
      <c r="A1154" s="18"/>
      <c r="B1154" s="18"/>
      <c r="C1154" s="38"/>
      <c r="D1154" s="39"/>
      <c r="E1154" s="39"/>
      <c r="F1154" s="39"/>
      <c r="G1154" s="18"/>
      <c r="H1154" s="18"/>
      <c r="I1154" s="18"/>
      <c r="J1154" s="39"/>
      <c r="K1154" s="18"/>
      <c r="L1154" s="40"/>
      <c r="M1154" s="39"/>
      <c r="N1154" s="39"/>
      <c r="O1154" s="39"/>
      <c r="P1154" s="39"/>
      <c r="Q1154" s="39"/>
      <c r="R1154" s="18"/>
      <c r="S1154" s="18"/>
      <c r="V1154" s="41"/>
      <c r="X1154" s="18"/>
      <c r="Y1154" s="18"/>
      <c r="Z1154" s="18"/>
      <c r="AA1154" s="18"/>
      <c r="AB1154" s="18"/>
      <c r="AC1154" s="18"/>
      <c r="AD1154" s="18"/>
      <c r="AE1154" s="18"/>
      <c r="AF1154" s="18"/>
      <c r="AG1154" s="18"/>
    </row>
    <row r="1155" spans="1:33" s="42" customFormat="1" x14ac:dyDescent="0.2">
      <c r="A1155" s="18"/>
      <c r="B1155" s="18"/>
      <c r="C1155" s="38"/>
      <c r="D1155" s="39"/>
      <c r="E1155" s="39"/>
      <c r="F1155" s="39"/>
      <c r="G1155" s="18"/>
      <c r="H1155" s="18"/>
      <c r="I1155" s="18"/>
      <c r="J1155" s="39"/>
      <c r="K1155" s="18"/>
      <c r="L1155" s="40"/>
      <c r="M1155" s="39"/>
      <c r="N1155" s="39"/>
      <c r="O1155" s="39"/>
      <c r="P1155" s="39"/>
      <c r="Q1155" s="39"/>
      <c r="R1155" s="18"/>
      <c r="S1155" s="18"/>
      <c r="V1155" s="41"/>
      <c r="X1155" s="18"/>
      <c r="Y1155" s="18"/>
      <c r="Z1155" s="18"/>
      <c r="AA1155" s="18"/>
      <c r="AB1155" s="18"/>
      <c r="AC1155" s="18"/>
      <c r="AD1155" s="18"/>
      <c r="AE1155" s="18"/>
      <c r="AF1155" s="18"/>
      <c r="AG1155" s="18"/>
    </row>
    <row r="1156" spans="1:33" s="42" customFormat="1" x14ac:dyDescent="0.2">
      <c r="A1156" s="18"/>
      <c r="B1156" s="18"/>
      <c r="C1156" s="38"/>
      <c r="D1156" s="39"/>
      <c r="E1156" s="39"/>
      <c r="F1156" s="39"/>
      <c r="G1156" s="18"/>
      <c r="H1156" s="18"/>
      <c r="I1156" s="18"/>
      <c r="J1156" s="39"/>
      <c r="K1156" s="18"/>
      <c r="L1156" s="40"/>
      <c r="M1156" s="39"/>
      <c r="N1156" s="39"/>
      <c r="O1156" s="39"/>
      <c r="P1156" s="39"/>
      <c r="Q1156" s="39"/>
      <c r="R1156" s="18"/>
      <c r="S1156" s="18"/>
      <c r="V1156" s="41"/>
      <c r="X1156" s="18"/>
      <c r="Y1156" s="18"/>
      <c r="Z1156" s="18"/>
      <c r="AA1156" s="18"/>
      <c r="AB1156" s="18"/>
      <c r="AC1156" s="18"/>
      <c r="AD1156" s="18"/>
      <c r="AE1156" s="18"/>
      <c r="AF1156" s="18"/>
      <c r="AG1156" s="18"/>
    </row>
    <row r="1157" spans="1:33" s="42" customFormat="1" x14ac:dyDescent="0.2">
      <c r="A1157" s="18"/>
      <c r="B1157" s="18"/>
      <c r="C1157" s="38"/>
      <c r="D1157" s="39"/>
      <c r="E1157" s="39"/>
      <c r="F1157" s="39"/>
      <c r="G1157" s="18"/>
      <c r="H1157" s="18"/>
      <c r="I1157" s="18"/>
      <c r="J1157" s="39"/>
      <c r="K1157" s="18"/>
      <c r="L1157" s="40"/>
      <c r="M1157" s="39"/>
      <c r="N1157" s="39"/>
      <c r="O1157" s="39"/>
      <c r="P1157" s="39"/>
      <c r="Q1157" s="39"/>
      <c r="R1157" s="18"/>
      <c r="S1157" s="18"/>
      <c r="V1157" s="41"/>
      <c r="X1157" s="18"/>
      <c r="Y1157" s="18"/>
      <c r="Z1157" s="18"/>
      <c r="AA1157" s="18"/>
      <c r="AB1157" s="18"/>
      <c r="AC1157" s="18"/>
      <c r="AD1157" s="18"/>
      <c r="AE1157" s="18"/>
      <c r="AF1157" s="18"/>
      <c r="AG1157" s="18"/>
    </row>
    <row r="1158" spans="1:33" s="42" customFormat="1" x14ac:dyDescent="0.2">
      <c r="A1158" s="18"/>
      <c r="B1158" s="18"/>
      <c r="C1158" s="38"/>
      <c r="D1158" s="39"/>
      <c r="E1158" s="39"/>
      <c r="F1158" s="39"/>
      <c r="G1158" s="18"/>
      <c r="H1158" s="18"/>
      <c r="I1158" s="18"/>
      <c r="J1158" s="39"/>
      <c r="K1158" s="18"/>
      <c r="L1158" s="40"/>
      <c r="M1158" s="39"/>
      <c r="N1158" s="39"/>
      <c r="O1158" s="39"/>
      <c r="P1158" s="39"/>
      <c r="Q1158" s="39"/>
      <c r="R1158" s="18"/>
      <c r="S1158" s="18"/>
      <c r="V1158" s="41"/>
      <c r="X1158" s="18"/>
      <c r="Y1158" s="18"/>
      <c r="Z1158" s="18"/>
      <c r="AA1158" s="18"/>
      <c r="AB1158" s="18"/>
      <c r="AC1158" s="18"/>
      <c r="AD1158" s="18"/>
      <c r="AE1158" s="18"/>
      <c r="AF1158" s="18"/>
      <c r="AG1158" s="18"/>
    </row>
    <row r="1159" spans="1:33" s="42" customFormat="1" x14ac:dyDescent="0.2">
      <c r="A1159" s="18"/>
      <c r="B1159" s="18"/>
      <c r="C1159" s="38"/>
      <c r="D1159" s="39"/>
      <c r="E1159" s="39"/>
      <c r="F1159" s="39"/>
      <c r="G1159" s="18"/>
      <c r="H1159" s="18"/>
      <c r="I1159" s="18"/>
      <c r="J1159" s="39"/>
      <c r="K1159" s="18"/>
      <c r="L1159" s="40"/>
      <c r="M1159" s="39"/>
      <c r="N1159" s="39"/>
      <c r="O1159" s="39"/>
      <c r="P1159" s="39"/>
      <c r="Q1159" s="39"/>
      <c r="R1159" s="18"/>
      <c r="S1159" s="18"/>
      <c r="V1159" s="41"/>
      <c r="X1159" s="18"/>
      <c r="Y1159" s="18"/>
      <c r="Z1159" s="18"/>
      <c r="AA1159" s="18"/>
      <c r="AB1159" s="18"/>
      <c r="AC1159" s="18"/>
      <c r="AD1159" s="18"/>
      <c r="AE1159" s="18"/>
      <c r="AF1159" s="18"/>
      <c r="AG1159" s="18"/>
    </row>
    <row r="1160" spans="1:33" s="42" customFormat="1" x14ac:dyDescent="0.2">
      <c r="A1160" s="18"/>
      <c r="B1160" s="18"/>
      <c r="C1160" s="38"/>
      <c r="D1160" s="39"/>
      <c r="E1160" s="39"/>
      <c r="F1160" s="39"/>
      <c r="G1160" s="18"/>
      <c r="H1160" s="18"/>
      <c r="I1160" s="18"/>
      <c r="J1160" s="39"/>
      <c r="K1160" s="18"/>
      <c r="L1160" s="40"/>
      <c r="M1160" s="39"/>
      <c r="N1160" s="39"/>
      <c r="O1160" s="39"/>
      <c r="P1160" s="39"/>
      <c r="Q1160" s="39"/>
      <c r="R1160" s="18"/>
      <c r="S1160" s="18"/>
      <c r="V1160" s="41"/>
      <c r="X1160" s="18"/>
      <c r="Y1160" s="18"/>
      <c r="Z1160" s="18"/>
      <c r="AA1160" s="18"/>
      <c r="AB1160" s="18"/>
      <c r="AC1160" s="18"/>
      <c r="AD1160" s="18"/>
      <c r="AE1160" s="18"/>
      <c r="AF1160" s="18"/>
      <c r="AG1160" s="18"/>
    </row>
    <row r="1161" spans="1:33" s="42" customFormat="1" x14ac:dyDescent="0.2">
      <c r="A1161" s="18"/>
      <c r="B1161" s="18"/>
      <c r="C1161" s="38"/>
      <c r="D1161" s="39"/>
      <c r="E1161" s="39"/>
      <c r="F1161" s="39"/>
      <c r="G1161" s="18"/>
      <c r="H1161" s="18"/>
      <c r="I1161" s="18"/>
      <c r="J1161" s="39"/>
      <c r="K1161" s="18"/>
      <c r="L1161" s="40"/>
      <c r="M1161" s="39"/>
      <c r="N1161" s="39"/>
      <c r="O1161" s="39"/>
      <c r="P1161" s="39"/>
      <c r="Q1161" s="39"/>
      <c r="R1161" s="18"/>
      <c r="S1161" s="18"/>
      <c r="V1161" s="41"/>
      <c r="X1161" s="18"/>
      <c r="Y1161" s="18"/>
      <c r="Z1161" s="18"/>
      <c r="AA1161" s="18"/>
      <c r="AB1161" s="18"/>
      <c r="AC1161" s="18"/>
      <c r="AD1161" s="18"/>
      <c r="AE1161" s="18"/>
      <c r="AF1161" s="18"/>
      <c r="AG1161" s="18"/>
    </row>
    <row r="1162" spans="1:33" s="42" customFormat="1" x14ac:dyDescent="0.2">
      <c r="A1162" s="18"/>
      <c r="B1162" s="18"/>
      <c r="C1162" s="38"/>
      <c r="D1162" s="39"/>
      <c r="E1162" s="39"/>
      <c r="F1162" s="39"/>
      <c r="G1162" s="18"/>
      <c r="H1162" s="18"/>
      <c r="I1162" s="18"/>
      <c r="J1162" s="39"/>
      <c r="K1162" s="18"/>
      <c r="L1162" s="40"/>
      <c r="M1162" s="39"/>
      <c r="N1162" s="39"/>
      <c r="O1162" s="39"/>
      <c r="P1162" s="39"/>
      <c r="Q1162" s="39"/>
      <c r="R1162" s="18"/>
      <c r="S1162" s="18"/>
      <c r="V1162" s="41"/>
      <c r="X1162" s="18"/>
      <c r="Y1162" s="18"/>
      <c r="Z1162" s="18"/>
      <c r="AA1162" s="18"/>
      <c r="AB1162" s="18"/>
      <c r="AC1162" s="18"/>
      <c r="AD1162" s="18"/>
      <c r="AE1162" s="18"/>
      <c r="AF1162" s="18"/>
      <c r="AG1162" s="18"/>
    </row>
    <row r="1163" spans="1:33" s="42" customFormat="1" x14ac:dyDescent="0.2">
      <c r="A1163" s="18"/>
      <c r="B1163" s="18"/>
      <c r="C1163" s="38"/>
      <c r="D1163" s="39"/>
      <c r="E1163" s="39"/>
      <c r="F1163" s="39"/>
      <c r="G1163" s="18"/>
      <c r="H1163" s="18"/>
      <c r="I1163" s="18"/>
      <c r="J1163" s="39"/>
      <c r="K1163" s="18"/>
      <c r="L1163" s="40"/>
      <c r="M1163" s="39"/>
      <c r="N1163" s="39"/>
      <c r="O1163" s="39"/>
      <c r="P1163" s="39"/>
      <c r="Q1163" s="39"/>
      <c r="R1163" s="18"/>
      <c r="S1163" s="18"/>
      <c r="V1163" s="41"/>
      <c r="X1163" s="18"/>
      <c r="Y1163" s="18"/>
      <c r="Z1163" s="18"/>
      <c r="AA1163" s="18"/>
      <c r="AB1163" s="18"/>
      <c r="AC1163" s="18"/>
      <c r="AD1163" s="18"/>
      <c r="AE1163" s="18"/>
      <c r="AF1163" s="18"/>
      <c r="AG1163" s="18"/>
    </row>
    <row r="1164" spans="1:33" s="42" customFormat="1" x14ac:dyDescent="0.2">
      <c r="A1164" s="18"/>
      <c r="B1164" s="18"/>
      <c r="C1164" s="38"/>
      <c r="D1164" s="39"/>
      <c r="E1164" s="39"/>
      <c r="F1164" s="39"/>
      <c r="G1164" s="18"/>
      <c r="H1164" s="18"/>
      <c r="I1164" s="18"/>
      <c r="J1164" s="39"/>
      <c r="K1164" s="18"/>
      <c r="L1164" s="40"/>
      <c r="M1164" s="39"/>
      <c r="N1164" s="39"/>
      <c r="O1164" s="39"/>
      <c r="P1164" s="39"/>
      <c r="Q1164" s="39"/>
      <c r="R1164" s="18"/>
      <c r="S1164" s="18"/>
      <c r="V1164" s="41"/>
      <c r="X1164" s="18"/>
      <c r="Y1164" s="18"/>
      <c r="Z1164" s="18"/>
      <c r="AA1164" s="18"/>
      <c r="AB1164" s="18"/>
      <c r="AC1164" s="18"/>
      <c r="AD1164" s="18"/>
      <c r="AE1164" s="18"/>
      <c r="AF1164" s="18"/>
      <c r="AG1164" s="18"/>
    </row>
    <row r="1165" spans="1:33" s="42" customFormat="1" x14ac:dyDescent="0.2">
      <c r="A1165" s="18"/>
      <c r="B1165" s="18"/>
      <c r="C1165" s="38"/>
      <c r="D1165" s="39"/>
      <c r="E1165" s="39"/>
      <c r="F1165" s="39"/>
      <c r="G1165" s="18"/>
      <c r="H1165" s="18"/>
      <c r="I1165" s="18"/>
      <c r="J1165" s="39"/>
      <c r="K1165" s="18"/>
      <c r="L1165" s="40"/>
      <c r="M1165" s="39"/>
      <c r="N1165" s="39"/>
      <c r="O1165" s="39"/>
      <c r="P1165" s="39"/>
      <c r="Q1165" s="39"/>
      <c r="R1165" s="18"/>
      <c r="S1165" s="18"/>
      <c r="V1165" s="41"/>
      <c r="X1165" s="18"/>
      <c r="Y1165" s="18"/>
      <c r="Z1165" s="18"/>
      <c r="AA1165" s="18"/>
      <c r="AB1165" s="18"/>
      <c r="AC1165" s="18"/>
      <c r="AD1165" s="18"/>
      <c r="AE1165" s="18"/>
      <c r="AF1165" s="18"/>
      <c r="AG1165" s="18"/>
    </row>
    <row r="1166" spans="1:33" s="42" customFormat="1" x14ac:dyDescent="0.2">
      <c r="A1166" s="18"/>
      <c r="B1166" s="18"/>
      <c r="C1166" s="38"/>
      <c r="D1166" s="39"/>
      <c r="E1166" s="39"/>
      <c r="F1166" s="39"/>
      <c r="G1166" s="18"/>
      <c r="H1166" s="18"/>
      <c r="I1166" s="18"/>
      <c r="J1166" s="39"/>
      <c r="K1166" s="18"/>
      <c r="L1166" s="40"/>
      <c r="M1166" s="39"/>
      <c r="N1166" s="39"/>
      <c r="O1166" s="39"/>
      <c r="P1166" s="39"/>
      <c r="Q1166" s="39"/>
      <c r="R1166" s="18"/>
      <c r="S1166" s="18"/>
      <c r="V1166" s="41"/>
      <c r="X1166" s="18"/>
      <c r="Y1166" s="18"/>
      <c r="Z1166" s="18"/>
      <c r="AA1166" s="18"/>
      <c r="AB1166" s="18"/>
      <c r="AC1166" s="18"/>
      <c r="AD1166" s="18"/>
      <c r="AE1166" s="18"/>
      <c r="AF1166" s="18"/>
      <c r="AG1166" s="18"/>
    </row>
    <row r="1167" spans="1:33" s="42" customFormat="1" x14ac:dyDescent="0.2">
      <c r="A1167" s="18"/>
      <c r="B1167" s="18"/>
      <c r="C1167" s="38"/>
      <c r="D1167" s="39"/>
      <c r="E1167" s="39"/>
      <c r="F1167" s="39"/>
      <c r="G1167" s="18"/>
      <c r="H1167" s="18"/>
      <c r="I1167" s="18"/>
      <c r="J1167" s="39"/>
      <c r="K1167" s="18"/>
      <c r="L1167" s="40"/>
      <c r="M1167" s="39"/>
      <c r="N1167" s="39"/>
      <c r="O1167" s="39"/>
      <c r="P1167" s="39"/>
      <c r="Q1167" s="39"/>
      <c r="R1167" s="18"/>
      <c r="S1167" s="18"/>
      <c r="V1167" s="41"/>
      <c r="X1167" s="18"/>
      <c r="Y1167" s="18"/>
      <c r="Z1167" s="18"/>
      <c r="AA1167" s="18"/>
      <c r="AB1167" s="18"/>
      <c r="AC1167" s="18"/>
      <c r="AD1167" s="18"/>
      <c r="AE1167" s="18"/>
      <c r="AF1167" s="18"/>
      <c r="AG1167" s="18"/>
    </row>
    <row r="1168" spans="1:33" s="42" customFormat="1" x14ac:dyDescent="0.2">
      <c r="A1168" s="18"/>
      <c r="B1168" s="18"/>
      <c r="C1168" s="38"/>
      <c r="D1168" s="39"/>
      <c r="E1168" s="39"/>
      <c r="F1168" s="39"/>
      <c r="G1168" s="18"/>
      <c r="H1168" s="18"/>
      <c r="I1168" s="18"/>
      <c r="J1168" s="39"/>
      <c r="K1168" s="18"/>
      <c r="L1168" s="40"/>
      <c r="M1168" s="39"/>
      <c r="N1168" s="39"/>
      <c r="O1168" s="39"/>
      <c r="P1168" s="39"/>
      <c r="Q1168" s="39"/>
      <c r="R1168" s="18"/>
      <c r="S1168" s="18"/>
      <c r="V1168" s="41"/>
      <c r="X1168" s="18"/>
      <c r="Y1168" s="18"/>
      <c r="Z1168" s="18"/>
      <c r="AA1168" s="18"/>
      <c r="AB1168" s="18"/>
      <c r="AC1168" s="18"/>
      <c r="AD1168" s="18"/>
      <c r="AE1168" s="18"/>
      <c r="AF1168" s="18"/>
      <c r="AG1168" s="18"/>
    </row>
    <row r="1169" spans="1:33" s="42" customFormat="1" x14ac:dyDescent="0.2">
      <c r="A1169" s="18"/>
      <c r="B1169" s="18"/>
      <c r="C1169" s="38"/>
      <c r="D1169" s="39"/>
      <c r="E1169" s="39"/>
      <c r="F1169" s="39"/>
      <c r="G1169" s="18"/>
      <c r="H1169" s="18"/>
      <c r="I1169" s="18"/>
      <c r="J1169" s="39"/>
      <c r="K1169" s="18"/>
      <c r="L1169" s="40"/>
      <c r="M1169" s="39"/>
      <c r="N1169" s="39"/>
      <c r="O1169" s="39"/>
      <c r="P1169" s="39"/>
      <c r="Q1169" s="39"/>
      <c r="R1169" s="18"/>
      <c r="S1169" s="18"/>
      <c r="V1169" s="41"/>
      <c r="X1169" s="18"/>
      <c r="Y1169" s="18"/>
      <c r="Z1169" s="18"/>
      <c r="AA1169" s="18"/>
      <c r="AB1169" s="18"/>
      <c r="AC1169" s="18"/>
      <c r="AD1169" s="18"/>
      <c r="AE1169" s="18"/>
      <c r="AF1169" s="18"/>
      <c r="AG1169" s="18"/>
    </row>
    <row r="1170" spans="1:33" s="42" customFormat="1" x14ac:dyDescent="0.2">
      <c r="A1170" s="18"/>
      <c r="B1170" s="18"/>
      <c r="C1170" s="38"/>
      <c r="D1170" s="39"/>
      <c r="E1170" s="39"/>
      <c r="F1170" s="39"/>
      <c r="G1170" s="18"/>
      <c r="H1170" s="18"/>
      <c r="I1170" s="18"/>
      <c r="J1170" s="39"/>
      <c r="K1170" s="18"/>
      <c r="L1170" s="40"/>
      <c r="M1170" s="39"/>
      <c r="N1170" s="39"/>
      <c r="O1170" s="39"/>
      <c r="P1170" s="39"/>
      <c r="Q1170" s="39"/>
      <c r="R1170" s="18"/>
      <c r="S1170" s="18"/>
      <c r="V1170" s="41"/>
      <c r="X1170" s="18"/>
      <c r="Y1170" s="18"/>
      <c r="Z1170" s="18"/>
      <c r="AA1170" s="18"/>
      <c r="AB1170" s="18"/>
      <c r="AC1170" s="18"/>
      <c r="AD1170" s="18"/>
      <c r="AE1170" s="18"/>
      <c r="AF1170" s="18"/>
      <c r="AG1170" s="18"/>
    </row>
    <row r="1171" spans="1:33" s="42" customFormat="1" x14ac:dyDescent="0.2">
      <c r="A1171" s="18"/>
      <c r="B1171" s="18"/>
      <c r="C1171" s="38"/>
      <c r="D1171" s="39"/>
      <c r="E1171" s="39"/>
      <c r="F1171" s="39"/>
      <c r="G1171" s="18"/>
      <c r="H1171" s="18"/>
      <c r="I1171" s="18"/>
      <c r="J1171" s="39"/>
      <c r="K1171" s="18"/>
      <c r="L1171" s="40"/>
      <c r="M1171" s="39"/>
      <c r="N1171" s="39"/>
      <c r="O1171" s="39"/>
      <c r="P1171" s="39"/>
      <c r="Q1171" s="39"/>
      <c r="R1171" s="18"/>
      <c r="S1171" s="18"/>
      <c r="V1171" s="41"/>
      <c r="X1171" s="18"/>
      <c r="Y1171" s="18"/>
      <c r="Z1171" s="18"/>
      <c r="AA1171" s="18"/>
      <c r="AB1171" s="18"/>
      <c r="AC1171" s="18"/>
      <c r="AD1171" s="18"/>
      <c r="AE1171" s="18"/>
      <c r="AF1171" s="18"/>
      <c r="AG1171" s="18"/>
    </row>
    <row r="1172" spans="1:33" s="42" customFormat="1" x14ac:dyDescent="0.2">
      <c r="A1172" s="18"/>
      <c r="B1172" s="18"/>
      <c r="C1172" s="38"/>
      <c r="D1172" s="39"/>
      <c r="E1172" s="39"/>
      <c r="F1172" s="39"/>
      <c r="G1172" s="18"/>
      <c r="H1172" s="18"/>
      <c r="I1172" s="18"/>
      <c r="J1172" s="39"/>
      <c r="K1172" s="18"/>
      <c r="L1172" s="40"/>
      <c r="M1172" s="39"/>
      <c r="N1172" s="39"/>
      <c r="O1172" s="39"/>
      <c r="P1172" s="39"/>
      <c r="Q1172" s="39"/>
      <c r="R1172" s="18"/>
      <c r="S1172" s="18"/>
      <c r="V1172" s="41"/>
      <c r="X1172" s="18"/>
      <c r="Y1172" s="18"/>
      <c r="Z1172" s="18"/>
      <c r="AA1172" s="18"/>
      <c r="AB1172" s="18"/>
      <c r="AC1172" s="18"/>
      <c r="AD1172" s="18"/>
      <c r="AE1172" s="18"/>
      <c r="AF1172" s="18"/>
      <c r="AG1172" s="18"/>
    </row>
    <row r="1173" spans="1:33" s="42" customFormat="1" x14ac:dyDescent="0.2">
      <c r="A1173" s="18"/>
      <c r="B1173" s="18"/>
      <c r="C1173" s="38"/>
      <c r="D1173" s="39"/>
      <c r="E1173" s="39"/>
      <c r="F1173" s="39"/>
      <c r="G1173" s="18"/>
      <c r="H1173" s="18"/>
      <c r="I1173" s="18"/>
      <c r="J1173" s="39"/>
      <c r="K1173" s="18"/>
      <c r="L1173" s="40"/>
      <c r="M1173" s="39"/>
      <c r="N1173" s="39"/>
      <c r="O1173" s="39"/>
      <c r="P1173" s="39"/>
      <c r="Q1173" s="39"/>
      <c r="R1173" s="18"/>
      <c r="S1173" s="18"/>
      <c r="V1173" s="41"/>
      <c r="X1173" s="18"/>
      <c r="Y1173" s="18"/>
      <c r="Z1173" s="18"/>
      <c r="AA1173" s="18"/>
      <c r="AB1173" s="18"/>
      <c r="AC1173" s="18"/>
      <c r="AD1173" s="18"/>
      <c r="AE1173" s="18"/>
      <c r="AF1173" s="18"/>
      <c r="AG1173" s="18"/>
    </row>
    <row r="1174" spans="1:33" s="42" customFormat="1" x14ac:dyDescent="0.2">
      <c r="A1174" s="18"/>
      <c r="B1174" s="18"/>
      <c r="C1174" s="38"/>
      <c r="D1174" s="39"/>
      <c r="E1174" s="39"/>
      <c r="F1174" s="39"/>
      <c r="G1174" s="18"/>
      <c r="H1174" s="18"/>
      <c r="I1174" s="18"/>
      <c r="J1174" s="39"/>
      <c r="K1174" s="18"/>
      <c r="L1174" s="40"/>
      <c r="M1174" s="39"/>
      <c r="N1174" s="39"/>
      <c r="O1174" s="39"/>
      <c r="P1174" s="39"/>
      <c r="Q1174" s="39"/>
      <c r="R1174" s="18"/>
      <c r="S1174" s="18"/>
      <c r="V1174" s="41"/>
      <c r="X1174" s="18"/>
      <c r="Y1174" s="18"/>
      <c r="Z1174" s="18"/>
      <c r="AA1174" s="18"/>
      <c r="AB1174" s="18"/>
      <c r="AC1174" s="18"/>
      <c r="AD1174" s="18"/>
      <c r="AE1174" s="18"/>
      <c r="AF1174" s="18"/>
      <c r="AG1174" s="18"/>
    </row>
    <row r="1175" spans="1:33" s="42" customFormat="1" x14ac:dyDescent="0.2">
      <c r="A1175" s="18"/>
      <c r="B1175" s="18"/>
      <c r="C1175" s="38"/>
      <c r="D1175" s="39"/>
      <c r="E1175" s="39"/>
      <c r="F1175" s="39"/>
      <c r="G1175" s="18"/>
      <c r="H1175" s="18"/>
      <c r="I1175" s="18"/>
      <c r="J1175" s="39"/>
      <c r="K1175" s="18"/>
      <c r="L1175" s="40"/>
      <c r="M1175" s="39"/>
      <c r="N1175" s="39"/>
      <c r="O1175" s="39"/>
      <c r="P1175" s="39"/>
      <c r="Q1175" s="39"/>
      <c r="R1175" s="18"/>
      <c r="S1175" s="18"/>
      <c r="V1175" s="41"/>
      <c r="X1175" s="18"/>
      <c r="Y1175" s="18"/>
      <c r="Z1175" s="18"/>
      <c r="AA1175" s="18"/>
      <c r="AB1175" s="18"/>
      <c r="AC1175" s="18"/>
      <c r="AD1175" s="18"/>
      <c r="AE1175" s="18"/>
      <c r="AF1175" s="18"/>
      <c r="AG1175" s="18"/>
    </row>
    <row r="1176" spans="1:33" s="42" customFormat="1" x14ac:dyDescent="0.2">
      <c r="A1176" s="18"/>
      <c r="B1176" s="18"/>
      <c r="C1176" s="38"/>
      <c r="D1176" s="39"/>
      <c r="E1176" s="39"/>
      <c r="F1176" s="39"/>
      <c r="G1176" s="18"/>
      <c r="H1176" s="18"/>
      <c r="I1176" s="18"/>
      <c r="J1176" s="39"/>
      <c r="K1176" s="18"/>
      <c r="L1176" s="40"/>
      <c r="M1176" s="39"/>
      <c r="N1176" s="39"/>
      <c r="O1176" s="39"/>
      <c r="P1176" s="39"/>
      <c r="Q1176" s="39"/>
      <c r="R1176" s="18"/>
      <c r="S1176" s="18"/>
      <c r="V1176" s="41"/>
      <c r="X1176" s="18"/>
      <c r="Y1176" s="18"/>
      <c r="Z1176" s="18"/>
      <c r="AA1176" s="18"/>
      <c r="AB1176" s="18"/>
      <c r="AC1176" s="18"/>
      <c r="AD1176" s="18"/>
      <c r="AE1176" s="18"/>
      <c r="AF1176" s="18"/>
      <c r="AG1176" s="18"/>
    </row>
    <row r="1177" spans="1:33" s="42" customFormat="1" x14ac:dyDescent="0.2">
      <c r="A1177" s="18"/>
      <c r="B1177" s="18"/>
      <c r="C1177" s="38"/>
      <c r="D1177" s="39"/>
      <c r="E1177" s="39"/>
      <c r="F1177" s="39"/>
      <c r="G1177" s="18"/>
      <c r="H1177" s="18"/>
      <c r="I1177" s="18"/>
      <c r="J1177" s="39"/>
      <c r="K1177" s="18"/>
      <c r="L1177" s="40"/>
      <c r="M1177" s="39"/>
      <c r="N1177" s="39"/>
      <c r="O1177" s="39"/>
      <c r="P1177" s="39"/>
      <c r="Q1177" s="39"/>
      <c r="R1177" s="18"/>
      <c r="S1177" s="18"/>
      <c r="V1177" s="41"/>
      <c r="X1177" s="18"/>
      <c r="Y1177" s="18"/>
      <c r="Z1177" s="18"/>
      <c r="AA1177" s="18"/>
      <c r="AB1177" s="18"/>
      <c r="AC1177" s="18"/>
      <c r="AD1177" s="18"/>
      <c r="AE1177" s="18"/>
      <c r="AF1177" s="18"/>
      <c r="AG1177" s="18"/>
    </row>
    <row r="1178" spans="1:33" s="42" customFormat="1" x14ac:dyDescent="0.2">
      <c r="A1178" s="18"/>
      <c r="B1178" s="18"/>
      <c r="C1178" s="38"/>
      <c r="D1178" s="39"/>
      <c r="E1178" s="39"/>
      <c r="F1178" s="39"/>
      <c r="G1178" s="18"/>
      <c r="H1178" s="18"/>
      <c r="I1178" s="18"/>
      <c r="J1178" s="39"/>
      <c r="K1178" s="18"/>
      <c r="L1178" s="40"/>
      <c r="M1178" s="39"/>
      <c r="N1178" s="39"/>
      <c r="O1178" s="39"/>
      <c r="P1178" s="39"/>
      <c r="Q1178" s="39"/>
      <c r="R1178" s="18"/>
      <c r="S1178" s="18"/>
      <c r="V1178" s="41"/>
      <c r="X1178" s="18"/>
      <c r="Y1178" s="18"/>
      <c r="Z1178" s="18"/>
      <c r="AA1178" s="18"/>
      <c r="AB1178" s="18"/>
      <c r="AC1178" s="18"/>
      <c r="AD1178" s="18"/>
      <c r="AE1178" s="18"/>
      <c r="AF1178" s="18"/>
      <c r="AG1178" s="18"/>
    </row>
    <row r="1179" spans="1:33" s="42" customFormat="1" x14ac:dyDescent="0.2">
      <c r="A1179" s="18"/>
      <c r="B1179" s="18"/>
      <c r="C1179" s="38"/>
      <c r="D1179" s="39"/>
      <c r="E1179" s="39"/>
      <c r="F1179" s="39"/>
      <c r="G1179" s="18"/>
      <c r="H1179" s="18"/>
      <c r="I1179" s="18"/>
      <c r="J1179" s="39"/>
      <c r="K1179" s="18"/>
      <c r="L1179" s="40"/>
      <c r="M1179" s="39"/>
      <c r="N1179" s="39"/>
      <c r="O1179" s="39"/>
      <c r="P1179" s="39"/>
      <c r="Q1179" s="39"/>
      <c r="R1179" s="18"/>
      <c r="S1179" s="18"/>
      <c r="V1179" s="41"/>
      <c r="X1179" s="18"/>
      <c r="Y1179" s="18"/>
      <c r="Z1179" s="18"/>
      <c r="AA1179" s="18"/>
      <c r="AB1179" s="18"/>
      <c r="AC1179" s="18"/>
      <c r="AD1179" s="18"/>
      <c r="AE1179" s="18"/>
      <c r="AF1179" s="18"/>
      <c r="AG1179" s="18"/>
    </row>
    <row r="1180" spans="1:33" s="42" customFormat="1" x14ac:dyDescent="0.2">
      <c r="A1180" s="18"/>
      <c r="B1180" s="18"/>
      <c r="C1180" s="38"/>
      <c r="D1180" s="39"/>
      <c r="E1180" s="39"/>
      <c r="F1180" s="39"/>
      <c r="G1180" s="18"/>
      <c r="H1180" s="18"/>
      <c r="I1180" s="18"/>
      <c r="J1180" s="39"/>
      <c r="K1180" s="18"/>
      <c r="L1180" s="40"/>
      <c r="M1180" s="39"/>
      <c r="N1180" s="39"/>
      <c r="O1180" s="39"/>
      <c r="P1180" s="39"/>
      <c r="Q1180" s="39"/>
      <c r="R1180" s="18"/>
      <c r="S1180" s="18"/>
      <c r="V1180" s="41"/>
      <c r="X1180" s="18"/>
      <c r="Y1180" s="18"/>
      <c r="Z1180" s="18"/>
      <c r="AA1180" s="18"/>
      <c r="AB1180" s="18"/>
      <c r="AC1180" s="18"/>
      <c r="AD1180" s="18"/>
      <c r="AE1180" s="18"/>
      <c r="AF1180" s="18"/>
      <c r="AG1180" s="18"/>
    </row>
    <row r="1181" spans="1:33" s="42" customFormat="1" x14ac:dyDescent="0.2">
      <c r="A1181" s="18"/>
      <c r="B1181" s="18"/>
      <c r="C1181" s="38"/>
      <c r="D1181" s="39"/>
      <c r="E1181" s="39"/>
      <c r="F1181" s="39"/>
      <c r="G1181" s="18"/>
      <c r="H1181" s="18"/>
      <c r="I1181" s="18"/>
      <c r="J1181" s="39"/>
      <c r="K1181" s="18"/>
      <c r="L1181" s="40"/>
      <c r="M1181" s="39"/>
      <c r="N1181" s="39"/>
      <c r="O1181" s="39"/>
      <c r="P1181" s="39"/>
      <c r="Q1181" s="39"/>
      <c r="R1181" s="18"/>
      <c r="S1181" s="18"/>
      <c r="V1181" s="41"/>
      <c r="X1181" s="18"/>
      <c r="Y1181" s="18"/>
      <c r="Z1181" s="18"/>
      <c r="AA1181" s="18"/>
      <c r="AB1181" s="18"/>
      <c r="AC1181" s="18"/>
      <c r="AD1181" s="18"/>
      <c r="AE1181" s="18"/>
      <c r="AF1181" s="18"/>
      <c r="AG1181" s="18"/>
    </row>
    <row r="1182" spans="1:33" s="42" customFormat="1" x14ac:dyDescent="0.2">
      <c r="A1182" s="18"/>
      <c r="B1182" s="18"/>
      <c r="C1182" s="38"/>
      <c r="D1182" s="39"/>
      <c r="E1182" s="39"/>
      <c r="F1182" s="39"/>
      <c r="G1182" s="18"/>
      <c r="H1182" s="18"/>
      <c r="I1182" s="18"/>
      <c r="J1182" s="39"/>
      <c r="K1182" s="18"/>
      <c r="L1182" s="40"/>
      <c r="M1182" s="39"/>
      <c r="N1182" s="39"/>
      <c r="O1182" s="39"/>
      <c r="P1182" s="39"/>
      <c r="Q1182" s="39"/>
      <c r="R1182" s="18"/>
      <c r="S1182" s="18"/>
      <c r="V1182" s="41"/>
      <c r="X1182" s="18"/>
      <c r="Y1182" s="18"/>
      <c r="Z1182" s="18"/>
      <c r="AA1182" s="18"/>
      <c r="AB1182" s="18"/>
      <c r="AC1182" s="18"/>
      <c r="AD1182" s="18"/>
      <c r="AE1182" s="18"/>
      <c r="AF1182" s="18"/>
      <c r="AG1182" s="18"/>
    </row>
    <row r="1183" spans="1:33" s="42" customFormat="1" x14ac:dyDescent="0.2">
      <c r="A1183" s="18"/>
      <c r="B1183" s="18"/>
      <c r="C1183" s="38"/>
      <c r="D1183" s="39"/>
      <c r="E1183" s="39"/>
      <c r="F1183" s="39"/>
      <c r="G1183" s="18"/>
      <c r="H1183" s="18"/>
      <c r="I1183" s="18"/>
      <c r="J1183" s="39"/>
      <c r="K1183" s="18"/>
      <c r="L1183" s="40"/>
      <c r="M1183" s="39"/>
      <c r="N1183" s="39"/>
      <c r="O1183" s="39"/>
      <c r="P1183" s="39"/>
      <c r="Q1183" s="39"/>
      <c r="R1183" s="18"/>
      <c r="S1183" s="18"/>
      <c r="V1183" s="41"/>
      <c r="X1183" s="18"/>
      <c r="Y1183" s="18"/>
      <c r="Z1183" s="18"/>
      <c r="AA1183" s="18"/>
      <c r="AB1183" s="18"/>
      <c r="AC1183" s="18"/>
      <c r="AD1183" s="18"/>
      <c r="AE1183" s="18"/>
      <c r="AF1183" s="18"/>
      <c r="AG1183" s="18"/>
    </row>
    <row r="1184" spans="1:33" s="42" customFormat="1" x14ac:dyDescent="0.2">
      <c r="A1184" s="18"/>
      <c r="B1184" s="18"/>
      <c r="C1184" s="38"/>
      <c r="D1184" s="39"/>
      <c r="E1184" s="39"/>
      <c r="F1184" s="39"/>
      <c r="G1184" s="18"/>
      <c r="H1184" s="18"/>
      <c r="I1184" s="18"/>
      <c r="J1184" s="39"/>
      <c r="K1184" s="18"/>
      <c r="L1184" s="40"/>
      <c r="M1184" s="39"/>
      <c r="N1184" s="39"/>
      <c r="O1184" s="39"/>
      <c r="P1184" s="39"/>
      <c r="Q1184" s="39"/>
      <c r="R1184" s="18"/>
      <c r="S1184" s="18"/>
      <c r="V1184" s="41"/>
      <c r="X1184" s="18"/>
      <c r="Y1184" s="18"/>
      <c r="Z1184" s="18"/>
      <c r="AA1184" s="18"/>
      <c r="AB1184" s="18"/>
      <c r="AC1184" s="18"/>
      <c r="AD1184" s="18"/>
      <c r="AE1184" s="18"/>
      <c r="AF1184" s="18"/>
      <c r="AG1184" s="18"/>
    </row>
    <row r="1185" spans="1:33" s="42" customFormat="1" x14ac:dyDescent="0.2">
      <c r="A1185" s="18"/>
      <c r="B1185" s="18"/>
      <c r="C1185" s="38"/>
      <c r="D1185" s="39"/>
      <c r="E1185" s="39"/>
      <c r="F1185" s="39"/>
      <c r="G1185" s="18"/>
      <c r="H1185" s="18"/>
      <c r="I1185" s="18"/>
      <c r="J1185" s="39"/>
      <c r="K1185" s="18"/>
      <c r="L1185" s="40"/>
      <c r="M1185" s="39"/>
      <c r="N1185" s="39"/>
      <c r="O1185" s="39"/>
      <c r="P1185" s="39"/>
      <c r="Q1185" s="39"/>
      <c r="R1185" s="18"/>
      <c r="S1185" s="18"/>
      <c r="V1185" s="41"/>
      <c r="X1185" s="18"/>
      <c r="Y1185" s="18"/>
      <c r="Z1185" s="18"/>
      <c r="AA1185" s="18"/>
      <c r="AB1185" s="18"/>
      <c r="AC1185" s="18"/>
      <c r="AD1185" s="18"/>
      <c r="AE1185" s="18"/>
      <c r="AF1185" s="18"/>
      <c r="AG1185" s="18"/>
    </row>
    <row r="1186" spans="1:33" s="42" customFormat="1" x14ac:dyDescent="0.2">
      <c r="A1186" s="18"/>
      <c r="B1186" s="18"/>
      <c r="C1186" s="38"/>
      <c r="D1186" s="39"/>
      <c r="E1186" s="39"/>
      <c r="F1186" s="39"/>
      <c r="G1186" s="18"/>
      <c r="H1186" s="18"/>
      <c r="I1186" s="18"/>
      <c r="J1186" s="39"/>
      <c r="K1186" s="18"/>
      <c r="L1186" s="40"/>
      <c r="M1186" s="39"/>
      <c r="N1186" s="39"/>
      <c r="O1186" s="39"/>
      <c r="P1186" s="39"/>
      <c r="Q1186" s="39"/>
      <c r="R1186" s="18"/>
      <c r="S1186" s="18"/>
      <c r="V1186" s="41"/>
      <c r="X1186" s="18"/>
      <c r="Y1186" s="18"/>
      <c r="Z1186" s="18"/>
      <c r="AA1186" s="18"/>
      <c r="AB1186" s="18"/>
      <c r="AC1186" s="18"/>
      <c r="AD1186" s="18"/>
      <c r="AE1186" s="18"/>
      <c r="AF1186" s="18"/>
      <c r="AG1186" s="18"/>
    </row>
    <row r="1187" spans="1:33" s="42" customFormat="1" x14ac:dyDescent="0.2">
      <c r="A1187" s="18"/>
      <c r="B1187" s="18"/>
      <c r="C1187" s="38"/>
      <c r="D1187" s="39"/>
      <c r="E1187" s="39"/>
      <c r="F1187" s="39"/>
      <c r="G1187" s="18"/>
      <c r="H1187" s="18"/>
      <c r="I1187" s="18"/>
      <c r="J1187" s="39"/>
      <c r="K1187" s="18"/>
      <c r="L1187" s="40"/>
      <c r="M1187" s="39"/>
      <c r="N1187" s="39"/>
      <c r="O1187" s="39"/>
      <c r="P1187" s="39"/>
      <c r="Q1187" s="39"/>
      <c r="R1187" s="18"/>
      <c r="S1187" s="18"/>
      <c r="V1187" s="41"/>
      <c r="X1187" s="18"/>
      <c r="Y1187" s="18"/>
      <c r="Z1187" s="18"/>
      <c r="AA1187" s="18"/>
      <c r="AB1187" s="18"/>
      <c r="AC1187" s="18"/>
      <c r="AD1187" s="18"/>
      <c r="AE1187" s="18"/>
      <c r="AF1187" s="18"/>
      <c r="AG1187" s="18"/>
    </row>
    <row r="1188" spans="1:33" s="42" customFormat="1" x14ac:dyDescent="0.2">
      <c r="A1188" s="18"/>
      <c r="B1188" s="18"/>
      <c r="C1188" s="38"/>
      <c r="D1188" s="39"/>
      <c r="E1188" s="39"/>
      <c r="F1188" s="39"/>
      <c r="G1188" s="18"/>
      <c r="H1188" s="18"/>
      <c r="I1188" s="18"/>
      <c r="J1188" s="39"/>
      <c r="K1188" s="18"/>
      <c r="L1188" s="40"/>
      <c r="M1188" s="39"/>
      <c r="N1188" s="39"/>
      <c r="O1188" s="39"/>
      <c r="P1188" s="39"/>
      <c r="Q1188" s="39"/>
      <c r="R1188" s="18"/>
      <c r="S1188" s="18"/>
      <c r="V1188" s="41"/>
      <c r="X1188" s="18"/>
      <c r="Y1188" s="18"/>
      <c r="Z1188" s="18"/>
      <c r="AA1188" s="18"/>
      <c r="AB1188" s="18"/>
      <c r="AC1188" s="18"/>
      <c r="AD1188" s="18"/>
      <c r="AE1188" s="18"/>
      <c r="AF1188" s="18"/>
      <c r="AG1188" s="18"/>
    </row>
    <row r="1189" spans="1:33" s="42" customFormat="1" x14ac:dyDescent="0.2">
      <c r="A1189" s="18"/>
      <c r="B1189" s="18"/>
      <c r="C1189" s="38"/>
      <c r="D1189" s="39"/>
      <c r="E1189" s="39"/>
      <c r="F1189" s="39"/>
      <c r="G1189" s="18"/>
      <c r="H1189" s="18"/>
      <c r="I1189" s="18"/>
      <c r="J1189" s="39"/>
      <c r="K1189" s="18"/>
      <c r="L1189" s="40"/>
      <c r="M1189" s="39"/>
      <c r="N1189" s="39"/>
      <c r="O1189" s="39"/>
      <c r="P1189" s="39"/>
      <c r="Q1189" s="39"/>
      <c r="R1189" s="18"/>
      <c r="S1189" s="18"/>
      <c r="V1189" s="41"/>
      <c r="X1189" s="18"/>
      <c r="Y1189" s="18"/>
      <c r="Z1189" s="18"/>
      <c r="AA1189" s="18"/>
      <c r="AB1189" s="18"/>
      <c r="AC1189" s="18"/>
      <c r="AD1189" s="18"/>
      <c r="AE1189" s="18"/>
      <c r="AF1189" s="18"/>
      <c r="AG1189" s="18"/>
    </row>
    <row r="1190" spans="1:33" s="42" customFormat="1" x14ac:dyDescent="0.2">
      <c r="A1190" s="18"/>
      <c r="B1190" s="18"/>
      <c r="C1190" s="38"/>
      <c r="D1190" s="39"/>
      <c r="E1190" s="39"/>
      <c r="F1190" s="39"/>
      <c r="G1190" s="18"/>
      <c r="H1190" s="18"/>
      <c r="I1190" s="18"/>
      <c r="J1190" s="39"/>
      <c r="K1190" s="18"/>
      <c r="L1190" s="40"/>
      <c r="M1190" s="39"/>
      <c r="N1190" s="39"/>
      <c r="O1190" s="39"/>
      <c r="P1190" s="39"/>
      <c r="Q1190" s="39"/>
      <c r="R1190" s="18"/>
      <c r="S1190" s="18"/>
      <c r="V1190" s="41"/>
      <c r="X1190" s="18"/>
      <c r="Y1190" s="18"/>
      <c r="Z1190" s="18"/>
      <c r="AA1190" s="18"/>
      <c r="AB1190" s="18"/>
      <c r="AC1190" s="18"/>
      <c r="AD1190" s="18"/>
      <c r="AE1190" s="18"/>
      <c r="AF1190" s="18"/>
      <c r="AG1190" s="18"/>
    </row>
    <row r="1191" spans="1:33" s="42" customFormat="1" x14ac:dyDescent="0.2">
      <c r="A1191" s="18"/>
      <c r="B1191" s="18"/>
      <c r="C1191" s="38"/>
      <c r="D1191" s="39"/>
      <c r="E1191" s="39"/>
      <c r="F1191" s="39"/>
      <c r="G1191" s="18"/>
      <c r="H1191" s="18"/>
      <c r="I1191" s="18"/>
      <c r="J1191" s="39"/>
      <c r="K1191" s="18"/>
      <c r="L1191" s="40"/>
      <c r="M1191" s="39"/>
      <c r="N1191" s="39"/>
      <c r="O1191" s="39"/>
      <c r="P1191" s="39"/>
      <c r="Q1191" s="39"/>
      <c r="R1191" s="18"/>
      <c r="S1191" s="18"/>
      <c r="V1191" s="41"/>
      <c r="X1191" s="18"/>
      <c r="Y1191" s="18"/>
      <c r="Z1191" s="18"/>
      <c r="AA1191" s="18"/>
      <c r="AB1191" s="18"/>
      <c r="AC1191" s="18"/>
      <c r="AD1191" s="18"/>
      <c r="AE1191" s="18"/>
      <c r="AF1191" s="18"/>
      <c r="AG1191" s="18"/>
    </row>
    <row r="1192" spans="1:33" s="42" customFormat="1" x14ac:dyDescent="0.2">
      <c r="A1192" s="18"/>
      <c r="B1192" s="18"/>
      <c r="C1192" s="38"/>
      <c r="D1192" s="39"/>
      <c r="E1192" s="39"/>
      <c r="F1192" s="39"/>
      <c r="G1192" s="18"/>
      <c r="H1192" s="18"/>
      <c r="I1192" s="18"/>
      <c r="J1192" s="39"/>
      <c r="K1192" s="18"/>
      <c r="L1192" s="40"/>
      <c r="M1192" s="39"/>
      <c r="N1192" s="39"/>
      <c r="O1192" s="39"/>
      <c r="P1192" s="39"/>
      <c r="Q1192" s="39"/>
      <c r="R1192" s="18"/>
      <c r="S1192" s="18"/>
      <c r="V1192" s="41"/>
      <c r="X1192" s="18"/>
      <c r="Y1192" s="18"/>
      <c r="Z1192" s="18"/>
      <c r="AA1192" s="18"/>
      <c r="AB1192" s="18"/>
      <c r="AC1192" s="18"/>
      <c r="AD1192" s="18"/>
      <c r="AE1192" s="18"/>
      <c r="AF1192" s="18"/>
      <c r="AG1192" s="18"/>
    </row>
    <row r="1193" spans="1:33" s="42" customFormat="1" x14ac:dyDescent="0.2">
      <c r="A1193" s="18"/>
      <c r="B1193" s="18"/>
      <c r="C1193" s="38"/>
      <c r="D1193" s="39"/>
      <c r="E1193" s="39"/>
      <c r="F1193" s="39"/>
      <c r="G1193" s="18"/>
      <c r="H1193" s="18"/>
      <c r="I1193" s="18"/>
      <c r="J1193" s="39"/>
      <c r="K1193" s="18"/>
      <c r="L1193" s="40"/>
      <c r="M1193" s="39"/>
      <c r="N1193" s="39"/>
      <c r="O1193" s="39"/>
      <c r="P1193" s="39"/>
      <c r="Q1193" s="39"/>
      <c r="R1193" s="18"/>
      <c r="S1193" s="18"/>
      <c r="V1193" s="41"/>
      <c r="X1193" s="18"/>
      <c r="Y1193" s="18"/>
      <c r="Z1193" s="18"/>
      <c r="AA1193" s="18"/>
      <c r="AB1193" s="18"/>
      <c r="AC1193" s="18"/>
      <c r="AD1193" s="18"/>
      <c r="AE1193" s="18"/>
      <c r="AF1193" s="18"/>
      <c r="AG1193" s="18"/>
    </row>
    <row r="1194" spans="1:33" s="42" customFormat="1" x14ac:dyDescent="0.2">
      <c r="A1194" s="18"/>
      <c r="B1194" s="18"/>
      <c r="C1194" s="38"/>
      <c r="D1194" s="39"/>
      <c r="E1194" s="39"/>
      <c r="F1194" s="39"/>
      <c r="G1194" s="18"/>
      <c r="H1194" s="18"/>
      <c r="I1194" s="18"/>
      <c r="J1194" s="39"/>
      <c r="K1194" s="18"/>
      <c r="L1194" s="40"/>
      <c r="M1194" s="39"/>
      <c r="N1194" s="39"/>
      <c r="O1194" s="39"/>
      <c r="P1194" s="39"/>
      <c r="Q1194" s="39"/>
      <c r="R1194" s="18"/>
      <c r="S1194" s="18"/>
      <c r="V1194" s="41"/>
      <c r="X1194" s="18"/>
      <c r="Y1194" s="18"/>
      <c r="Z1194" s="18"/>
      <c r="AA1194" s="18"/>
      <c r="AB1194" s="18"/>
      <c r="AC1194" s="18"/>
      <c r="AD1194" s="18"/>
      <c r="AE1194" s="18"/>
      <c r="AF1194" s="18"/>
      <c r="AG1194" s="18"/>
    </row>
    <row r="1195" spans="1:33" s="42" customFormat="1" x14ac:dyDescent="0.2">
      <c r="A1195" s="18"/>
      <c r="B1195" s="18"/>
      <c r="C1195" s="38"/>
      <c r="D1195" s="39"/>
      <c r="E1195" s="39"/>
      <c r="F1195" s="39"/>
      <c r="G1195" s="18"/>
      <c r="H1195" s="18"/>
      <c r="I1195" s="18"/>
      <c r="J1195" s="39"/>
      <c r="K1195" s="18"/>
      <c r="L1195" s="40"/>
      <c r="M1195" s="39"/>
      <c r="N1195" s="39"/>
      <c r="O1195" s="39"/>
      <c r="P1195" s="39"/>
      <c r="Q1195" s="39"/>
      <c r="R1195" s="18"/>
      <c r="S1195" s="18"/>
      <c r="V1195" s="41"/>
      <c r="X1195" s="18"/>
      <c r="Y1195" s="18"/>
      <c r="Z1195" s="18"/>
      <c r="AA1195" s="18"/>
      <c r="AB1195" s="18"/>
      <c r="AC1195" s="18"/>
      <c r="AD1195" s="18"/>
      <c r="AE1195" s="18"/>
      <c r="AF1195" s="18"/>
      <c r="AG1195" s="18"/>
    </row>
    <row r="1196" spans="1:33" s="42" customFormat="1" x14ac:dyDescent="0.2">
      <c r="A1196" s="18"/>
      <c r="B1196" s="18"/>
      <c r="C1196" s="38"/>
      <c r="D1196" s="39"/>
      <c r="E1196" s="39"/>
      <c r="F1196" s="39"/>
      <c r="G1196" s="18"/>
      <c r="H1196" s="18"/>
      <c r="I1196" s="18"/>
      <c r="J1196" s="39"/>
      <c r="K1196" s="18"/>
      <c r="L1196" s="40"/>
      <c r="M1196" s="39"/>
      <c r="N1196" s="39"/>
      <c r="O1196" s="39"/>
      <c r="P1196" s="39"/>
      <c r="Q1196" s="39"/>
      <c r="R1196" s="18"/>
      <c r="S1196" s="18"/>
      <c r="V1196" s="41"/>
      <c r="X1196" s="18"/>
      <c r="Y1196" s="18"/>
      <c r="Z1196" s="18"/>
      <c r="AA1196" s="18"/>
      <c r="AB1196" s="18"/>
      <c r="AC1196" s="18"/>
      <c r="AD1196" s="18"/>
      <c r="AE1196" s="18"/>
      <c r="AF1196" s="18"/>
      <c r="AG1196" s="18"/>
    </row>
    <row r="1197" spans="1:33" s="42" customFormat="1" x14ac:dyDescent="0.2">
      <c r="A1197" s="18"/>
      <c r="B1197" s="18"/>
      <c r="C1197" s="38"/>
      <c r="D1197" s="39"/>
      <c r="E1197" s="39"/>
      <c r="F1197" s="39"/>
      <c r="G1197" s="18"/>
      <c r="H1197" s="18"/>
      <c r="I1197" s="18"/>
      <c r="J1197" s="39"/>
      <c r="K1197" s="18"/>
      <c r="L1197" s="40"/>
      <c r="M1197" s="39"/>
      <c r="N1197" s="39"/>
      <c r="O1197" s="39"/>
      <c r="P1197" s="39"/>
      <c r="Q1197" s="39"/>
      <c r="R1197" s="18"/>
      <c r="S1197" s="18"/>
      <c r="V1197" s="41"/>
      <c r="X1197" s="18"/>
      <c r="Y1197" s="18"/>
      <c r="Z1197" s="18"/>
      <c r="AA1197" s="18"/>
      <c r="AB1197" s="18"/>
      <c r="AC1197" s="18"/>
      <c r="AD1197" s="18"/>
      <c r="AE1197" s="18"/>
      <c r="AF1197" s="18"/>
      <c r="AG1197" s="18"/>
    </row>
    <row r="1198" spans="1:33" s="42" customFormat="1" x14ac:dyDescent="0.2">
      <c r="A1198" s="18"/>
      <c r="B1198" s="18"/>
      <c r="C1198" s="38"/>
      <c r="D1198" s="39"/>
      <c r="E1198" s="39"/>
      <c r="F1198" s="39"/>
      <c r="G1198" s="18"/>
      <c r="H1198" s="18"/>
      <c r="I1198" s="18"/>
      <c r="J1198" s="39"/>
      <c r="K1198" s="18"/>
      <c r="L1198" s="40"/>
      <c r="M1198" s="39"/>
      <c r="N1198" s="39"/>
      <c r="O1198" s="39"/>
      <c r="P1198" s="39"/>
      <c r="Q1198" s="39"/>
      <c r="R1198" s="18"/>
      <c r="S1198" s="18"/>
      <c r="V1198" s="41"/>
      <c r="X1198" s="18"/>
      <c r="Y1198" s="18"/>
      <c r="Z1198" s="18"/>
      <c r="AA1198" s="18"/>
      <c r="AB1198" s="18"/>
      <c r="AC1198" s="18"/>
      <c r="AD1198" s="18"/>
      <c r="AE1198" s="18"/>
      <c r="AF1198" s="18"/>
      <c r="AG1198" s="18"/>
    </row>
    <row r="1199" spans="1:33" s="42" customFormat="1" x14ac:dyDescent="0.2">
      <c r="A1199" s="18"/>
      <c r="B1199" s="18"/>
      <c r="C1199" s="38"/>
      <c r="D1199" s="39"/>
      <c r="E1199" s="39"/>
      <c r="F1199" s="39"/>
      <c r="G1199" s="18"/>
      <c r="H1199" s="18"/>
      <c r="I1199" s="18"/>
      <c r="J1199" s="39"/>
      <c r="K1199" s="18"/>
      <c r="L1199" s="40"/>
      <c r="M1199" s="39"/>
      <c r="N1199" s="39"/>
      <c r="O1199" s="39"/>
      <c r="P1199" s="39"/>
      <c r="Q1199" s="39"/>
      <c r="R1199" s="18"/>
      <c r="S1199" s="18"/>
      <c r="V1199" s="41"/>
      <c r="X1199" s="18"/>
      <c r="Y1199" s="18"/>
      <c r="Z1199" s="18"/>
      <c r="AA1199" s="18"/>
      <c r="AB1199" s="18"/>
      <c r="AC1199" s="18"/>
      <c r="AD1199" s="18"/>
      <c r="AE1199" s="18"/>
      <c r="AF1199" s="18"/>
      <c r="AG1199" s="18"/>
    </row>
    <row r="1200" spans="1:33" s="42" customFormat="1" x14ac:dyDescent="0.2">
      <c r="A1200" s="18"/>
      <c r="B1200" s="18"/>
      <c r="C1200" s="38"/>
      <c r="D1200" s="39"/>
      <c r="E1200" s="39"/>
      <c r="F1200" s="39"/>
      <c r="G1200" s="18"/>
      <c r="H1200" s="18"/>
      <c r="I1200" s="18"/>
      <c r="J1200" s="39"/>
      <c r="K1200" s="18"/>
      <c r="L1200" s="40"/>
      <c r="M1200" s="39"/>
      <c r="N1200" s="39"/>
      <c r="O1200" s="39"/>
      <c r="P1200" s="39"/>
      <c r="Q1200" s="39"/>
      <c r="R1200" s="18"/>
      <c r="S1200" s="18"/>
      <c r="V1200" s="41"/>
      <c r="X1200" s="18"/>
      <c r="Y1200" s="18"/>
      <c r="Z1200" s="18"/>
      <c r="AA1200" s="18"/>
      <c r="AB1200" s="18"/>
      <c r="AC1200" s="18"/>
      <c r="AD1200" s="18"/>
      <c r="AE1200" s="18"/>
      <c r="AF1200" s="18"/>
      <c r="AG1200" s="18"/>
    </row>
    <row r="1201" spans="1:33" s="42" customFormat="1" x14ac:dyDescent="0.2">
      <c r="A1201" s="18"/>
      <c r="B1201" s="18"/>
      <c r="C1201" s="38"/>
      <c r="D1201" s="39"/>
      <c r="E1201" s="39"/>
      <c r="F1201" s="39"/>
      <c r="G1201" s="18"/>
      <c r="H1201" s="18"/>
      <c r="I1201" s="18"/>
      <c r="J1201" s="39"/>
      <c r="K1201" s="18"/>
      <c r="L1201" s="40"/>
      <c r="M1201" s="39"/>
      <c r="N1201" s="39"/>
      <c r="O1201" s="39"/>
      <c r="P1201" s="39"/>
      <c r="Q1201" s="39"/>
      <c r="R1201" s="18"/>
      <c r="S1201" s="18"/>
      <c r="V1201" s="41"/>
      <c r="X1201" s="18"/>
      <c r="Y1201" s="18"/>
      <c r="Z1201" s="18"/>
      <c r="AA1201" s="18"/>
      <c r="AB1201" s="18"/>
      <c r="AC1201" s="18"/>
      <c r="AD1201" s="18"/>
      <c r="AE1201" s="18"/>
      <c r="AF1201" s="18"/>
      <c r="AG1201" s="18"/>
    </row>
    <row r="1202" spans="1:33" s="42" customFormat="1" x14ac:dyDescent="0.2">
      <c r="A1202" s="18"/>
      <c r="B1202" s="18"/>
      <c r="C1202" s="38"/>
      <c r="D1202" s="39"/>
      <c r="E1202" s="39"/>
      <c r="F1202" s="39"/>
      <c r="G1202" s="18"/>
      <c r="H1202" s="18"/>
      <c r="I1202" s="18"/>
      <c r="J1202" s="39"/>
      <c r="K1202" s="18"/>
      <c r="L1202" s="40"/>
      <c r="M1202" s="39"/>
      <c r="N1202" s="39"/>
      <c r="O1202" s="39"/>
      <c r="P1202" s="39"/>
      <c r="Q1202" s="39"/>
      <c r="R1202" s="18"/>
      <c r="S1202" s="18"/>
      <c r="V1202" s="41"/>
      <c r="X1202" s="18"/>
      <c r="Y1202" s="18"/>
      <c r="Z1202" s="18"/>
      <c r="AA1202" s="18"/>
      <c r="AB1202" s="18"/>
      <c r="AC1202" s="18"/>
      <c r="AD1202" s="18"/>
      <c r="AE1202" s="18"/>
      <c r="AF1202" s="18"/>
      <c r="AG1202" s="18"/>
    </row>
    <row r="1203" spans="1:33" s="42" customFormat="1" x14ac:dyDescent="0.2">
      <c r="A1203" s="18"/>
      <c r="B1203" s="18"/>
      <c r="C1203" s="38"/>
      <c r="D1203" s="39"/>
      <c r="E1203" s="39"/>
      <c r="F1203" s="39"/>
      <c r="G1203" s="18"/>
      <c r="H1203" s="18"/>
      <c r="I1203" s="18"/>
      <c r="J1203" s="39"/>
      <c r="K1203" s="18"/>
      <c r="L1203" s="40"/>
      <c r="M1203" s="39"/>
      <c r="N1203" s="39"/>
      <c r="O1203" s="39"/>
      <c r="P1203" s="39"/>
      <c r="Q1203" s="39"/>
      <c r="R1203" s="18"/>
      <c r="S1203" s="18"/>
      <c r="V1203" s="41"/>
      <c r="X1203" s="18"/>
      <c r="Y1203" s="18"/>
      <c r="Z1203" s="18"/>
      <c r="AA1203" s="18"/>
      <c r="AB1203" s="18"/>
      <c r="AC1203" s="18"/>
      <c r="AD1203" s="18"/>
      <c r="AE1203" s="18"/>
      <c r="AF1203" s="18"/>
      <c r="AG1203" s="18"/>
    </row>
    <row r="1204" spans="1:33" s="42" customFormat="1" x14ac:dyDescent="0.2">
      <c r="A1204" s="18"/>
      <c r="B1204" s="18"/>
      <c r="C1204" s="38"/>
      <c r="D1204" s="39"/>
      <c r="E1204" s="39"/>
      <c r="F1204" s="39"/>
      <c r="G1204" s="18"/>
      <c r="H1204" s="18"/>
      <c r="I1204" s="18"/>
      <c r="J1204" s="39"/>
      <c r="K1204" s="18"/>
      <c r="L1204" s="40"/>
      <c r="M1204" s="39"/>
      <c r="N1204" s="39"/>
      <c r="O1204" s="39"/>
      <c r="P1204" s="39"/>
      <c r="Q1204" s="39"/>
      <c r="R1204" s="18"/>
      <c r="S1204" s="18"/>
      <c r="V1204" s="41"/>
      <c r="X1204" s="18"/>
      <c r="Y1204" s="18"/>
      <c r="Z1204" s="18"/>
      <c r="AA1204" s="18"/>
      <c r="AB1204" s="18"/>
      <c r="AC1204" s="18"/>
      <c r="AD1204" s="18"/>
      <c r="AE1204" s="18"/>
      <c r="AF1204" s="18"/>
      <c r="AG1204" s="18"/>
    </row>
    <row r="1205" spans="1:33" s="42" customFormat="1" x14ac:dyDescent="0.2">
      <c r="A1205" s="18"/>
      <c r="B1205" s="18"/>
      <c r="C1205" s="38"/>
      <c r="D1205" s="39"/>
      <c r="E1205" s="39"/>
      <c r="F1205" s="39"/>
      <c r="G1205" s="18"/>
      <c r="H1205" s="18"/>
      <c r="I1205" s="18"/>
      <c r="J1205" s="39"/>
      <c r="K1205" s="18"/>
      <c r="L1205" s="40"/>
      <c r="M1205" s="39"/>
      <c r="N1205" s="39"/>
      <c r="O1205" s="39"/>
      <c r="P1205" s="39"/>
      <c r="Q1205" s="39"/>
      <c r="R1205" s="18"/>
      <c r="S1205" s="18"/>
      <c r="V1205" s="41"/>
      <c r="X1205" s="18"/>
      <c r="Y1205" s="18"/>
      <c r="Z1205" s="18"/>
      <c r="AA1205" s="18"/>
      <c r="AB1205" s="18"/>
      <c r="AC1205" s="18"/>
      <c r="AD1205" s="18"/>
      <c r="AE1205" s="18"/>
      <c r="AF1205" s="18"/>
      <c r="AG1205" s="18"/>
    </row>
    <row r="1206" spans="1:33" s="42" customFormat="1" x14ac:dyDescent="0.2">
      <c r="A1206" s="18"/>
      <c r="B1206" s="18"/>
      <c r="C1206" s="38"/>
      <c r="D1206" s="39"/>
      <c r="E1206" s="39"/>
      <c r="F1206" s="39"/>
      <c r="G1206" s="18"/>
      <c r="H1206" s="18"/>
      <c r="I1206" s="18"/>
      <c r="J1206" s="39"/>
      <c r="K1206" s="18"/>
      <c r="L1206" s="40"/>
      <c r="M1206" s="39"/>
      <c r="N1206" s="39"/>
      <c r="O1206" s="39"/>
      <c r="P1206" s="39"/>
      <c r="Q1206" s="39"/>
      <c r="R1206" s="18"/>
      <c r="S1206" s="18"/>
      <c r="V1206" s="41"/>
      <c r="X1206" s="18"/>
      <c r="Y1206" s="18"/>
      <c r="Z1206" s="18"/>
      <c r="AA1206" s="18"/>
      <c r="AB1206" s="18"/>
      <c r="AC1206" s="18"/>
      <c r="AD1206" s="18"/>
      <c r="AE1206" s="18"/>
      <c r="AF1206" s="18"/>
      <c r="AG1206" s="18"/>
    </row>
    <row r="1207" spans="1:33" s="42" customFormat="1" x14ac:dyDescent="0.2">
      <c r="A1207" s="18"/>
      <c r="B1207" s="18"/>
      <c r="C1207" s="38"/>
      <c r="D1207" s="39"/>
      <c r="E1207" s="39"/>
      <c r="F1207" s="39"/>
      <c r="G1207" s="18"/>
      <c r="H1207" s="18"/>
      <c r="I1207" s="18"/>
      <c r="J1207" s="39"/>
      <c r="K1207" s="18"/>
      <c r="L1207" s="40"/>
      <c r="M1207" s="39"/>
      <c r="N1207" s="39"/>
      <c r="O1207" s="39"/>
      <c r="P1207" s="39"/>
      <c r="Q1207" s="39"/>
      <c r="R1207" s="18"/>
      <c r="S1207" s="18"/>
      <c r="V1207" s="41"/>
      <c r="X1207" s="18"/>
      <c r="Y1207" s="18"/>
      <c r="Z1207" s="18"/>
      <c r="AA1207" s="18"/>
      <c r="AB1207" s="18"/>
      <c r="AC1207" s="18"/>
      <c r="AD1207" s="18"/>
      <c r="AE1207" s="18"/>
      <c r="AF1207" s="18"/>
      <c r="AG1207" s="18"/>
    </row>
    <row r="1208" spans="1:33" s="42" customFormat="1" x14ac:dyDescent="0.2">
      <c r="A1208" s="18"/>
      <c r="B1208" s="18"/>
      <c r="C1208" s="38"/>
      <c r="D1208" s="39"/>
      <c r="E1208" s="39"/>
      <c r="F1208" s="39"/>
      <c r="G1208" s="18"/>
      <c r="H1208" s="18"/>
      <c r="I1208" s="18"/>
      <c r="J1208" s="39"/>
      <c r="K1208" s="18"/>
      <c r="L1208" s="40"/>
      <c r="M1208" s="39"/>
      <c r="N1208" s="39"/>
      <c r="O1208" s="39"/>
      <c r="P1208" s="39"/>
      <c r="Q1208" s="39"/>
      <c r="R1208" s="18"/>
      <c r="S1208" s="18"/>
      <c r="V1208" s="41"/>
      <c r="X1208" s="18"/>
      <c r="Y1208" s="18"/>
      <c r="Z1208" s="18"/>
      <c r="AA1208" s="18"/>
      <c r="AB1208" s="18"/>
      <c r="AC1208" s="18"/>
      <c r="AD1208" s="18"/>
      <c r="AE1208" s="18"/>
      <c r="AF1208" s="18"/>
      <c r="AG1208" s="18"/>
    </row>
  </sheetData>
  <autoFilter ref="A1:AG666" xr:uid="{C4FC34CA-AFDF-441F-9A0B-2B7889FCBA66}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TER_2018</vt:lpstr>
      <vt:lpstr>TER_2018!_50p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Bodor István Ádám</dc:creator>
  <cp:lastModifiedBy>Bodor István Ádám</cp:lastModifiedBy>
  <dcterms:created xsi:type="dcterms:W3CDTF">2019-09-17T08:30:44Z</dcterms:created>
  <dcterms:modified xsi:type="dcterms:W3CDTF">2019-10-02T07:40:11Z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bodoris@mnb.hu</vt:lpwstr>
  </property>
  <property fmtid="{D5CDD505-2E9C-101B-9397-08002B2CF9AE}" pid="6" name="MSIP_Label_b0d11092-50c9-4e74-84b5-b1af078dc3d0_SetDate">
    <vt:lpwstr>2019-09-17T10:30:58.4284972+02:00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