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330" windowHeight="3975" activeTab="1"/>
  </bookViews>
  <sheets>
    <sheet name="TXT" sheetId="1" r:id="rId1"/>
    <sheet name="ELOLAP" sheetId="2" r:id="rId2"/>
    <sheet name="ERT1" sheetId="3" r:id="rId3"/>
    <sheet name="ERT2" sheetId="4" r:id="rId4"/>
  </sheets>
  <definedNames/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G7" authorId="0">
      <text>
        <r>
          <rPr>
            <sz val="8"/>
            <rFont val="Tahoma"/>
            <family val="2"/>
          </rPr>
          <t>Ide írja yyyymm formátumban a vonatkozási időszakot! Ezt átírja mindenhol a fájlban.</t>
        </r>
      </text>
    </comment>
    <comment ref="H7" authorId="0">
      <text>
        <r>
          <rPr>
            <sz val="8"/>
            <rFont val="Tahoma"/>
            <family val="2"/>
          </rPr>
          <t xml:space="preserve">Ide írja a társaságuk törzsszámát (adószám első nyolc számjegye)! Ez átírja mindenhol a fájlban.
</t>
        </r>
      </text>
    </comment>
  </commentList>
</comments>
</file>

<file path=xl/comments3.xml><?xml version="1.0" encoding="utf-8"?>
<comments xmlns="http://schemas.openxmlformats.org/spreadsheetml/2006/main">
  <authors>
    <author>Horv?tthn? Fedor Katalin</author>
    <author>Czinege-Gyalog ?va</author>
  </authors>
  <commentList>
    <comment ref="I6" authorId="0">
      <text>
        <r>
          <rPr>
            <sz val="8"/>
            <rFont val="Tahoma"/>
            <family val="2"/>
          </rPr>
          <t>Csak a tulajdonviszonyt megtestesítő értékpapírok esetében kell kitölteni, a papír 1 db-jára jutó osztalék, denomináció szerinti devizanemben, teljes devizaösszegben, tizedesekkel együtt, lehetőség szerint adótartalommal együtt</t>
        </r>
      </text>
    </comment>
    <comment ref="E9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Horv?tthn? Fedor Katalin</author>
    <author>Czinege-Gyalog ?va</author>
  </authors>
  <commentList>
    <comment ref="J7" authorId="0">
      <text>
        <r>
          <rPr>
            <sz val="8"/>
            <rFont val="Tahoma"/>
            <family val="2"/>
          </rPr>
          <t>Csak a tulajdonviszonyt megtestesítő értékpapírok esetében kell kitölteni, a papír 1 db-jára jutó osztalék, denomináció szerinti devizában, teljes összegben, tizedesekkel együtt, adótartalommal együtt</t>
        </r>
      </text>
    </comment>
    <comment ref="E11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<sst xmlns="http://schemas.openxmlformats.org/spreadsheetml/2006/main" count="167" uniqueCount="94">
  <si>
    <t>a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</si>
  <si>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</si>
  <si>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</si>
  <si>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</si>
  <si>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</si>
  <si>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</si>
  <si>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</si>
  <si>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</si>
  <si>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</si>
  <si>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</si>
  <si>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</si>
  <si>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nn</t>
  </si>
  <si>
    <t>Sorszám</t>
  </si>
  <si>
    <t>Letétkezelő megnevezése</t>
  </si>
  <si>
    <t>Letétkezelő ISO-országkódja</t>
  </si>
  <si>
    <t>Értékpapír megnevezése (rövid név)</t>
  </si>
  <si>
    <t xml:space="preserve">Értékpapír azonosítója </t>
  </si>
  <si>
    <t>Nem letétkezelt</t>
  </si>
  <si>
    <t>Külföldi letétkezelőnél tartott</t>
  </si>
  <si>
    <t>Értékpapír befektetések</t>
  </si>
  <si>
    <t>A tárgyidőszakban kapott osztalék (eredeti devizában, két tizedessel)</t>
  </si>
  <si>
    <t>Tárgyidőszak végi záró állomány</t>
  </si>
  <si>
    <t>Az állomány megfigyelési egységének kódja</t>
  </si>
  <si>
    <t xml:space="preserve">Az adatszolgáltató befektetései rezidens és nem rezidens értékpapírokba </t>
  </si>
  <si>
    <t>DB</t>
  </si>
  <si>
    <t>MK</t>
  </si>
  <si>
    <t>ERT1</t>
  </si>
  <si>
    <t>Az adatszolgáltató által kibocsátott értékpapírok</t>
  </si>
  <si>
    <t>Értékpapír azonosítója</t>
  </si>
  <si>
    <t xml:space="preserve">Összes kibocsátott mennyiség a tárgyidőszak végén </t>
  </si>
  <si>
    <t>Ebből saját tulajdonban lévő állomány</t>
  </si>
  <si>
    <t>A tárgyidőszakban fizetett osztalék (eredeti devizában, két tizedessel)</t>
  </si>
  <si>
    <t>Tárgyidőszak végi záróállomány</t>
  </si>
  <si>
    <t xml:space="preserve">e </t>
  </si>
  <si>
    <t>i</t>
  </si>
  <si>
    <t>ERT2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</si>
  <si>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</si>
  <si>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</si>
  <si>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</si>
  <si>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</si>
  <si>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</si>
  <si>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</si>
  <si>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</si>
  <si>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</si>
  <si>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HUF</t>
  </si>
  <si>
    <t>0.00</t>
  </si>
  <si>
    <t xml:space="preserve"> </t>
  </si>
  <si>
    <t>R04</t>
  </si>
  <si>
    <t>US</t>
  </si>
  <si>
    <t>ELOLAP</t>
  </si>
  <si>
    <t>Az elektronikusan küldött adatszolgáltatások előlapja</t>
  </si>
  <si>
    <t>Sorkód</t>
  </si>
  <si>
    <t>Megnevezés</t>
  </si>
  <si>
    <t>Adatok</t>
  </si>
  <si>
    <t>1</t>
  </si>
  <si>
    <t>ELOLAP01</t>
  </si>
  <si>
    <t>Az adatszolgáltatást kitöltő személy neve: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</si>
  <si>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</si>
  <si>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</si>
  <si>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</si>
  <si>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</si>
  <si>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</si>
  <si>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</si>
  <si>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</si>
  <si>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</si>
  <si>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</si>
  <si>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</si>
  <si>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</si>
  <si>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</si>
  <si>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00000000</t>
  </si>
  <si>
    <t>50000.00</t>
  </si>
  <si>
    <t>50.00</t>
  </si>
  <si>
    <t>Szabványos fájlnév:</t>
  </si>
  <si>
    <t xml:space="preserve"> Fájlnév összetétele: </t>
  </si>
  <si>
    <t>3) adatszolgáltató 8 jegyű törzsszáma</t>
  </si>
  <si>
    <t>1) adatgyűjtés jele: R04</t>
  </si>
  <si>
    <t>xyz</t>
  </si>
  <si>
    <t>zzz</t>
  </si>
  <si>
    <t>IT000xxxxxxxx</t>
  </si>
  <si>
    <t>Central Securities xyz</t>
  </si>
  <si>
    <t>ccc</t>
  </si>
  <si>
    <t>HU00000xxxxx</t>
  </si>
  <si>
    <t>xy törzsrészvény</t>
  </si>
  <si>
    <t>xy Kötvény</t>
  </si>
  <si>
    <t>ELŐLAP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</si>
  <si>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</si>
  <si>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</si>
  <si>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</si>
  <si>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</si>
  <si>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</si>
  <si>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</si>
  <si>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</si>
  <si>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</si>
  <si>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2) vonatkozási időszak: az év utolsó számjegye és a hónap</t>
  </si>
</sst>
</file>

<file path=xl/styles.xml><?xml version="1.0" encoding="utf-8"?>
<styleSheet xmlns="http://schemas.openxmlformats.org/spreadsheetml/2006/main">
  <numFmts count="2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E]yyyy\.\ mmmm\ d\."/>
    <numFmt numFmtId="177" formatCode="#,##0.000"/>
    <numFmt numFmtId="178" formatCode="_-* #,##0\ _F_t_-;\-* #,##0\ _F_t_-;_-* &quot;-&quot;??\ _F_t_-;_-@_-"/>
    <numFmt numFmtId="179" formatCode="#,##0.00\ [$HUF]"/>
    <numFmt numFmtId="180" formatCode="#,##0.0000"/>
    <numFmt numFmtId="181" formatCode="yyyy\-mm\-dd;@"/>
    <numFmt numFmtId="182" formatCode="yyyy\ mm\ dd;@"/>
  </numFmts>
  <fonts count="56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0"/>
      <name val="Calibri"/>
      <family val="2"/>
    </font>
    <font>
      <sz val="8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 applyNumberFormat="0" applyFill="0" applyBorder="0" applyAlignment="0"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7" fillId="0" borderId="12" xfId="55" applyFont="1" applyFill="1" applyBorder="1" applyAlignment="1">
      <alignment horizontal="left" vertical="justify" wrapText="1"/>
      <protection/>
    </xf>
    <xf numFmtId="0" fontId="7" fillId="0" borderId="11" xfId="55" applyFont="1" applyFill="1" applyBorder="1" applyAlignment="1">
      <alignment horizontal="left" vertical="center" wrapText="1"/>
      <protection/>
    </xf>
    <xf numFmtId="3" fontId="7" fillId="0" borderId="12" xfId="55" applyNumberFormat="1" applyFont="1" applyBorder="1" applyAlignment="1">
      <alignment wrapText="1"/>
      <protection/>
    </xf>
    <xf numFmtId="49" fontId="6" fillId="0" borderId="0" xfId="55" applyNumberFormat="1" applyFont="1" applyAlignment="1">
      <alignment horizontal="center"/>
      <protection/>
    </xf>
    <xf numFmtId="0" fontId="7" fillId="0" borderId="12" xfId="58" applyFont="1" applyBorder="1" applyAlignment="1">
      <alignment/>
      <protection/>
    </xf>
    <xf numFmtId="0" fontId="6" fillId="0" borderId="0" xfId="0" applyFont="1" applyAlignment="1">
      <alignment horizontal="center"/>
    </xf>
    <xf numFmtId="0" fontId="7" fillId="0" borderId="0" xfId="55" applyFont="1" applyAlignment="1">
      <alignment horizontal="center"/>
      <protection/>
    </xf>
    <xf numFmtId="49" fontId="6" fillId="0" borderId="13" xfId="55" applyNumberFormat="1" applyFont="1" applyBorder="1" applyAlignment="1">
      <alignment horizontal="center"/>
      <protection/>
    </xf>
    <xf numFmtId="0" fontId="7" fillId="0" borderId="14" xfId="55" applyFont="1" applyFill="1" applyBorder="1" applyAlignment="1">
      <alignment horizontal="center" vertical="justify" wrapText="1"/>
      <protection/>
    </xf>
    <xf numFmtId="0" fontId="7" fillId="0" borderId="15" xfId="55" applyFont="1" applyFill="1" applyBorder="1" applyAlignment="1">
      <alignment horizontal="center" vertical="justify" wrapText="1"/>
      <protection/>
    </xf>
    <xf numFmtId="0" fontId="7" fillId="0" borderId="15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center" vertical="justify" wrapText="1"/>
      <protection/>
    </xf>
    <xf numFmtId="0" fontId="7" fillId="0" borderId="16" xfId="55" applyFont="1" applyBorder="1" applyAlignment="1">
      <alignment horizontal="center" vertical="justify" wrapText="1"/>
      <protection/>
    </xf>
    <xf numFmtId="0" fontId="7" fillId="0" borderId="17" xfId="55" applyFont="1" applyFill="1" applyBorder="1" applyAlignment="1">
      <alignment horizontal="center" vertical="justify" wrapText="1"/>
      <protection/>
    </xf>
    <xf numFmtId="0" fontId="7" fillId="0" borderId="12" xfId="55" applyFont="1" applyBorder="1" applyAlignment="1">
      <alignment wrapText="1"/>
      <protection/>
    </xf>
    <xf numFmtId="0" fontId="7" fillId="0" borderId="12" xfId="55" applyFont="1" applyFill="1" applyBorder="1" applyAlignment="1">
      <alignment horizontal="center" vertical="justify" wrapText="1"/>
      <protection/>
    </xf>
    <xf numFmtId="1" fontId="7" fillId="0" borderId="12" xfId="55" applyNumberFormat="1" applyFont="1" applyBorder="1" applyAlignment="1">
      <alignment wrapText="1"/>
      <protection/>
    </xf>
    <xf numFmtId="0" fontId="7" fillId="0" borderId="12" xfId="55" applyFont="1" applyBorder="1" applyAlignment="1">
      <alignment horizontal="left" vertical="justify" wrapText="1"/>
      <protection/>
    </xf>
    <xf numFmtId="49" fontId="7" fillId="0" borderId="11" xfId="55" applyNumberFormat="1" applyFont="1" applyFill="1" applyBorder="1" applyAlignment="1">
      <alignment horizontal="left" vertical="justify" wrapText="1"/>
      <protection/>
    </xf>
    <xf numFmtId="0" fontId="7" fillId="0" borderId="12" xfId="55" applyFont="1" applyBorder="1" applyAlignment="1">
      <alignment horizontal="center" wrapText="1"/>
      <protection/>
    </xf>
    <xf numFmtId="0" fontId="7" fillId="0" borderId="18" xfId="55" applyFont="1" applyBorder="1" applyAlignment="1">
      <alignment horizontal="left" vertical="justify" wrapText="1"/>
      <protection/>
    </xf>
    <xf numFmtId="2" fontId="7" fillId="0" borderId="18" xfId="55" applyNumberFormat="1" applyFont="1" applyBorder="1" applyAlignment="1">
      <alignment horizontal="left" vertical="justify" wrapText="1"/>
      <protection/>
    </xf>
    <xf numFmtId="0" fontId="7" fillId="0" borderId="19" xfId="55" applyFont="1" applyFill="1" applyBorder="1" applyAlignment="1">
      <alignment horizontal="center" vertical="justify" wrapText="1"/>
      <protection/>
    </xf>
    <xf numFmtId="0" fontId="7" fillId="0" borderId="20" xfId="55" applyFont="1" applyFill="1" applyBorder="1" applyAlignment="1">
      <alignment horizontal="left" vertical="justify" wrapText="1"/>
      <protection/>
    </xf>
    <xf numFmtId="0" fontId="7" fillId="0" borderId="21" xfId="55" applyFont="1" applyFill="1" applyBorder="1" applyAlignment="1">
      <alignment horizontal="left" vertical="justify" wrapText="1"/>
      <protection/>
    </xf>
    <xf numFmtId="0" fontId="7" fillId="0" borderId="21" xfId="55" applyFont="1" applyBorder="1" applyAlignment="1">
      <alignment wrapText="1"/>
      <protection/>
    </xf>
    <xf numFmtId="0" fontId="7" fillId="0" borderId="21" xfId="55" applyFont="1" applyBorder="1" applyAlignment="1">
      <alignment horizontal="left" vertical="justify" wrapText="1"/>
      <protection/>
    </xf>
    <xf numFmtId="0" fontId="7" fillId="0" borderId="22" xfId="55" applyFont="1" applyBorder="1" applyAlignment="1">
      <alignment horizontal="left" vertical="justify" wrapText="1"/>
      <protection/>
    </xf>
    <xf numFmtId="0" fontId="10" fillId="0" borderId="0" xfId="55" applyFont="1" applyAlignment="1">
      <alignment vertical="top"/>
      <protection/>
    </xf>
    <xf numFmtId="49" fontId="10" fillId="0" borderId="0" xfId="55" applyNumberFormat="1" applyFont="1" applyBorder="1" applyAlignment="1">
      <alignment horizontal="center" vertical="top"/>
      <protection/>
    </xf>
    <xf numFmtId="0" fontId="10" fillId="0" borderId="0" xfId="55" applyFont="1" applyBorder="1" applyAlignment="1">
      <alignment vertical="top"/>
      <protection/>
    </xf>
    <xf numFmtId="0" fontId="11" fillId="0" borderId="0" xfId="55" applyFont="1">
      <alignment/>
      <protection/>
    </xf>
    <xf numFmtId="0" fontId="7" fillId="0" borderId="23" xfId="55" applyFont="1" applyFill="1" applyBorder="1" applyAlignment="1">
      <alignment horizontal="center" vertical="justify" wrapText="1"/>
      <protection/>
    </xf>
    <xf numFmtId="3" fontId="7" fillId="0" borderId="12" xfId="55" applyNumberFormat="1" applyFont="1" applyFill="1" applyBorder="1" applyAlignment="1">
      <alignment horizontal="right" vertical="justify" wrapText="1"/>
      <protection/>
    </xf>
    <xf numFmtId="1" fontId="7" fillId="0" borderId="12" xfId="55" applyNumberFormat="1" applyFont="1" applyFill="1" applyBorder="1" applyAlignment="1">
      <alignment horizontal="right" vertical="justify" wrapText="1"/>
      <protection/>
    </xf>
    <xf numFmtId="4" fontId="7" fillId="0" borderId="18" xfId="55" applyNumberFormat="1" applyFont="1" applyBorder="1" applyAlignment="1">
      <alignment horizontal="right" vertical="justify" wrapText="1"/>
      <protection/>
    </xf>
    <xf numFmtId="0" fontId="7" fillId="0" borderId="24" xfId="55" applyFont="1" applyFill="1" applyBorder="1" applyAlignment="1">
      <alignment horizontal="left" vertical="justify" wrapText="1"/>
      <protection/>
    </xf>
    <xf numFmtId="0" fontId="7" fillId="0" borderId="25" xfId="55" applyFont="1" applyFill="1" applyBorder="1" applyAlignment="1">
      <alignment horizontal="left" vertical="justify" wrapText="1"/>
      <protection/>
    </xf>
    <xf numFmtId="0" fontId="6" fillId="0" borderId="0" xfId="55" applyFont="1" applyAlignment="1">
      <alignment vertical="top"/>
      <protection/>
    </xf>
    <xf numFmtId="0" fontId="7" fillId="0" borderId="0" xfId="55" applyFont="1" applyFill="1" applyBorder="1" applyAlignment="1">
      <alignment horizontal="left" vertical="justify" wrapText="1"/>
      <protection/>
    </xf>
    <xf numFmtId="0" fontId="7" fillId="0" borderId="0" xfId="55" applyFont="1" applyBorder="1" applyAlignment="1">
      <alignment horizontal="left" vertical="justify" wrapText="1"/>
      <protection/>
    </xf>
    <xf numFmtId="0" fontId="7" fillId="0" borderId="0" xfId="55" applyFont="1" applyBorder="1" applyAlignment="1">
      <alignment wrapText="1"/>
      <protection/>
    </xf>
    <xf numFmtId="0" fontId="10" fillId="0" borderId="0" xfId="55" applyFont="1">
      <alignment/>
      <protection/>
    </xf>
    <xf numFmtId="0" fontId="7" fillId="0" borderId="0" xfId="55" applyFont="1" applyBorder="1">
      <alignment/>
      <protection/>
    </xf>
    <xf numFmtId="0" fontId="7" fillId="0" borderId="0" xfId="55" applyFont="1" applyAlignment="1">
      <alignment vertical="top"/>
      <protection/>
    </xf>
    <xf numFmtId="0" fontId="14" fillId="33" borderId="0" xfId="55" applyNumberFormat="1" applyFont="1" applyFill="1" applyBorder="1" applyAlignment="1">
      <alignment horizontal="left" vertical="center" wrapText="1"/>
      <protection/>
    </xf>
    <xf numFmtId="0" fontId="14" fillId="33" borderId="0" xfId="55" applyNumberFormat="1" applyFont="1" applyFill="1" applyBorder="1" applyAlignment="1">
      <alignment horizontal="center" vertical="center" wrapText="1"/>
      <protection/>
    </xf>
    <xf numFmtId="0" fontId="15" fillId="0" borderId="26" xfId="55" applyNumberFormat="1" applyFont="1" applyFill="1" applyBorder="1" applyAlignment="1">
      <alignment horizontal="center" vertical="center" wrapText="1"/>
      <protection/>
    </xf>
    <xf numFmtId="0" fontId="6" fillId="34" borderId="0" xfId="55" applyFont="1" applyFill="1" applyAlignment="1">
      <alignment horizontal="center"/>
      <protection/>
    </xf>
    <xf numFmtId="49" fontId="6" fillId="35" borderId="0" xfId="55" applyNumberFormat="1" applyFont="1" applyFill="1" applyBorder="1" applyAlignment="1">
      <alignment horizontal="center" wrapText="1"/>
      <protection/>
    </xf>
    <xf numFmtId="0" fontId="6" fillId="0" borderId="0" xfId="55" applyNumberFormat="1" applyFont="1" applyAlignment="1">
      <alignment horizontal="center"/>
      <protection/>
    </xf>
    <xf numFmtId="0" fontId="54" fillId="0" borderId="0" xfId="0" applyNumberFormat="1" applyFont="1" applyAlignment="1">
      <alignment horizontal="left"/>
    </xf>
    <xf numFmtId="0" fontId="18" fillId="0" borderId="0" xfId="55" applyFont="1">
      <alignment/>
      <protection/>
    </xf>
    <xf numFmtId="0" fontId="10" fillId="0" borderId="0" xfId="0" applyFont="1" applyAlignment="1">
      <alignment/>
    </xf>
    <xf numFmtId="0" fontId="17" fillId="0" borderId="0" xfId="55" applyFont="1" applyAlignment="1">
      <alignment horizontal="center"/>
      <protection/>
    </xf>
    <xf numFmtId="0" fontId="14" fillId="0" borderId="27" xfId="0" applyNumberFormat="1" applyFont="1" applyFill="1" applyBorder="1" applyAlignment="1">
      <alignment vertical="center" wrapText="1"/>
    </xf>
    <xf numFmtId="0" fontId="14" fillId="0" borderId="27" xfId="0" applyNumberFormat="1" applyFont="1" applyFill="1" applyBorder="1" applyAlignment="1">
      <alignment horizontal="left" vertical="center" wrapText="1"/>
    </xf>
    <xf numFmtId="0" fontId="36" fillId="0" borderId="27" xfId="53" applyNumberFormat="1" applyFont="1" applyFill="1" applyBorder="1" applyAlignment="1" applyProtection="1">
      <alignment vertical="center" wrapText="1"/>
      <protection/>
    </xf>
    <xf numFmtId="0" fontId="14" fillId="34" borderId="28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left"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>
      <alignment horizontal="center" vertical="center" wrapText="1"/>
    </xf>
    <xf numFmtId="0" fontId="16" fillId="0" borderId="32" xfId="55" applyNumberFormat="1" applyFont="1" applyFill="1" applyBorder="1" applyAlignment="1">
      <alignment horizontal="left" vertical="center" wrapText="1"/>
      <protection/>
    </xf>
    <xf numFmtId="0" fontId="16" fillId="0" borderId="33" xfId="55" applyNumberFormat="1" applyFont="1" applyFill="1" applyBorder="1" applyAlignment="1">
      <alignment horizontal="left" vertical="center" wrapText="1"/>
      <protection/>
    </xf>
    <xf numFmtId="0" fontId="14" fillId="0" borderId="34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 wrapText="1"/>
    </xf>
    <xf numFmtId="0" fontId="12" fillId="0" borderId="37" xfId="55" applyNumberFormat="1" applyFont="1" applyFill="1" applyBorder="1" applyAlignment="1">
      <alignment horizontal="center" vertical="center" wrapText="1"/>
      <protection/>
    </xf>
    <xf numFmtId="0" fontId="12" fillId="0" borderId="38" xfId="55" applyNumberFormat="1" applyFont="1" applyFill="1" applyBorder="1" applyAlignment="1">
      <alignment horizontal="center" vertical="center" wrapText="1"/>
      <protection/>
    </xf>
    <xf numFmtId="0" fontId="12" fillId="0" borderId="39" xfId="55" applyNumberFormat="1" applyFont="1" applyFill="1" applyBorder="1" applyAlignment="1">
      <alignment horizontal="center" vertical="center" wrapText="1"/>
      <protection/>
    </xf>
    <xf numFmtId="0" fontId="13" fillId="0" borderId="33" xfId="55" applyNumberFormat="1" applyFont="1" applyFill="1" applyBorder="1" applyAlignment="1">
      <alignment horizontal="center" vertical="center" wrapText="1"/>
      <protection/>
    </xf>
    <xf numFmtId="0" fontId="13" fillId="0" borderId="40" xfId="55" applyNumberFormat="1" applyFont="1" applyFill="1" applyBorder="1" applyAlignment="1">
      <alignment horizontal="center" vertical="center" wrapText="1"/>
      <protection/>
    </xf>
    <xf numFmtId="0" fontId="13" fillId="0" borderId="41" xfId="55" applyNumberFormat="1" applyFont="1" applyFill="1" applyBorder="1" applyAlignment="1">
      <alignment horizontal="center" vertical="center" wrapText="1"/>
      <protection/>
    </xf>
    <xf numFmtId="0" fontId="15" fillId="0" borderId="42" xfId="55" applyNumberFormat="1" applyFont="1" applyFill="1" applyBorder="1" applyAlignment="1">
      <alignment horizontal="center" vertical="center" wrapText="1"/>
      <protection/>
    </xf>
    <xf numFmtId="0" fontId="15" fillId="0" borderId="43" xfId="55" applyNumberFormat="1" applyFont="1" applyFill="1" applyBorder="1" applyAlignment="1">
      <alignment horizontal="center" vertical="center" wrapText="1"/>
      <protection/>
    </xf>
    <xf numFmtId="0" fontId="15" fillId="0" borderId="44" xfId="55" applyNumberFormat="1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0" fontId="9" fillId="0" borderId="13" xfId="55" applyFont="1" applyBorder="1" applyAlignment="1">
      <alignment horizontal="center" vertical="center" wrapText="1"/>
      <protection/>
    </xf>
    <xf numFmtId="0" fontId="9" fillId="0" borderId="19" xfId="55" applyFont="1" applyBorder="1" applyAlignment="1">
      <alignment horizontal="center" vertical="center" wrapText="1"/>
      <protection/>
    </xf>
    <xf numFmtId="0" fontId="9" fillId="0" borderId="45" xfId="55" applyFont="1" applyBorder="1" applyAlignment="1">
      <alignment horizontal="center" vertical="center" wrapText="1"/>
      <protection/>
    </xf>
    <xf numFmtId="0" fontId="9" fillId="0" borderId="46" xfId="55" applyFont="1" applyBorder="1" applyAlignment="1">
      <alignment horizontal="center" vertical="center" wrapText="1"/>
      <protection/>
    </xf>
    <xf numFmtId="0" fontId="9" fillId="0" borderId="47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48" xfId="55" applyFont="1" applyBorder="1" applyAlignment="1">
      <alignment horizontal="center" vertical="center" wrapText="1"/>
      <protection/>
    </xf>
    <xf numFmtId="0" fontId="9" fillId="0" borderId="49" xfId="55" applyFont="1" applyBorder="1" applyAlignment="1">
      <alignment horizontal="center" vertical="center" wrapText="1"/>
      <protection/>
    </xf>
    <xf numFmtId="0" fontId="9" fillId="0" borderId="50" xfId="55" applyFont="1" applyBorder="1" applyAlignment="1">
      <alignment horizontal="center" vertical="center" wrapText="1"/>
      <protection/>
    </xf>
    <xf numFmtId="0" fontId="9" fillId="0" borderId="51" xfId="55" applyFont="1" applyBorder="1" applyAlignment="1">
      <alignment horizontal="center" vertical="center" wrapText="1"/>
      <protection/>
    </xf>
    <xf numFmtId="0" fontId="9" fillId="0" borderId="52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0" fontId="9" fillId="0" borderId="53" xfId="55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91.28125" style="64" bestFit="1" customWidth="1"/>
    <col min="2" max="16384" width="9.140625" style="64" customWidth="1"/>
  </cols>
  <sheetData>
    <row r="1" ht="15">
      <c r="A1" s="64" t="str">
        <f>ELOLAP!L7</f>
        <v>R04,201801,00000000,20180214,E,ELOLAP,@ELOLAP01,Minta Mária</v>
      </c>
    </row>
    <row r="2" ht="15">
      <c r="A2" s="64" t="str">
        <f>ELOLAP!L8</f>
        <v>R04,201801,00000000,20180214,E,ELOLAP,@ELOLAP02,3612345678</v>
      </c>
    </row>
    <row r="3" ht="15">
      <c r="A3" s="64" t="str">
        <f>ELOLAP!L9</f>
        <v>R04,201801,00000000,20180214,E,ELOLAP,@ELOLAP03,maria.minta@jelentes.hu</v>
      </c>
    </row>
    <row r="4" ht="15">
      <c r="A4" s="64" t="str">
        <f>ELOLAP!L10</f>
        <v>R04,201801,00000000,20180214,E,ELOLAP,@ELOLAP04,Minta Miklós</v>
      </c>
    </row>
    <row r="5" ht="15">
      <c r="A5" s="64" t="str">
        <f>ELOLAP!L11</f>
        <v>R04,201801,00000000,20180214,E,ELOLAP,@ELOLAP05,3612345678</v>
      </c>
    </row>
    <row r="6" ht="15">
      <c r="A6" s="64" t="str">
        <f>ELOLAP!L12</f>
        <v>R04,201801,00000000,20180214,E,ELOLAP,@ELOLAP06,miklos.minta@adatszolgaltatas.hu</v>
      </c>
    </row>
    <row r="7" ht="15">
      <c r="A7" s="64" t="str">
        <f>ELOLAP!L13</f>
        <v>R04,201801,00000000,20180214,E,ELOLAP,@ELOLAP07,20180214</v>
      </c>
    </row>
    <row r="8" ht="15">
      <c r="A8" s="64" t="str">
        <f>ERT1!R9</f>
        <v>R04,201801,00000000,20180214,E,ERT1,@ERT1001,111,xyz,DB,499,,,,50000.00</v>
      </c>
    </row>
    <row r="9" ht="15">
      <c r="A9" s="64" t="str">
        <f>ERT1!R10</f>
        <v>R04,201801,00000000,20180214,E,ERT1,@ERT1002,111,xyz,DB,,Central Securities xyz,MK,68201505,</v>
      </c>
    </row>
    <row r="10" ht="15">
      <c r="A10" s="64" t="str">
        <f>ERT1!R11</f>
        <v>R04,201801,00000000,20180214,E,ERT1,@ERT1003,IT000xxxxxxxx,zzz,DB,,ccc,US,450,0.00</v>
      </c>
    </row>
    <row r="11" ht="15">
      <c r="A11" s="64" t="str">
        <f>ERT2!S11</f>
        <v>R04,201801,00000000,20180214,E,ERT2,@ERT2001,HU00000xxxxx,xy törzsrészvény,DB,1928748,500,,,,50.00</v>
      </c>
    </row>
    <row r="12" ht="15">
      <c r="A12" s="64" t="str">
        <f>ERT2!S12</f>
        <v>R04,201801,00000000,20180214,E,ERT2,@ERT2002,HU00000xxxxx,xy törzsrészvény,DB,2,,,,,</v>
      </c>
    </row>
    <row r="13" ht="15">
      <c r="A13" s="64" t="str">
        <f>ERT2!S13</f>
        <v>R04,201801,00000000,20180214,E,ERT2,@ERT2003,111,xy Kötvény,HUF,500000,,,,,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6.7109375" style="1" customWidth="1"/>
    <col min="2" max="2" width="12.00390625" style="16" customWidth="1"/>
    <col min="3" max="3" width="36.00390625" style="16" customWidth="1"/>
    <col min="4" max="4" width="16.7109375" style="1" customWidth="1"/>
    <col min="5" max="5" width="5.57421875" style="1" customWidth="1"/>
    <col min="6" max="11" width="9.140625" style="16" customWidth="1"/>
    <col min="12" max="12" width="58.00390625" style="1" bestFit="1" customWidth="1"/>
    <col min="13" max="16384" width="9.140625" style="1" customWidth="1"/>
  </cols>
  <sheetData>
    <row r="1" spans="1:4" ht="21.75" thickTop="1">
      <c r="A1" s="79" t="s">
        <v>84</v>
      </c>
      <c r="B1" s="80"/>
      <c r="C1" s="80"/>
      <c r="D1" s="81"/>
    </row>
    <row r="2" spans="1:4" ht="16.5" thickBot="1">
      <c r="A2" s="82" t="s">
        <v>50</v>
      </c>
      <c r="B2" s="83"/>
      <c r="C2" s="83"/>
      <c r="D2" s="84"/>
    </row>
    <row r="3" spans="1:4" ht="14.25" thickBot="1" thickTop="1">
      <c r="A3" s="56"/>
      <c r="B3" s="57"/>
      <c r="C3" s="57"/>
      <c r="D3" s="56"/>
    </row>
    <row r="4" spans="1:4" ht="14.25" thickBot="1" thickTop="1">
      <c r="A4" s="85" t="s">
        <v>12</v>
      </c>
      <c r="B4" s="85" t="s">
        <v>51</v>
      </c>
      <c r="C4" s="85" t="s">
        <v>52</v>
      </c>
      <c r="D4" s="58" t="s">
        <v>53</v>
      </c>
    </row>
    <row r="5" spans="1:13" ht="78" thickBot="1" thickTop="1">
      <c r="A5" s="86"/>
      <c r="B5" s="86"/>
      <c r="C5" s="86"/>
      <c r="D5" s="58" t="s">
        <v>54</v>
      </c>
      <c r="F5" s="9" t="s">
        <v>36</v>
      </c>
      <c r="G5" s="9" t="s">
        <v>37</v>
      </c>
      <c r="H5" s="9" t="s">
        <v>38</v>
      </c>
      <c r="I5" s="9" t="s">
        <v>39</v>
      </c>
      <c r="J5" s="9" t="s">
        <v>40</v>
      </c>
      <c r="K5" s="10" t="s">
        <v>41</v>
      </c>
      <c r="L5" s="10" t="s">
        <v>42</v>
      </c>
      <c r="M5" s="4"/>
    </row>
    <row r="6" spans="1:13" ht="14.25" thickBot="1" thickTop="1">
      <c r="A6" s="87"/>
      <c r="B6" s="87"/>
      <c r="C6" s="87"/>
      <c r="D6" s="58" t="s">
        <v>0</v>
      </c>
      <c r="F6" s="5"/>
      <c r="G6" s="5"/>
      <c r="H6" s="5"/>
      <c r="I6" s="5"/>
      <c r="J6" s="5"/>
      <c r="K6" s="5"/>
      <c r="L6" s="5"/>
      <c r="M6" s="4"/>
    </row>
    <row r="7" spans="1:13" ht="24" customHeight="1" thickTop="1">
      <c r="A7" s="74" t="s">
        <v>54</v>
      </c>
      <c r="B7" s="76" t="s">
        <v>55</v>
      </c>
      <c r="C7" s="70" t="s">
        <v>56</v>
      </c>
      <c r="D7" s="66" t="s">
        <v>85</v>
      </c>
      <c r="F7" s="5" t="s">
        <v>47</v>
      </c>
      <c r="G7" s="59">
        <v>201801</v>
      </c>
      <c r="H7" s="60" t="s">
        <v>69</v>
      </c>
      <c r="I7" s="14">
        <f>D13</f>
        <v>20180214</v>
      </c>
      <c r="J7" s="5" t="s">
        <v>43</v>
      </c>
      <c r="K7" s="5" t="s">
        <v>49</v>
      </c>
      <c r="L7" s="4" t="str">
        <f aca="true" t="shared" si="0" ref="L7:L13">F7&amp;","&amp;G7&amp;","&amp;H7&amp;","&amp;I7&amp;","&amp;J7&amp;","&amp;K7&amp;","&amp;"@"&amp;K7&amp;"0"&amp;A7&amp;","&amp;D7</f>
        <v>R04,201801,00000000,20180214,E,ELOLAP,@ELOLAP01,Minta Mária</v>
      </c>
      <c r="M7" s="4"/>
    </row>
    <row r="8" spans="1:13" ht="21.75" customHeight="1">
      <c r="A8" s="74" t="s">
        <v>57</v>
      </c>
      <c r="B8" s="77" t="s">
        <v>58</v>
      </c>
      <c r="C8" s="71" t="s">
        <v>89</v>
      </c>
      <c r="D8" s="67">
        <v>3612345678</v>
      </c>
      <c r="F8" s="5" t="s">
        <v>47</v>
      </c>
      <c r="G8" s="61">
        <f aca="true" t="shared" si="1" ref="G8:I13">G7</f>
        <v>201801</v>
      </c>
      <c r="H8" s="14" t="str">
        <f t="shared" si="1"/>
        <v>00000000</v>
      </c>
      <c r="I8" s="14">
        <f t="shared" si="1"/>
        <v>20180214</v>
      </c>
      <c r="J8" s="5" t="s">
        <v>43</v>
      </c>
      <c r="K8" s="5" t="s">
        <v>49</v>
      </c>
      <c r="L8" s="4" t="str">
        <f t="shared" si="0"/>
        <v>R04,201801,00000000,20180214,E,ELOLAP,@ELOLAP02,3612345678</v>
      </c>
      <c r="M8" s="4"/>
    </row>
    <row r="9" spans="1:13" ht="25.5">
      <c r="A9" s="74" t="s">
        <v>59</v>
      </c>
      <c r="B9" s="77" t="s">
        <v>60</v>
      </c>
      <c r="C9" s="71" t="s">
        <v>90</v>
      </c>
      <c r="D9" s="68" t="s">
        <v>86</v>
      </c>
      <c r="F9" s="5" t="s">
        <v>47</v>
      </c>
      <c r="G9" s="61">
        <f t="shared" si="1"/>
        <v>201801</v>
      </c>
      <c r="H9" s="14" t="str">
        <f t="shared" si="1"/>
        <v>00000000</v>
      </c>
      <c r="I9" s="14">
        <f t="shared" si="1"/>
        <v>20180214</v>
      </c>
      <c r="J9" s="5" t="s">
        <v>43</v>
      </c>
      <c r="K9" s="5" t="s">
        <v>49</v>
      </c>
      <c r="L9" s="4" t="str">
        <f t="shared" si="0"/>
        <v>R04,201801,00000000,20180214,E,ELOLAP,@ELOLAP03,maria.minta@jelentes.hu</v>
      </c>
      <c r="M9" s="4"/>
    </row>
    <row r="10" spans="1:13" ht="59.25" customHeight="1">
      <c r="A10" s="74" t="s">
        <v>61</v>
      </c>
      <c r="B10" s="77" t="s">
        <v>62</v>
      </c>
      <c r="C10" s="72" t="s">
        <v>91</v>
      </c>
      <c r="D10" s="66" t="s">
        <v>87</v>
      </c>
      <c r="F10" s="5" t="s">
        <v>47</v>
      </c>
      <c r="G10" s="61">
        <f t="shared" si="1"/>
        <v>201801</v>
      </c>
      <c r="H10" s="14" t="str">
        <f t="shared" si="1"/>
        <v>00000000</v>
      </c>
      <c r="I10" s="14">
        <f t="shared" si="1"/>
        <v>20180214</v>
      </c>
      <c r="J10" s="5" t="s">
        <v>43</v>
      </c>
      <c r="K10" s="5" t="s">
        <v>49</v>
      </c>
      <c r="L10" s="4" t="str">
        <f t="shared" si="0"/>
        <v>R04,201801,00000000,20180214,E,ELOLAP,@ELOLAP04,Minta Miklós</v>
      </c>
      <c r="M10" s="4"/>
    </row>
    <row r="11" spans="1:13" ht="23.25" customHeight="1">
      <c r="A11" s="74" t="s">
        <v>63</v>
      </c>
      <c r="B11" s="77" t="s">
        <v>64</v>
      </c>
      <c r="C11" s="71" t="s">
        <v>89</v>
      </c>
      <c r="D11" s="67">
        <v>3612345678</v>
      </c>
      <c r="F11" s="5" t="s">
        <v>47</v>
      </c>
      <c r="G11" s="61">
        <f t="shared" si="1"/>
        <v>201801</v>
      </c>
      <c r="H11" s="14" t="str">
        <f t="shared" si="1"/>
        <v>00000000</v>
      </c>
      <c r="I11" s="14">
        <f t="shared" si="1"/>
        <v>20180214</v>
      </c>
      <c r="J11" s="5" t="s">
        <v>43</v>
      </c>
      <c r="K11" s="5" t="s">
        <v>49</v>
      </c>
      <c r="L11" s="4" t="str">
        <f t="shared" si="0"/>
        <v>R04,201801,00000000,20180214,E,ELOLAP,@ELOLAP05,3612345678</v>
      </c>
      <c r="M11" s="4"/>
    </row>
    <row r="12" spans="1:13" ht="25.5">
      <c r="A12" s="74" t="s">
        <v>65</v>
      </c>
      <c r="B12" s="77" t="s">
        <v>66</v>
      </c>
      <c r="C12" s="71" t="s">
        <v>90</v>
      </c>
      <c r="D12" s="68" t="s">
        <v>88</v>
      </c>
      <c r="F12" s="5" t="s">
        <v>47</v>
      </c>
      <c r="G12" s="61">
        <f t="shared" si="1"/>
        <v>201801</v>
      </c>
      <c r="H12" s="14" t="str">
        <f t="shared" si="1"/>
        <v>00000000</v>
      </c>
      <c r="I12" s="14">
        <f t="shared" si="1"/>
        <v>20180214</v>
      </c>
      <c r="J12" s="5" t="s">
        <v>43</v>
      </c>
      <c r="K12" s="5" t="s">
        <v>49</v>
      </c>
      <c r="L12" s="4" t="str">
        <f t="shared" si="0"/>
        <v>R04,201801,00000000,20180214,E,ELOLAP,@ELOLAP06,miklos.minta@adatszolgaltatas.hu</v>
      </c>
      <c r="M12" s="4"/>
    </row>
    <row r="13" spans="1:12" ht="30" customHeight="1" thickBot="1">
      <c r="A13" s="75" t="s">
        <v>67</v>
      </c>
      <c r="B13" s="78" t="s">
        <v>68</v>
      </c>
      <c r="C13" s="73" t="s">
        <v>92</v>
      </c>
      <c r="D13" s="69">
        <v>20180214</v>
      </c>
      <c r="F13" s="5" t="s">
        <v>47</v>
      </c>
      <c r="G13" s="61">
        <f t="shared" si="1"/>
        <v>201801</v>
      </c>
      <c r="H13" s="14" t="str">
        <f t="shared" si="1"/>
        <v>00000000</v>
      </c>
      <c r="I13" s="14">
        <f t="shared" si="1"/>
        <v>20180214</v>
      </c>
      <c r="J13" s="5" t="s">
        <v>43</v>
      </c>
      <c r="K13" s="5" t="s">
        <v>49</v>
      </c>
      <c r="L13" s="4" t="str">
        <f t="shared" si="0"/>
        <v>R04,201801,00000000,20180214,E,ELOLAP,@ELOLAP07,20180214</v>
      </c>
    </row>
    <row r="14" ht="13.5" thickTop="1"/>
    <row r="16" spans="2:4" ht="18.75" customHeight="1">
      <c r="B16" s="65" t="s">
        <v>72</v>
      </c>
      <c r="C16" s="62" t="str">
        <f>+F7&amp;MID(G7,4,5)&amp;H7</f>
        <v>R0480100000000</v>
      </c>
      <c r="D16" s="63" t="s">
        <v>73</v>
      </c>
    </row>
    <row r="17" spans="1:4" ht="12.75">
      <c r="A17" s="4"/>
      <c r="B17" s="5"/>
      <c r="D17" s="63" t="s">
        <v>75</v>
      </c>
    </row>
    <row r="18" spans="1:4" ht="12.75">
      <c r="A18" s="4"/>
      <c r="B18" s="5"/>
      <c r="C18" s="5"/>
      <c r="D18" s="63" t="s">
        <v>93</v>
      </c>
    </row>
    <row r="19" spans="1:4" ht="12.75">
      <c r="A19" s="4"/>
      <c r="B19" s="5"/>
      <c r="C19" s="5"/>
      <c r="D19" s="63" t="s">
        <v>74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9.140625" style="4" customWidth="1"/>
    <col min="2" max="2" width="18.00390625" style="4" customWidth="1"/>
    <col min="3" max="3" width="19.00390625" style="4" customWidth="1"/>
    <col min="4" max="4" width="12.140625" style="4" customWidth="1"/>
    <col min="5" max="5" width="11.8515625" style="4" customWidth="1"/>
    <col min="6" max="6" width="17.7109375" style="4" customWidth="1"/>
    <col min="7" max="7" width="11.28125" style="4" customWidth="1"/>
    <col min="8" max="8" width="13.140625" style="4" customWidth="1"/>
    <col min="9" max="9" width="14.8515625" style="4" customWidth="1"/>
    <col min="10" max="10" width="5.28125" style="4" customWidth="1"/>
    <col min="11" max="11" width="6.00390625" style="4" customWidth="1"/>
    <col min="12" max="13" width="9.140625" style="5" customWidth="1"/>
    <col min="14" max="14" width="14.28125" style="5" customWidth="1"/>
    <col min="15" max="17" width="9.140625" style="5" customWidth="1"/>
    <col min="18" max="16384" width="9.140625" style="4" customWidth="1"/>
  </cols>
  <sheetData>
    <row r="1" spans="1:9" ht="16.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ht="12.75">
      <c r="A3" s="6" t="s">
        <v>26</v>
      </c>
    </row>
    <row r="4" spans="1:5" ht="15.75">
      <c r="A4" s="6" t="s">
        <v>23</v>
      </c>
      <c r="B4" s="42"/>
      <c r="C4" s="42"/>
      <c r="D4" s="42"/>
      <c r="E4" s="42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26.25" customHeight="1" thickBot="1">
      <c r="A6" s="89" t="s">
        <v>12</v>
      </c>
      <c r="B6" s="89" t="s">
        <v>16</v>
      </c>
      <c r="C6" s="89" t="s">
        <v>15</v>
      </c>
      <c r="D6" s="89" t="s">
        <v>22</v>
      </c>
      <c r="E6" s="8" t="s">
        <v>17</v>
      </c>
      <c r="F6" s="91" t="s">
        <v>18</v>
      </c>
      <c r="G6" s="92"/>
      <c r="H6" s="93"/>
      <c r="I6" s="89" t="s">
        <v>20</v>
      </c>
    </row>
    <row r="7" spans="1:18" ht="56.25" customHeight="1" thickBot="1">
      <c r="A7" s="90"/>
      <c r="B7" s="90"/>
      <c r="C7" s="90"/>
      <c r="D7" s="90"/>
      <c r="E7" s="8" t="s">
        <v>21</v>
      </c>
      <c r="F7" s="8" t="s">
        <v>13</v>
      </c>
      <c r="G7" s="8" t="s">
        <v>14</v>
      </c>
      <c r="H7" s="8" t="s">
        <v>21</v>
      </c>
      <c r="I7" s="90"/>
      <c r="L7" s="9" t="s">
        <v>36</v>
      </c>
      <c r="M7" s="9" t="s">
        <v>37</v>
      </c>
      <c r="N7" s="9" t="s">
        <v>38</v>
      </c>
      <c r="O7" s="9" t="s">
        <v>39</v>
      </c>
      <c r="P7" s="9" t="s">
        <v>40</v>
      </c>
      <c r="Q7" s="10" t="s">
        <v>41</v>
      </c>
      <c r="R7" s="6" t="s">
        <v>42</v>
      </c>
    </row>
    <row r="8" spans="1:18" ht="13.5" thickBot="1">
      <c r="A8" s="18"/>
      <c r="B8" s="43" t="s">
        <v>0</v>
      </c>
      <c r="C8" s="20" t="s">
        <v>1</v>
      </c>
      <c r="D8" s="22" t="s">
        <v>2</v>
      </c>
      <c r="E8" s="20" t="s">
        <v>3</v>
      </c>
      <c r="F8" s="22" t="s">
        <v>4</v>
      </c>
      <c r="G8" s="21" t="s">
        <v>5</v>
      </c>
      <c r="H8" s="22" t="s">
        <v>6</v>
      </c>
      <c r="I8" s="23" t="s">
        <v>7</v>
      </c>
      <c r="R8" s="5"/>
    </row>
    <row r="9" spans="1:18" ht="13.5" thickBot="1">
      <c r="A9" s="24" t="s">
        <v>8</v>
      </c>
      <c r="B9" s="11">
        <v>111</v>
      </c>
      <c r="C9" s="12" t="s">
        <v>76</v>
      </c>
      <c r="D9" s="11" t="s">
        <v>24</v>
      </c>
      <c r="E9" s="44">
        <v>499</v>
      </c>
      <c r="F9" s="11"/>
      <c r="G9" s="11"/>
      <c r="H9" s="11"/>
      <c r="I9" s="29" t="s">
        <v>70</v>
      </c>
      <c r="L9" s="14" t="str">
        <f>ELOLAP!$F$7</f>
        <v>R04</v>
      </c>
      <c r="M9" s="14">
        <f>ELOLAP!$G$7</f>
        <v>201801</v>
      </c>
      <c r="N9" s="14" t="str">
        <f>ELOLAP!$H$7</f>
        <v>00000000</v>
      </c>
      <c r="O9" s="14">
        <f>ELOLAP!$I$7</f>
        <v>20180214</v>
      </c>
      <c r="P9" s="5" t="s">
        <v>43</v>
      </c>
      <c r="Q9" s="5" t="s">
        <v>26</v>
      </c>
      <c r="R9" s="4" t="str">
        <f>L9&amp;","&amp;M9&amp;","&amp;N9&amp;","&amp;O9&amp;","&amp;P9&amp;","&amp;Q9&amp;","&amp;"@"&amp;Q9&amp;"0"&amp;A9&amp;","&amp;B9&amp;","&amp;C9&amp;","&amp;D9&amp;","&amp;E9&amp;","&amp;F9&amp;","&amp;G9&amp;","&amp;H9&amp;","&amp;I9</f>
        <v>R04,201801,00000000,20180214,E,ERT1,@ERT1001,111,xyz,DB,499,,,,50000.00</v>
      </c>
    </row>
    <row r="10" spans="1:18" ht="23.25" thickBot="1">
      <c r="A10" s="24" t="s">
        <v>9</v>
      </c>
      <c r="B10" s="11">
        <v>111</v>
      </c>
      <c r="C10" s="12" t="s">
        <v>76</v>
      </c>
      <c r="D10" s="11" t="s">
        <v>24</v>
      </c>
      <c r="E10" s="44"/>
      <c r="F10" s="11" t="s">
        <v>79</v>
      </c>
      <c r="G10" s="44" t="s">
        <v>25</v>
      </c>
      <c r="H10" s="45">
        <v>68201505</v>
      </c>
      <c r="I10" s="46"/>
      <c r="L10" s="14" t="str">
        <f>ELOLAP!$F$7</f>
        <v>R04</v>
      </c>
      <c r="M10" s="14">
        <f>ELOLAP!$G$7</f>
        <v>201801</v>
      </c>
      <c r="N10" s="14" t="str">
        <f>ELOLAP!$H$7</f>
        <v>00000000</v>
      </c>
      <c r="O10" s="14">
        <f>ELOLAP!$I$7</f>
        <v>20180214</v>
      </c>
      <c r="P10" s="5" t="s">
        <v>43</v>
      </c>
      <c r="Q10" s="5" t="str">
        <f>$Q$9</f>
        <v>ERT1</v>
      </c>
      <c r="R10" s="4" t="str">
        <f>L10&amp;","&amp;M10&amp;","&amp;N10&amp;","&amp;O10&amp;","&amp;P10&amp;","&amp;Q10&amp;","&amp;"@"&amp;Q10&amp;"0"&amp;A10&amp;","&amp;B10&amp;","&amp;C10&amp;","&amp;D10&amp;","&amp;E10&amp;","&amp;F10&amp;","&amp;G10&amp;","&amp;H10&amp;","&amp;I10</f>
        <v>R04,201801,00000000,20180214,E,ERT1,@ERT1002,111,xyz,DB,,Central Securities xyz,MK,68201505,</v>
      </c>
    </row>
    <row r="11" spans="1:18" ht="12.75">
      <c r="A11" s="24" t="s">
        <v>10</v>
      </c>
      <c r="B11" s="11" t="s">
        <v>78</v>
      </c>
      <c r="C11" s="15" t="s">
        <v>77</v>
      </c>
      <c r="D11" s="11" t="s">
        <v>24</v>
      </c>
      <c r="E11" s="44"/>
      <c r="F11" s="11" t="s">
        <v>80</v>
      </c>
      <c r="G11" s="44" t="s">
        <v>48</v>
      </c>
      <c r="H11" s="45">
        <v>450</v>
      </c>
      <c r="I11" s="46" t="s">
        <v>45</v>
      </c>
      <c r="L11" s="14" t="str">
        <f>ELOLAP!$F$7</f>
        <v>R04</v>
      </c>
      <c r="M11" s="14">
        <f>ELOLAP!$G$7</f>
        <v>201801</v>
      </c>
      <c r="N11" s="14" t="str">
        <f>ELOLAP!$H$7</f>
        <v>00000000</v>
      </c>
      <c r="O11" s="14">
        <f>ELOLAP!$I$7</f>
        <v>20180214</v>
      </c>
      <c r="P11" s="5" t="s">
        <v>43</v>
      </c>
      <c r="Q11" s="5" t="str">
        <f>$Q$9</f>
        <v>ERT1</v>
      </c>
      <c r="R11" s="4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R04,201801,00000000,20180214,E,ERT1,@ERT1003,IT000xxxxxxxx,zzz,DB,,ccc,US,450,0.00</v>
      </c>
    </row>
    <row r="12" spans="1:17" ht="12.75">
      <c r="A12" s="24"/>
      <c r="B12" s="47"/>
      <c r="C12" s="11"/>
      <c r="D12" s="28"/>
      <c r="E12" s="44"/>
      <c r="F12" s="44"/>
      <c r="G12" s="44"/>
      <c r="H12" s="44"/>
      <c r="I12" s="31"/>
      <c r="Q12" s="4"/>
    </row>
    <row r="13" spans="1:9" ht="13.5" thickBot="1">
      <c r="A13" s="33" t="s">
        <v>11</v>
      </c>
      <c r="B13" s="48"/>
      <c r="C13" s="35"/>
      <c r="D13" s="37"/>
      <c r="E13" s="35"/>
      <c r="F13" s="36"/>
      <c r="G13" s="37"/>
      <c r="H13" s="37"/>
      <c r="I13" s="38"/>
    </row>
    <row r="14" spans="1:9" ht="12.75">
      <c r="A14" s="49"/>
      <c r="B14" s="50"/>
      <c r="C14" s="50"/>
      <c r="D14" s="51"/>
      <c r="E14" s="50"/>
      <c r="F14" s="52"/>
      <c r="G14" s="51"/>
      <c r="H14" s="51"/>
      <c r="I14" s="51"/>
    </row>
    <row r="15" spans="2:10" ht="15">
      <c r="B15" s="39"/>
      <c r="C15" s="40"/>
      <c r="D15" s="41"/>
      <c r="E15" s="41"/>
      <c r="F15" s="41"/>
      <c r="G15" s="41"/>
      <c r="H15" s="41"/>
      <c r="I15" s="41"/>
      <c r="J15" s="41"/>
    </row>
    <row r="16" spans="1:10" ht="15">
      <c r="A16" s="49"/>
      <c r="B16" s="53"/>
      <c r="C16" s="53"/>
      <c r="D16" s="53" t="s">
        <v>46</v>
      </c>
      <c r="E16" s="53"/>
      <c r="F16" s="53"/>
      <c r="G16" s="53"/>
      <c r="H16" s="53"/>
      <c r="I16" s="53"/>
      <c r="J16" s="53"/>
    </row>
    <row r="17" spans="2:9" ht="12.75">
      <c r="B17" s="2"/>
      <c r="C17" s="2"/>
      <c r="D17" s="52"/>
      <c r="E17" s="2"/>
      <c r="F17" s="2"/>
      <c r="G17" s="2"/>
      <c r="H17" s="54"/>
      <c r="I17" s="2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Q18" s="4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55"/>
      <c r="B20" s="2"/>
      <c r="C20" s="2"/>
      <c r="D20" s="2"/>
      <c r="E20" s="2"/>
      <c r="F20" s="2"/>
      <c r="G20" s="2"/>
      <c r="H20" s="2"/>
      <c r="I20" s="2"/>
    </row>
    <row r="21" spans="2:9" ht="12.75">
      <c r="B21" s="2"/>
      <c r="C21" s="2"/>
      <c r="D21" s="2"/>
      <c r="E21" s="2"/>
      <c r="F21" s="2"/>
      <c r="G21" s="2"/>
      <c r="H21" s="2"/>
      <c r="I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/>
  <mergeCells count="7">
    <mergeCell ref="A1:I1"/>
    <mergeCell ref="A6:A7"/>
    <mergeCell ref="B6:B7"/>
    <mergeCell ref="C6:C7"/>
    <mergeCell ref="D6:D7"/>
    <mergeCell ref="F6:H6"/>
    <mergeCell ref="I6:I7"/>
  </mergeCells>
  <printOptions/>
  <pageMargins left="0.75" right="0.75" top="1" bottom="1" header="0.5" footer="0.5"/>
  <pageSetup fitToHeight="1" fitToWidth="1" horizontalDpi="600" verticalDpi="600" orientation="landscape" paperSize="9" scale="98" r:id="rId3"/>
  <rowBreaks count="1" manualBreakCount="1">
    <brk id="19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N24" sqref="M24:N26"/>
    </sheetView>
  </sheetViews>
  <sheetFormatPr defaultColWidth="9.140625" defaultRowHeight="12.75"/>
  <cols>
    <col min="1" max="1" width="9.140625" style="2" customWidth="1"/>
    <col min="2" max="2" width="12.421875" style="2" customWidth="1"/>
    <col min="3" max="3" width="12.57421875" style="2" customWidth="1"/>
    <col min="4" max="4" width="11.8515625" style="2" customWidth="1"/>
    <col min="5" max="5" width="12.57421875" style="2" customWidth="1"/>
    <col min="6" max="6" width="12.8515625" style="2" customWidth="1"/>
    <col min="7" max="7" width="21.57421875" style="2" customWidth="1"/>
    <col min="8" max="8" width="12.7109375" style="2" customWidth="1"/>
    <col min="9" max="9" width="13.28125" style="2" customWidth="1"/>
    <col min="10" max="10" width="16.00390625" style="2" customWidth="1"/>
    <col min="11" max="12" width="9.140625" style="2" customWidth="1"/>
    <col min="13" max="18" width="9.140625" style="17" customWidth="1"/>
    <col min="19" max="16384" width="9.140625" style="2" customWidth="1"/>
  </cols>
  <sheetData>
    <row r="1" spans="1:18" s="1" customFormat="1" ht="17.25">
      <c r="A1" s="88" t="s">
        <v>19</v>
      </c>
      <c r="B1" s="88"/>
      <c r="C1" s="88"/>
      <c r="D1" s="88"/>
      <c r="E1" s="88"/>
      <c r="F1" s="88"/>
      <c r="G1" s="88"/>
      <c r="H1" s="88"/>
      <c r="I1" s="88"/>
      <c r="M1" s="16"/>
      <c r="N1" s="16"/>
      <c r="O1" s="16"/>
      <c r="P1" s="16"/>
      <c r="Q1" s="16"/>
      <c r="R1" s="16"/>
    </row>
    <row r="2" spans="13:18" s="1" customFormat="1" ht="12.75">
      <c r="M2" s="16"/>
      <c r="N2" s="16"/>
      <c r="O2" s="16"/>
      <c r="P2" s="16"/>
      <c r="Q2" s="16"/>
      <c r="R2" s="16"/>
    </row>
    <row r="3" ht="11.25"/>
    <row r="4" ht="12.75">
      <c r="A4" s="6" t="s">
        <v>35</v>
      </c>
    </row>
    <row r="5" spans="1:12" ht="12.75">
      <c r="A5" s="6" t="s">
        <v>27</v>
      </c>
      <c r="K5" s="1"/>
      <c r="L5" s="1"/>
    </row>
    <row r="6" spans="1:1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 customHeight="1" thickBot="1">
      <c r="A7" s="94" t="s">
        <v>12</v>
      </c>
      <c r="B7" s="94" t="s">
        <v>28</v>
      </c>
      <c r="C7" s="94" t="s">
        <v>15</v>
      </c>
      <c r="D7" s="94" t="s">
        <v>22</v>
      </c>
      <c r="E7" s="94" t="s">
        <v>29</v>
      </c>
      <c r="F7" s="96" t="s">
        <v>30</v>
      </c>
      <c r="G7" s="97"/>
      <c r="H7" s="97"/>
      <c r="I7" s="98"/>
      <c r="J7" s="94" t="s">
        <v>31</v>
      </c>
      <c r="K7" s="1"/>
      <c r="L7" s="1"/>
    </row>
    <row r="8" spans="1:12" ht="26.25" thickBot="1">
      <c r="A8" s="95"/>
      <c r="B8" s="95"/>
      <c r="C8" s="95"/>
      <c r="D8" s="95"/>
      <c r="E8" s="95"/>
      <c r="F8" s="8" t="s">
        <v>17</v>
      </c>
      <c r="G8" s="99" t="s">
        <v>18</v>
      </c>
      <c r="H8" s="100"/>
      <c r="I8" s="101"/>
      <c r="J8" s="95"/>
      <c r="K8" s="1"/>
      <c r="L8" s="1"/>
    </row>
    <row r="9" spans="1:19" ht="77.25" thickBot="1">
      <c r="A9" s="95"/>
      <c r="B9" s="95"/>
      <c r="C9" s="95"/>
      <c r="D9" s="95"/>
      <c r="E9" s="95"/>
      <c r="F9" s="7" t="s">
        <v>32</v>
      </c>
      <c r="G9" s="7" t="s">
        <v>13</v>
      </c>
      <c r="H9" s="7" t="s">
        <v>14</v>
      </c>
      <c r="I9" s="7" t="s">
        <v>32</v>
      </c>
      <c r="J9" s="95"/>
      <c r="K9" s="1"/>
      <c r="L9" s="1"/>
      <c r="M9" s="9" t="s">
        <v>36</v>
      </c>
      <c r="N9" s="9" t="s">
        <v>37</v>
      </c>
      <c r="O9" s="9" t="s">
        <v>38</v>
      </c>
      <c r="P9" s="9" t="s">
        <v>39</v>
      </c>
      <c r="Q9" s="9" t="s">
        <v>40</v>
      </c>
      <c r="R9" s="10" t="s">
        <v>41</v>
      </c>
      <c r="S9" s="6" t="s">
        <v>42</v>
      </c>
    </row>
    <row r="10" spans="1:19" ht="13.5" thickBot="1">
      <c r="A10" s="18"/>
      <c r="B10" s="19" t="s">
        <v>0</v>
      </c>
      <c r="C10" s="20" t="s">
        <v>1</v>
      </c>
      <c r="D10" s="20" t="s">
        <v>2</v>
      </c>
      <c r="E10" s="21" t="s">
        <v>3</v>
      </c>
      <c r="F10" s="21" t="s">
        <v>33</v>
      </c>
      <c r="G10" s="22" t="s">
        <v>5</v>
      </c>
      <c r="H10" s="21" t="s">
        <v>6</v>
      </c>
      <c r="I10" s="22" t="s">
        <v>7</v>
      </c>
      <c r="J10" s="23" t="s">
        <v>34</v>
      </c>
      <c r="K10" s="1"/>
      <c r="L10" s="1"/>
      <c r="M10" s="5"/>
      <c r="N10" s="5"/>
      <c r="O10" s="5"/>
      <c r="P10" s="5"/>
      <c r="Q10" s="5"/>
      <c r="R10" s="5"/>
      <c r="S10" s="5"/>
    </row>
    <row r="11" spans="1:19" ht="23.25" thickBot="1">
      <c r="A11" s="24" t="s">
        <v>8</v>
      </c>
      <c r="B11" s="11" t="s">
        <v>81</v>
      </c>
      <c r="C11" s="25" t="s">
        <v>82</v>
      </c>
      <c r="D11" s="26" t="s">
        <v>24</v>
      </c>
      <c r="E11" s="27">
        <v>1928748</v>
      </c>
      <c r="F11" s="13">
        <v>500</v>
      </c>
      <c r="G11" s="28"/>
      <c r="H11" s="25"/>
      <c r="I11" s="28"/>
      <c r="J11" s="29" t="s">
        <v>71</v>
      </c>
      <c r="K11" s="1"/>
      <c r="L11" s="1"/>
      <c r="M11" s="14" t="str">
        <f>ELOLAP!$F$7</f>
        <v>R04</v>
      </c>
      <c r="N11" s="14">
        <f>ELOLAP!$G$7</f>
        <v>201801</v>
      </c>
      <c r="O11" s="14" t="str">
        <f>ELOLAP!$H$7</f>
        <v>00000000</v>
      </c>
      <c r="P11" s="14">
        <f>ELOLAP!$I$7</f>
        <v>20180214</v>
      </c>
      <c r="Q11" s="5" t="s">
        <v>43</v>
      </c>
      <c r="R11" s="5" t="s">
        <v>35</v>
      </c>
      <c r="S11" s="4" t="str">
        <f>M11&amp;","&amp;N11&amp;","&amp;O11&amp;","&amp;P11&amp;","&amp;Q11&amp;","&amp;R11&amp;","&amp;"@"&amp;R11&amp;"0"&amp;A11&amp;","&amp;B11&amp;","&amp;C11&amp;","&amp;D11&amp;","&amp;E11&amp;","&amp;F11&amp;","&amp;G11&amp;","&amp;H11&amp;","&amp;I11&amp;","&amp;J11</f>
        <v>R04,201801,00000000,20180214,E,ERT2,@ERT2001,HU00000xxxxx,xy törzsrészvény,DB,1928748,500,,,,50.00</v>
      </c>
    </row>
    <row r="12" spans="1:19" ht="22.5">
      <c r="A12" s="24" t="s">
        <v>9</v>
      </c>
      <c r="B12" s="11" t="s">
        <v>81</v>
      </c>
      <c r="C12" s="25" t="s">
        <v>82</v>
      </c>
      <c r="D12" s="26" t="s">
        <v>24</v>
      </c>
      <c r="E12" s="27">
        <v>2</v>
      </c>
      <c r="F12" s="25"/>
      <c r="G12" s="26"/>
      <c r="H12" s="30"/>
      <c r="I12" s="13"/>
      <c r="J12" s="31"/>
      <c r="K12" s="1"/>
      <c r="L12" s="1"/>
      <c r="M12" s="14" t="str">
        <f>ELOLAP!$F$7</f>
        <v>R04</v>
      </c>
      <c r="N12" s="14">
        <f>ELOLAP!$G$7</f>
        <v>201801</v>
      </c>
      <c r="O12" s="14" t="str">
        <f>ELOLAP!$H$7</f>
        <v>00000000</v>
      </c>
      <c r="P12" s="14">
        <f>ELOLAP!$I$7</f>
        <v>20180214</v>
      </c>
      <c r="Q12" s="5" t="s">
        <v>43</v>
      </c>
      <c r="R12" s="5" t="str">
        <f>$R$11</f>
        <v>ERT2</v>
      </c>
      <c r="S12" s="4" t="str">
        <f>M12&amp;","&amp;N12&amp;","&amp;O12&amp;","&amp;P12&amp;","&amp;Q12&amp;","&amp;R12&amp;","&amp;"@"&amp;R12&amp;"0"&amp;A12&amp;","&amp;B12&amp;","&amp;C12&amp;","&amp;D12&amp;","&amp;E12&amp;","&amp;F12&amp;","&amp;G12&amp;","&amp;H12&amp;","&amp;I12&amp;","&amp;J12</f>
        <v>R04,201801,00000000,20180214,E,ERT2,@ERT2002,HU00000xxxxx,xy törzsrészvény,DB,2,,,,,</v>
      </c>
    </row>
    <row r="13" spans="1:19" ht="12.75">
      <c r="A13" s="24" t="s">
        <v>10</v>
      </c>
      <c r="B13" s="11">
        <v>111</v>
      </c>
      <c r="C13" s="11" t="s">
        <v>83</v>
      </c>
      <c r="D13" s="26" t="s">
        <v>44</v>
      </c>
      <c r="E13" s="27">
        <v>500000</v>
      </c>
      <c r="F13" s="25"/>
      <c r="G13" s="28"/>
      <c r="H13" s="25"/>
      <c r="I13" s="28"/>
      <c r="J13" s="32"/>
      <c r="K13" s="1"/>
      <c r="L13" s="1"/>
      <c r="M13" s="14" t="str">
        <f>ELOLAP!$F$7</f>
        <v>R04</v>
      </c>
      <c r="N13" s="14">
        <f>ELOLAP!$G$7</f>
        <v>201801</v>
      </c>
      <c r="O13" s="14" t="str">
        <f>ELOLAP!$H$7</f>
        <v>00000000</v>
      </c>
      <c r="P13" s="14">
        <f>ELOLAP!$I$7</f>
        <v>20180214</v>
      </c>
      <c r="Q13" s="5" t="s">
        <v>43</v>
      </c>
      <c r="R13" s="5" t="str">
        <f>$R$11</f>
        <v>ERT2</v>
      </c>
      <c r="S13" s="4" t="str">
        <f>M13&amp;","&amp;N13&amp;","&amp;O13&amp;","&amp;P13&amp;","&amp;Q13&amp;","&amp;R13&amp;","&amp;"@"&amp;R13&amp;"0"&amp;A13&amp;","&amp;B13&amp;","&amp;C13&amp;","&amp;D13&amp;","&amp;E13&amp;","&amp;F13&amp;","&amp;G13&amp;","&amp;H13&amp;","&amp;I13&amp;","&amp;J13</f>
        <v>R04,201801,00000000,20180214,E,ERT2,@ERT2003,111,xy Kötvény,HUF,500000,,,,,</v>
      </c>
    </row>
    <row r="14" spans="1:16" ht="13.5" thickBot="1">
      <c r="A14" s="33" t="s">
        <v>11</v>
      </c>
      <c r="B14" s="34"/>
      <c r="C14" s="35"/>
      <c r="D14" s="35"/>
      <c r="E14" s="36"/>
      <c r="F14" s="36"/>
      <c r="G14" s="37"/>
      <c r="H14" s="36"/>
      <c r="I14" s="37"/>
      <c r="J14" s="38"/>
      <c r="K14" s="1"/>
      <c r="L14" s="1"/>
      <c r="M14" s="5"/>
      <c r="N14" s="5"/>
      <c r="O14" s="14"/>
      <c r="P14" s="5"/>
    </row>
    <row r="15" spans="1:18" s="1" customFormat="1" ht="15">
      <c r="A15" s="4"/>
      <c r="B15" s="39"/>
      <c r="C15" s="40"/>
      <c r="D15" s="41"/>
      <c r="E15" s="41"/>
      <c r="F15" s="41"/>
      <c r="G15" s="41"/>
      <c r="H15" s="41"/>
      <c r="I15" s="41"/>
      <c r="J15" s="41"/>
      <c r="K15" s="41"/>
      <c r="M15" s="16"/>
      <c r="N15" s="5"/>
      <c r="O15" s="14"/>
      <c r="P15" s="5"/>
      <c r="Q15" s="16"/>
      <c r="R15" s="16"/>
    </row>
    <row r="17" ht="11.25"/>
    <row r="18" ht="11.25"/>
    <row r="19" ht="11.25"/>
    <row r="20" ht="11.25"/>
    <row r="21" ht="11.25"/>
  </sheetData>
  <sheetProtection/>
  <mergeCells count="9">
    <mergeCell ref="A1:I1"/>
    <mergeCell ref="E7:E9"/>
    <mergeCell ref="F7:I7"/>
    <mergeCell ref="J7:J9"/>
    <mergeCell ref="G8:I8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Fedor Katalin</dc:creator>
  <cp:keywords/>
  <dc:description/>
  <cp:lastModifiedBy>Czinege-Gyalog Éva</cp:lastModifiedBy>
  <cp:lastPrinted>2006-11-20T12:00:33Z</cp:lastPrinted>
  <dcterms:created xsi:type="dcterms:W3CDTF">2005-04-21T10:12:51Z</dcterms:created>
  <dcterms:modified xsi:type="dcterms:W3CDTF">2018-01-29T10:27:08Z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