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E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h=c+d-e+f+g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0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<sst xmlns="http://schemas.openxmlformats.org/spreadsheetml/2006/main" count="177" uniqueCount="92">
  <si>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</si>
  <si>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</si>
  <si>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</si>
  <si>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</si>
  <si>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</si>
  <si>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</si>
  <si>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</si>
  <si>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</si>
  <si>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</si>
  <si>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</si>
  <si>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</si>
  <si>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</si>
  <si>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</si>
  <si>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</si>
  <si>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</si>
  <si>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</si>
  <si>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</si>
  <si>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</si>
  <si>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</si>
  <si>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</si>
  <si>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</si>
  <si>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</si>
  <si>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</si>
  <si>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</si>
  <si>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</si>
  <si>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</si>
  <si>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</si>
  <si>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</si>
  <si>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</si>
  <si>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</si>
  <si>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</si>
  <si>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</si>
  <si>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</si>
  <si>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</si>
  <si>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</si>
  <si>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</si>
  <si>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</si>
  <si>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</si>
  <si>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</si>
  <si>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</si>
  <si>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</si>
  <si>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</si>
  <si>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</si>
  <si>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</si>
  <si>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</si>
  <si>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</si>
  <si>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</si>
  <si>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</si>
  <si>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</si>
  <si>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</si>
  <si>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</si>
  <si>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</si>
  <si>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</si>
  <si>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</si>
  <si>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</si>
  <si>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</si>
  <si>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</si>
  <si>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</si>
  <si>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</si>
  <si>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</si>
  <si>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</si>
  <si>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</si>
  <si>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</si>
  <si>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</si>
  <si>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</si>
  <si>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</si>
  <si>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</si>
  <si>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</si>
  <si>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</si>
  <si>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</si>
  <si>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</si>
  <si>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</si>
  <si>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</si>
  <si>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</si>
  <si>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</si>
  <si>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</si>
  <si>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</si>
  <si>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</si>
  <si>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</si>
  <si>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Jóadatok Katalin</t>
  </si>
  <si>
    <t>SW</t>
  </si>
  <si>
    <t>FT</t>
  </si>
  <si>
    <t>joa@hamati.hu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</si>
  <si>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</si>
  <si>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</si>
  <si>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</si>
  <si>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</si>
  <si>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</si>
  <si>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</si>
  <si>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>20090210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</si>
  <si>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</si>
  <si>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2) vonatkozási időszak 2010 év utolsó számjegye: 0 és a hónap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</si>
</sst>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9" xfId="55" applyFont="1" applyBorder="1">
      <alignment/>
      <protection/>
    </xf>
    <xf numFmtId="0" fontId="2" fillId="0" borderId="20" xfId="55" applyFont="1" applyBorder="1">
      <alignment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28" xfId="55" applyNumberFormat="1" applyFont="1" applyFill="1" applyBorder="1" applyAlignment="1">
      <alignment horizontal="left" vertical="center" wrapText="1"/>
      <protection/>
    </xf>
    <xf numFmtId="0" fontId="9" fillId="0" borderId="29" xfId="55" applyNumberFormat="1" applyFont="1" applyFill="1" applyBorder="1" applyAlignment="1">
      <alignment horizontal="left" vertical="center" wrapText="1"/>
      <protection/>
    </xf>
    <xf numFmtId="0" fontId="9" fillId="0" borderId="30" xfId="55" applyNumberFormat="1" applyFont="1" applyFill="1" applyBorder="1" applyAlignment="1">
      <alignment horizontal="left" vertical="center" wrapText="1"/>
      <protection/>
    </xf>
    <xf numFmtId="0" fontId="10" fillId="0" borderId="30" xfId="43" applyNumberFormat="1" applyFill="1" applyBorder="1" applyAlignment="1" applyProtection="1">
      <alignment horizontal="left" vertical="center" wrapText="1"/>
      <protection/>
    </xf>
    <xf numFmtId="0" fontId="8" fillId="0" borderId="31" xfId="55" applyNumberFormat="1" applyFont="1" applyFill="1" applyBorder="1" applyAlignment="1">
      <alignment horizontal="left" vertical="center" wrapText="1"/>
      <protection/>
    </xf>
    <xf numFmtId="0" fontId="9" fillId="0" borderId="32" xfId="55" applyNumberFormat="1" applyFont="1" applyFill="1" applyBorder="1" applyAlignment="1">
      <alignment horizontal="left" vertical="center" wrapText="1"/>
      <protection/>
    </xf>
    <xf numFmtId="0" fontId="9" fillId="0" borderId="33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34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3" fontId="16" fillId="0" borderId="0" xfId="55" applyNumberFormat="1" applyFont="1">
      <alignment/>
      <protection/>
    </xf>
    <xf numFmtId="49" fontId="9" fillId="34" borderId="33" xfId="55" applyNumberFormat="1" applyFont="1" applyFill="1" applyBorder="1" applyAlignment="1">
      <alignment horizontal="left" vertical="center" wrapText="1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7" xfId="55" applyNumberFormat="1" applyFont="1" applyFill="1" applyBorder="1" applyAlignment="1">
      <alignment horizontal="center" vertical="center" wrapText="1"/>
      <protection/>
    </xf>
    <xf numFmtId="0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40" xfId="55" applyNumberFormat="1" applyFont="1" applyFill="1" applyBorder="1" applyAlignment="1">
      <alignment horizontal="center" vertical="center" wrapText="1"/>
      <protection/>
    </xf>
    <xf numFmtId="0" fontId="7" fillId="0" borderId="41" xfId="55" applyNumberFormat="1" applyFont="1" applyFill="1" applyBorder="1" applyAlignment="1">
      <alignment horizontal="center" vertical="center" wrapText="1"/>
      <protection/>
    </xf>
    <xf numFmtId="0" fontId="7" fillId="0" borderId="42" xfId="55" applyNumberFormat="1" applyFont="1" applyFill="1" applyBorder="1" applyAlignment="1">
      <alignment horizontal="center" vertical="center" wrapText="1"/>
      <protection/>
    </xf>
    <xf numFmtId="0" fontId="7" fillId="0" borderId="4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0" fontId="1" fillId="0" borderId="45" xfId="55" applyFont="1" applyFill="1" applyBorder="1" applyAlignment="1">
      <alignment horizontal="center"/>
      <protection/>
    </xf>
    <xf numFmtId="0" fontId="1" fillId="0" borderId="46" xfId="55" applyFont="1" applyFill="1" applyBorder="1" applyAlignment="1">
      <alignment horizontal="center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/>
      <protection/>
    </xf>
    <xf numFmtId="0" fontId="1" fillId="0" borderId="50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:A16"/>
    </sheetView>
  </sheetViews>
  <sheetFormatPr defaultColWidth="9.140625" defaultRowHeight="12.75"/>
  <sheetData>
    <row r="1" ht="12.75">
      <c r="A1" t="str">
        <f>ELOLAP!M7</f>
        <v>R05,201001,00000000,20090210,E,ELOLAP,@ELOLAP01,Jóadatok Katalin</v>
      </c>
    </row>
    <row r="2" ht="12.75">
      <c r="A2" t="str">
        <f>ELOLAP!M8</f>
        <v>R05,201001,00000000,20090210,E,ELOLAP,@ELOLAP02,325-8654</v>
      </c>
    </row>
    <row r="3" ht="12.75">
      <c r="A3" t="str">
        <f>ELOLAP!M9</f>
        <v>R05,201001,00000000,20090210,E,ELOLAP,@ELOLAP03,joa@hamati.hu</v>
      </c>
    </row>
    <row r="4" ht="12.75">
      <c r="A4" t="str">
        <f>ELOLAP!M10</f>
        <v>R05,201001,00000000,20090210,E,ELOLAP,@ELOLAP04,Sándor Béla</v>
      </c>
    </row>
    <row r="5" ht="12.75">
      <c r="A5" t="str">
        <f>ELOLAP!M11</f>
        <v>R05,201001,00000000,20090210,E,ELOLAP,@ELOLAP05,825-7490</v>
      </c>
    </row>
    <row r="6" ht="12.75">
      <c r="A6" t="str">
        <f>ELOLAP!M12</f>
        <v>R05,201001,00000000,20090210,E,ELOLAP,@ELOLAP06,sandor@hamati.hu</v>
      </c>
    </row>
    <row r="7" ht="12.75">
      <c r="A7" t="str">
        <f>ELOLAP!M13</f>
        <v>R05,201001,00000000,20090210,E,ELOLAP,@ELOLAP07,20090210</v>
      </c>
    </row>
    <row r="8" ht="12.75">
      <c r="A8" t="str">
        <f>DERK!R16</f>
        <v>R05,201001,00000000,20090210,E,DERK,@DERK001,SW,DE,0,,,300000,,300000</v>
      </c>
    </row>
    <row r="9" ht="12.75">
      <c r="A9" t="str">
        <f>DERK!R17</f>
        <v>R05,201001,00000000,20090210,E,DERK,@DERK002,FT,PL,0,,50000,50000,,0</v>
      </c>
    </row>
    <row r="10" ht="12.75">
      <c r="A10" t="str">
        <f>DERK!R18</f>
        <v>R05,201001,00000000,20090210,E,DERK,@DERK003,FW,PL,5000000,2000000,2500000,-1500000,,3000000</v>
      </c>
    </row>
    <row r="11" ht="12.75">
      <c r="A11" t="str">
        <f>DERK!R19</f>
        <v>R05,201001,00000000,20090210,E,DERK,@DERK004,OV,US,,3000000,,-500000,,2500000</v>
      </c>
    </row>
    <row r="12" ht="12.75">
      <c r="A12" t="str">
        <f>DERK!R20</f>
        <v>R05,201001,00000000,20090210,E,DERK,@DERK005,EG,DE,350000,,,450000,100000,900000</v>
      </c>
    </row>
    <row r="13" ht="12.75">
      <c r="A13" t="str">
        <f>DERT!R16</f>
        <v>R05,201001,00000000,20090210,E,DERT,@DERT001,FW,DE,1300000,200000,210000,710000,,2000000</v>
      </c>
    </row>
    <row r="14" ht="12.75">
      <c r="A14" t="str">
        <f>DERT!R17</f>
        <v>R05,201001,00000000,20090210,E,DERT,@DERT002,FW,US,2000000,,2300000,300000,,0</v>
      </c>
    </row>
    <row r="15" ht="12.75">
      <c r="A15" t="str">
        <f>DERT!R18</f>
        <v>R05,201001,00000000,20090210,E,DERT,@DERT003,OE,DE,,1000000,,500000,,1500000</v>
      </c>
    </row>
    <row r="16" ht="12.75">
      <c r="A16" t="str">
        <f>DERT!R19</f>
        <v>R05,201001,00000000,20090210,E,DERT,@DERT004,FT,PL,0,,1000000,1000000,,0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F3" sqref="F3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46" t="s">
        <v>34</v>
      </c>
      <c r="B1" s="47"/>
      <c r="C1" s="47"/>
      <c r="D1" s="48"/>
    </row>
    <row r="2" spans="1:4" ht="16.5" thickBot="1">
      <c r="A2" s="49" t="s">
        <v>35</v>
      </c>
      <c r="B2" s="50"/>
      <c r="C2" s="50"/>
      <c r="D2" s="51"/>
    </row>
    <row r="3" spans="1:4" ht="14.25" thickBot="1" thickTop="1">
      <c r="A3" s="23"/>
      <c r="B3" s="23"/>
      <c r="C3" s="23"/>
      <c r="D3" s="23"/>
    </row>
    <row r="4" spans="1:4" ht="14.25" thickBot="1" thickTop="1">
      <c r="A4" s="52" t="s">
        <v>2</v>
      </c>
      <c r="B4" s="52" t="s">
        <v>36</v>
      </c>
      <c r="C4" s="52" t="s">
        <v>37</v>
      </c>
      <c r="D4" s="24" t="s">
        <v>38</v>
      </c>
    </row>
    <row r="5" spans="1:14" ht="39.75" thickBot="1" thickTop="1">
      <c r="A5" s="53"/>
      <c r="B5" s="53"/>
      <c r="C5" s="53"/>
      <c r="D5" s="24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" t="s">
        <v>45</v>
      </c>
      <c r="M5" s="2" t="s">
        <v>46</v>
      </c>
      <c r="N5" s="2"/>
    </row>
    <row r="6" spans="1:14" ht="14.25" thickBot="1" thickTop="1">
      <c r="A6" s="54"/>
      <c r="B6" s="54"/>
      <c r="C6" s="54"/>
      <c r="D6" s="24" t="s">
        <v>47</v>
      </c>
      <c r="G6" s="26"/>
      <c r="H6" s="2"/>
      <c r="I6" s="2"/>
      <c r="J6" s="2"/>
      <c r="K6" s="2"/>
      <c r="L6" s="26"/>
      <c r="M6" s="26"/>
      <c r="N6" s="2"/>
    </row>
    <row r="7" spans="1:14" ht="26.25" thickTop="1">
      <c r="A7" s="27" t="s">
        <v>39</v>
      </c>
      <c r="B7" s="28" t="s">
        <v>48</v>
      </c>
      <c r="C7" s="29" t="s">
        <v>49</v>
      </c>
      <c r="D7" s="29" t="s">
        <v>79</v>
      </c>
      <c r="G7" s="2" t="s">
        <v>88</v>
      </c>
      <c r="H7" s="42">
        <v>201001</v>
      </c>
      <c r="I7" s="43" t="s">
        <v>83</v>
      </c>
      <c r="J7" s="36" t="str">
        <f>D13</f>
        <v>20090210</v>
      </c>
      <c r="K7" s="2" t="s">
        <v>50</v>
      </c>
      <c r="L7" s="2" t="s">
        <v>34</v>
      </c>
      <c r="M7" s="2" t="str">
        <f>G7&amp;","&amp;H7&amp;","&amp;I7&amp;","&amp;J7&amp;","&amp;K7&amp;","&amp;L7&amp;","&amp;"@"&amp;L7&amp;"0"&amp;A7&amp;","&amp;D7</f>
        <v>R05,201001,00000000,20090210,E,ELOLAP,@ELOLAP01,Jóadatok Katalin</v>
      </c>
      <c r="N7" s="2"/>
    </row>
    <row r="8" spans="1:14" ht="12.75">
      <c r="A8" s="27" t="s">
        <v>51</v>
      </c>
      <c r="B8" s="28" t="s">
        <v>52</v>
      </c>
      <c r="C8" s="29" t="s">
        <v>53</v>
      </c>
      <c r="D8" s="29" t="s">
        <v>54</v>
      </c>
      <c r="G8" s="2" t="s">
        <v>88</v>
      </c>
      <c r="H8" s="2">
        <f aca="true" t="shared" si="0" ref="H8:J13">H7</f>
        <v>201001</v>
      </c>
      <c r="I8" s="36" t="str">
        <f t="shared" si="0"/>
        <v>00000000</v>
      </c>
      <c r="J8" s="36" t="str">
        <f t="shared" si="0"/>
        <v>20090210</v>
      </c>
      <c r="K8" s="2" t="s">
        <v>50</v>
      </c>
      <c r="L8" s="2" t="s">
        <v>34</v>
      </c>
      <c r="M8" s="2" t="str">
        <f aca="true" t="shared" si="1" ref="M8:M13">G8&amp;","&amp;H8&amp;","&amp;I8&amp;","&amp;J8&amp;","&amp;K8&amp;","&amp;L8&amp;","&amp;"@"&amp;L8&amp;"0"&amp;A8&amp;","&amp;D8</f>
        <v>R05,201001,00000000,20090210,E,ELOLAP,@ELOLAP02,325-8654</v>
      </c>
      <c r="N8" s="2"/>
    </row>
    <row r="9" spans="1:14" ht="12.75">
      <c r="A9" s="27" t="s">
        <v>55</v>
      </c>
      <c r="B9" s="28" t="s">
        <v>56</v>
      </c>
      <c r="C9" s="29" t="s">
        <v>57</v>
      </c>
      <c r="D9" s="30" t="s">
        <v>82</v>
      </c>
      <c r="G9" s="2" t="s">
        <v>88</v>
      </c>
      <c r="H9" s="2">
        <f t="shared" si="0"/>
        <v>201001</v>
      </c>
      <c r="I9" s="36" t="str">
        <f t="shared" si="0"/>
        <v>00000000</v>
      </c>
      <c r="J9" s="36" t="str">
        <f t="shared" si="0"/>
        <v>20090210</v>
      </c>
      <c r="K9" s="2" t="s">
        <v>50</v>
      </c>
      <c r="L9" s="2" t="s">
        <v>34</v>
      </c>
      <c r="M9" s="2" t="str">
        <f t="shared" si="1"/>
        <v>R05,201001,00000000,20090210,E,ELOLAP,@ELOLAP03,joa@hamati.hu</v>
      </c>
      <c r="N9" s="2"/>
    </row>
    <row r="10" spans="1:14" ht="99.75" customHeight="1">
      <c r="A10" s="27" t="s">
        <v>58</v>
      </c>
      <c r="B10" s="28" t="s">
        <v>59</v>
      </c>
      <c r="C10" s="29" t="s">
        <v>90</v>
      </c>
      <c r="D10" s="29" t="s">
        <v>60</v>
      </c>
      <c r="G10" s="2" t="s">
        <v>88</v>
      </c>
      <c r="H10" s="2">
        <f t="shared" si="0"/>
        <v>201001</v>
      </c>
      <c r="I10" s="36" t="str">
        <f t="shared" si="0"/>
        <v>00000000</v>
      </c>
      <c r="J10" s="36" t="str">
        <f t="shared" si="0"/>
        <v>20090210</v>
      </c>
      <c r="K10" s="2" t="s">
        <v>50</v>
      </c>
      <c r="L10" s="2" t="s">
        <v>34</v>
      </c>
      <c r="M10" s="2" t="str">
        <f t="shared" si="1"/>
        <v>R05,201001,00000000,20090210,E,ELOLAP,@ELOLAP04,Sándor Béla</v>
      </c>
      <c r="N10" s="2"/>
    </row>
    <row r="11" spans="1:14" ht="12.75">
      <c r="A11" s="27" t="s">
        <v>61</v>
      </c>
      <c r="B11" s="28" t="s">
        <v>62</v>
      </c>
      <c r="C11" s="29" t="s">
        <v>53</v>
      </c>
      <c r="D11" s="29" t="s">
        <v>63</v>
      </c>
      <c r="G11" s="2" t="s">
        <v>88</v>
      </c>
      <c r="H11" s="2">
        <f t="shared" si="0"/>
        <v>201001</v>
      </c>
      <c r="I11" s="36" t="str">
        <f t="shared" si="0"/>
        <v>00000000</v>
      </c>
      <c r="J11" s="36" t="str">
        <f t="shared" si="0"/>
        <v>20090210</v>
      </c>
      <c r="K11" s="2" t="s">
        <v>50</v>
      </c>
      <c r="L11" s="2" t="s">
        <v>34</v>
      </c>
      <c r="M11" s="2" t="str">
        <f t="shared" si="1"/>
        <v>R05,201001,00000000,20090210,E,ELOLAP,@ELOLAP05,825-7490</v>
      </c>
      <c r="N11" s="2"/>
    </row>
    <row r="12" spans="1:14" ht="12.75">
      <c r="A12" s="27" t="s">
        <v>64</v>
      </c>
      <c r="B12" s="28" t="s">
        <v>65</v>
      </c>
      <c r="C12" s="29" t="s">
        <v>57</v>
      </c>
      <c r="D12" s="30" t="s">
        <v>66</v>
      </c>
      <c r="G12" s="2" t="s">
        <v>88</v>
      </c>
      <c r="H12" s="2">
        <f t="shared" si="0"/>
        <v>201001</v>
      </c>
      <c r="I12" s="36" t="str">
        <f t="shared" si="0"/>
        <v>00000000</v>
      </c>
      <c r="J12" s="36" t="str">
        <f t="shared" si="0"/>
        <v>20090210</v>
      </c>
      <c r="K12" s="2" t="s">
        <v>50</v>
      </c>
      <c r="L12" s="2" t="s">
        <v>34</v>
      </c>
      <c r="M12" s="2" t="str">
        <f t="shared" si="1"/>
        <v>R05,201001,00000000,20090210,E,ELOLAP,@ELOLAP06,sandor@hamati.hu</v>
      </c>
      <c r="N12" s="2"/>
    </row>
    <row r="13" spans="1:13" ht="26.25" thickBot="1">
      <c r="A13" s="31" t="s">
        <v>67</v>
      </c>
      <c r="B13" s="32" t="s">
        <v>68</v>
      </c>
      <c r="C13" s="33" t="s">
        <v>69</v>
      </c>
      <c r="D13" s="45" t="s">
        <v>89</v>
      </c>
      <c r="G13" s="2" t="s">
        <v>88</v>
      </c>
      <c r="H13" s="2">
        <f t="shared" si="0"/>
        <v>201001</v>
      </c>
      <c r="I13" s="36" t="str">
        <f t="shared" si="0"/>
        <v>00000000</v>
      </c>
      <c r="J13" s="36" t="str">
        <f t="shared" si="0"/>
        <v>20090210</v>
      </c>
      <c r="K13" s="2" t="s">
        <v>50</v>
      </c>
      <c r="L13" s="2" t="s">
        <v>34</v>
      </c>
      <c r="M13" s="2" t="str">
        <f t="shared" si="1"/>
        <v>R05,201001,00000000,20090210,E,ELOLAP,@ELOLAP07,20090210</v>
      </c>
    </row>
    <row r="14" ht="13.5" thickTop="1"/>
    <row r="16" ht="13.5" thickBot="1"/>
    <row r="17" spans="3:6" ht="14.25" thickBot="1" thickTop="1">
      <c r="C17" s="37" t="s">
        <v>84</v>
      </c>
      <c r="D17" s="39" t="str">
        <f>+"R05001"&amp;I7</f>
        <v>R0500100000000</v>
      </c>
      <c r="F17" s="40" t="s">
        <v>85</v>
      </c>
    </row>
    <row r="18" spans="3:6" ht="13.5" thickTop="1">
      <c r="C18" s="38"/>
      <c r="D18" s="38"/>
      <c r="E18" s="38"/>
      <c r="F18" s="41" t="s">
        <v>87</v>
      </c>
    </row>
    <row r="19" spans="3:6" ht="12.75">
      <c r="C19" s="38"/>
      <c r="D19" s="38"/>
      <c r="E19" s="38"/>
      <c r="F19" s="41" t="s">
        <v>91</v>
      </c>
    </row>
    <row r="20" spans="3:6" ht="12.75">
      <c r="C20" s="38"/>
      <c r="D20" s="38"/>
      <c r="E20" s="38"/>
      <c r="F20" s="41" t="s">
        <v>86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A1">
      <selection activeCell="J26" sqref="J26"/>
    </sheetView>
  </sheetViews>
  <sheetFormatPr defaultColWidth="9.140625" defaultRowHeight="12.75"/>
  <cols>
    <col min="3" max="3" width="14.28125" style="0" customWidth="1"/>
    <col min="4" max="4" width="12.00390625" style="0" customWidth="1"/>
    <col min="5" max="5" width="11.421875" style="0" customWidth="1"/>
    <col min="6" max="6" width="12.421875" style="0" customWidth="1"/>
    <col min="7" max="7" width="12.140625" style="0" customWidth="1"/>
    <col min="9" max="9" width="13.57421875" style="0" customWidth="1"/>
  </cols>
  <sheetData>
    <row r="7" spans="1:9" ht="16.5">
      <c r="A7" s="55" t="s">
        <v>32</v>
      </c>
      <c r="B7" s="55"/>
      <c r="C7" s="55"/>
      <c r="D7" s="55"/>
      <c r="E7" s="55"/>
      <c r="F7" s="55"/>
      <c r="G7" s="55"/>
      <c r="H7" s="55"/>
      <c r="I7" s="55"/>
    </row>
    <row r="8" spans="1:22" ht="12.75">
      <c r="A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1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5</v>
      </c>
      <c r="E12" s="56" t="s">
        <v>6</v>
      </c>
      <c r="F12" s="57"/>
      <c r="G12" s="57"/>
      <c r="H12" s="58"/>
      <c r="I12" s="59" t="s">
        <v>7</v>
      </c>
    </row>
    <row r="13" spans="1:9" ht="13.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64.5" thickBot="1">
      <c r="A14" s="66"/>
      <c r="B14" s="61"/>
      <c r="C14" s="66"/>
      <c r="D14" s="61"/>
      <c r="E14" s="8" t="s">
        <v>11</v>
      </c>
      <c r="F14" s="7" t="s">
        <v>12</v>
      </c>
      <c r="G14" s="61"/>
      <c r="H14" s="61"/>
      <c r="I14" s="61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17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5.75">
      <c r="A16" s="21" t="s">
        <v>21</v>
      </c>
      <c r="B16" s="18" t="s">
        <v>80</v>
      </c>
      <c r="C16" s="18" t="s">
        <v>73</v>
      </c>
      <c r="D16" s="34">
        <v>0</v>
      </c>
      <c r="E16" s="34"/>
      <c r="F16" s="34"/>
      <c r="G16" s="34">
        <v>300000</v>
      </c>
      <c r="H16" s="34"/>
      <c r="I16" s="34">
        <v>300000</v>
      </c>
      <c r="J16" s="44">
        <f>D16+E16-F16+G16+H16-I16</f>
        <v>0</v>
      </c>
      <c r="L16" s="36" t="str">
        <f>ELOLAP!$G$7</f>
        <v>R05</v>
      </c>
      <c r="M16" s="36">
        <f>ELOLAP!$H$7</f>
        <v>201001</v>
      </c>
      <c r="N16" s="36" t="str">
        <f>ELOLAP!$I$7</f>
        <v>00000000</v>
      </c>
      <c r="O16" s="36" t="str">
        <f>ELOLAP!$J$7</f>
        <v>20090210</v>
      </c>
      <c r="P16" s="2" t="s">
        <v>50</v>
      </c>
      <c r="Q16" t="s">
        <v>0</v>
      </c>
      <c r="R16" s="35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R05,201001,00000000,20090210,E,DERK,@DERK001,SW,DE,0,,,300000,,300000</v>
      </c>
    </row>
    <row r="17" spans="1:18" ht="15.75">
      <c r="A17" s="21" t="s">
        <v>22</v>
      </c>
      <c r="B17" s="18" t="s">
        <v>81</v>
      </c>
      <c r="C17" s="18" t="s">
        <v>75</v>
      </c>
      <c r="D17" s="34">
        <v>0</v>
      </c>
      <c r="E17" s="34"/>
      <c r="F17" s="34">
        <v>50000</v>
      </c>
      <c r="G17" s="34">
        <v>50000</v>
      </c>
      <c r="H17" s="34"/>
      <c r="I17" s="34">
        <v>0</v>
      </c>
      <c r="J17" s="44">
        <f>D17+E17-F17+G17+H17-I17</f>
        <v>0</v>
      </c>
      <c r="L17" s="36" t="str">
        <f>ELOLAP!$G$7</f>
        <v>R05</v>
      </c>
      <c r="M17" s="36">
        <f>ELOLAP!$H$7</f>
        <v>201001</v>
      </c>
      <c r="N17" s="36" t="str">
        <f>ELOLAP!$I$7</f>
        <v>00000000</v>
      </c>
      <c r="O17" s="36" t="str">
        <f>ELOLAP!$J$7</f>
        <v>20090210</v>
      </c>
      <c r="P17" s="2" t="s">
        <v>50</v>
      </c>
      <c r="Q17" t="s">
        <v>0</v>
      </c>
      <c r="R17" s="35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R05,201001,00000000,20090210,E,DERK,@DERK002,FT,PL,0,,50000,50000,,0</v>
      </c>
    </row>
    <row r="18" spans="1:18" ht="15.75">
      <c r="A18" s="21" t="s">
        <v>23</v>
      </c>
      <c r="B18" s="18" t="s">
        <v>70</v>
      </c>
      <c r="C18" s="18" t="s">
        <v>75</v>
      </c>
      <c r="D18" s="34">
        <v>5000000</v>
      </c>
      <c r="E18" s="34">
        <v>2000000</v>
      </c>
      <c r="F18" s="34">
        <v>2500000</v>
      </c>
      <c r="G18" s="34">
        <v>-1500000</v>
      </c>
      <c r="H18" s="34"/>
      <c r="I18" s="34">
        <v>3000000</v>
      </c>
      <c r="J18" s="44">
        <f>D18+E18-F18+G18+H18-I18</f>
        <v>0</v>
      </c>
      <c r="L18" s="36" t="str">
        <f>ELOLAP!$G$7</f>
        <v>R05</v>
      </c>
      <c r="M18" s="36">
        <f>ELOLAP!$H$7</f>
        <v>201001</v>
      </c>
      <c r="N18" s="36" t="str">
        <f>ELOLAP!$I$7</f>
        <v>00000000</v>
      </c>
      <c r="O18" s="36" t="str">
        <f>ELOLAP!$J$7</f>
        <v>20090210</v>
      </c>
      <c r="P18" s="2" t="s">
        <v>50</v>
      </c>
      <c r="Q18" t="s">
        <v>0</v>
      </c>
      <c r="R18" s="35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R05,201001,00000000,20090210,E,DERK,@DERK003,FW,PL,5000000,2000000,2500000,-1500000,,3000000</v>
      </c>
    </row>
    <row r="19" spans="1:18" ht="15.75">
      <c r="A19" s="21" t="s">
        <v>77</v>
      </c>
      <c r="B19" s="18" t="s">
        <v>71</v>
      </c>
      <c r="C19" s="18" t="s">
        <v>74</v>
      </c>
      <c r="D19" s="34"/>
      <c r="E19" s="34">
        <v>3000000</v>
      </c>
      <c r="F19" s="34"/>
      <c r="G19" s="34">
        <v>-500000</v>
      </c>
      <c r="H19" s="34"/>
      <c r="I19" s="34">
        <v>2500000</v>
      </c>
      <c r="J19" s="44">
        <f>D19+E19-F19+G19+H19-I19</f>
        <v>0</v>
      </c>
      <c r="L19" s="36" t="str">
        <f>ELOLAP!$G$7</f>
        <v>R05</v>
      </c>
      <c r="M19" s="36">
        <f>ELOLAP!$H$7</f>
        <v>201001</v>
      </c>
      <c r="N19" s="36" t="str">
        <f>ELOLAP!$I$7</f>
        <v>00000000</v>
      </c>
      <c r="O19" s="36" t="str">
        <f>ELOLAP!$J$7</f>
        <v>20090210</v>
      </c>
      <c r="P19" s="2" t="s">
        <v>50</v>
      </c>
      <c r="Q19" t="s">
        <v>0</v>
      </c>
      <c r="R19" s="35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R05,201001,00000000,20090210,E,DERK,@DERK004,OV,US,,3000000,,-500000,,2500000</v>
      </c>
    </row>
    <row r="20" spans="1:18" ht="15.75">
      <c r="A20" s="21" t="s">
        <v>78</v>
      </c>
      <c r="B20" s="18" t="s">
        <v>72</v>
      </c>
      <c r="C20" s="18" t="s">
        <v>73</v>
      </c>
      <c r="D20" s="34">
        <v>350000</v>
      </c>
      <c r="E20" s="34"/>
      <c r="F20" s="34"/>
      <c r="G20" s="34">
        <v>450000</v>
      </c>
      <c r="H20" s="34">
        <v>100000</v>
      </c>
      <c r="I20" s="34">
        <v>900000</v>
      </c>
      <c r="J20" s="44">
        <f>D20+E20-F20+G20+H20-I20</f>
        <v>0</v>
      </c>
      <c r="L20" s="36" t="str">
        <f>ELOLAP!$G$7</f>
        <v>R05</v>
      </c>
      <c r="M20" s="36">
        <f>ELOLAP!$H$7</f>
        <v>201001</v>
      </c>
      <c r="N20" s="36" t="str">
        <f>ELOLAP!$I$7</f>
        <v>00000000</v>
      </c>
      <c r="O20" s="36" t="str">
        <f>ELOLAP!$J$7</f>
        <v>20090210</v>
      </c>
      <c r="P20" s="2" t="s">
        <v>50</v>
      </c>
      <c r="Q20" t="s">
        <v>0</v>
      </c>
      <c r="R20" s="35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R05,201001,00000000,20090210,E,DERK,@DERK005,EG,DE,350000,,,450000,100000,900000</v>
      </c>
    </row>
    <row r="21" spans="1:16" ht="12.75">
      <c r="A21" s="21"/>
      <c r="B21" s="18"/>
      <c r="C21" s="6"/>
      <c r="D21" s="34"/>
      <c r="E21" s="34"/>
      <c r="F21" s="34"/>
      <c r="G21" s="34"/>
      <c r="H21" s="34"/>
      <c r="I21" s="34"/>
      <c r="L21" s="2"/>
      <c r="M21" s="2"/>
      <c r="N21" s="2"/>
      <c r="O21" s="2"/>
      <c r="P21" s="2"/>
    </row>
    <row r="22" spans="1:14" ht="13.5" thickBot="1">
      <c r="A22" s="22" t="s">
        <v>25</v>
      </c>
      <c r="B22" s="19"/>
      <c r="C22" s="15"/>
      <c r="D22" s="15"/>
      <c r="E22" s="15"/>
      <c r="F22" s="15"/>
      <c r="G22" s="15"/>
      <c r="H22" s="15"/>
      <c r="I22" s="16"/>
      <c r="L22" s="2"/>
      <c r="M22" s="2"/>
      <c r="N22" s="2"/>
    </row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9.7109375" style="0" customWidth="1"/>
    <col min="5" max="5" width="12.8515625" style="0" customWidth="1"/>
    <col min="6" max="6" width="12.7109375" style="0" customWidth="1"/>
    <col min="7" max="7" width="14.28125" style="0" customWidth="1"/>
  </cols>
  <sheetData>
    <row r="8" spans="1:22" ht="12.75">
      <c r="A8" s="1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26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27</v>
      </c>
      <c r="E12" s="56" t="s">
        <v>6</v>
      </c>
      <c r="F12" s="57"/>
      <c r="G12" s="57"/>
      <c r="H12" s="58"/>
      <c r="I12" s="59" t="s">
        <v>28</v>
      </c>
    </row>
    <row r="13" spans="1:9" ht="13.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39" thickBot="1">
      <c r="A14" s="66"/>
      <c r="B14" s="61"/>
      <c r="C14" s="66"/>
      <c r="D14" s="61"/>
      <c r="E14" s="8" t="s">
        <v>30</v>
      </c>
      <c r="F14" s="8" t="s">
        <v>29</v>
      </c>
      <c r="G14" s="61"/>
      <c r="H14" s="61"/>
      <c r="I14" s="61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9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2.75">
      <c r="A16" s="21" t="s">
        <v>21</v>
      </c>
      <c r="B16" s="12" t="s">
        <v>70</v>
      </c>
      <c r="C16" s="18" t="s">
        <v>73</v>
      </c>
      <c r="D16" s="34">
        <v>1300000</v>
      </c>
      <c r="E16" s="34">
        <v>200000</v>
      </c>
      <c r="F16" s="34">
        <v>210000</v>
      </c>
      <c r="G16" s="34">
        <v>710000</v>
      </c>
      <c r="H16" s="34"/>
      <c r="I16" s="34">
        <v>2000000</v>
      </c>
      <c r="J16" s="44">
        <f>D16+E16-F16+G16+H16-I16</f>
        <v>0</v>
      </c>
      <c r="L16" s="36" t="str">
        <f>ELOLAP!$G$7</f>
        <v>R05</v>
      </c>
      <c r="M16" s="36">
        <f>ELOLAP!$H$7</f>
        <v>201001</v>
      </c>
      <c r="N16" s="36" t="str">
        <f>ELOLAP!$I$7</f>
        <v>00000000</v>
      </c>
      <c r="O16" s="36" t="str">
        <f>ELOLAP!$J$7</f>
        <v>20090210</v>
      </c>
      <c r="P16" s="2" t="s">
        <v>50</v>
      </c>
      <c r="Q16" s="2" t="s">
        <v>31</v>
      </c>
      <c r="R16" s="2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R05,201001,00000000,20090210,E,DERT,@DERT001,FW,DE,1300000,200000,210000,710000,,2000000</v>
      </c>
    </row>
    <row r="17" spans="1:18" ht="12.75">
      <c r="A17" s="21" t="s">
        <v>22</v>
      </c>
      <c r="B17" s="12" t="s">
        <v>70</v>
      </c>
      <c r="C17" s="18" t="s">
        <v>74</v>
      </c>
      <c r="D17" s="34">
        <v>2000000</v>
      </c>
      <c r="E17" s="34"/>
      <c r="F17" s="34">
        <v>2300000</v>
      </c>
      <c r="G17" s="34">
        <v>300000</v>
      </c>
      <c r="H17" s="34"/>
      <c r="I17" s="34">
        <v>0</v>
      </c>
      <c r="J17" s="44">
        <f>D17+E17-F17+G17+H17-I17</f>
        <v>0</v>
      </c>
      <c r="L17" s="36" t="str">
        <f>ELOLAP!$G$7</f>
        <v>R05</v>
      </c>
      <c r="M17" s="36">
        <f>ELOLAP!$H$7</f>
        <v>201001</v>
      </c>
      <c r="N17" s="36" t="str">
        <f>ELOLAP!$I$7</f>
        <v>00000000</v>
      </c>
      <c r="O17" s="36" t="str">
        <f>ELOLAP!$J$7</f>
        <v>20090210</v>
      </c>
      <c r="P17" s="2" t="s">
        <v>50</v>
      </c>
      <c r="Q17" s="2" t="s">
        <v>31</v>
      </c>
      <c r="R17" s="2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R05,201001,00000000,20090210,E,DERT,@DERT002,FW,US,2000000,,2300000,300000,,0</v>
      </c>
    </row>
    <row r="18" spans="1:18" ht="12.75">
      <c r="A18" s="21" t="s">
        <v>23</v>
      </c>
      <c r="B18" s="12" t="s">
        <v>76</v>
      </c>
      <c r="C18" s="18" t="s">
        <v>73</v>
      </c>
      <c r="D18" s="34"/>
      <c r="E18" s="34">
        <v>1000000</v>
      </c>
      <c r="F18" s="34"/>
      <c r="G18" s="34">
        <v>500000</v>
      </c>
      <c r="H18" s="34"/>
      <c r="I18" s="34">
        <v>1500000</v>
      </c>
      <c r="J18" s="44">
        <f>D18+E18-F18+G18+H18-I18</f>
        <v>0</v>
      </c>
      <c r="L18" s="36" t="str">
        <f>ELOLAP!$G$7</f>
        <v>R05</v>
      </c>
      <c r="M18" s="36">
        <f>ELOLAP!$H$7</f>
        <v>201001</v>
      </c>
      <c r="N18" s="36" t="str">
        <f>ELOLAP!$I$7</f>
        <v>00000000</v>
      </c>
      <c r="O18" s="36" t="str">
        <f>ELOLAP!$J$7</f>
        <v>20090210</v>
      </c>
      <c r="P18" s="2" t="s">
        <v>50</v>
      </c>
      <c r="Q18" s="2" t="s">
        <v>31</v>
      </c>
      <c r="R18" s="2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R05,201001,00000000,20090210,E,DERT,@DERT003,OE,DE,,1000000,,500000,,1500000</v>
      </c>
    </row>
    <row r="19" spans="1:18" ht="12.75">
      <c r="A19" s="21" t="s">
        <v>77</v>
      </c>
      <c r="B19" s="12" t="s">
        <v>81</v>
      </c>
      <c r="C19" s="18" t="s">
        <v>75</v>
      </c>
      <c r="D19" s="34">
        <v>0</v>
      </c>
      <c r="E19" s="34"/>
      <c r="F19" s="34">
        <v>1000000</v>
      </c>
      <c r="G19" s="34">
        <v>1000000</v>
      </c>
      <c r="H19" s="34"/>
      <c r="I19" s="34">
        <v>0</v>
      </c>
      <c r="J19" s="44">
        <f>D19+E19-F19+G19+H19-I19</f>
        <v>0</v>
      </c>
      <c r="L19" s="36" t="str">
        <f>ELOLAP!$G$7</f>
        <v>R05</v>
      </c>
      <c r="M19" s="36">
        <f>ELOLAP!$H$7</f>
        <v>201001</v>
      </c>
      <c r="N19" s="36" t="str">
        <f>ELOLAP!$I$7</f>
        <v>00000000</v>
      </c>
      <c r="O19" s="36" t="str">
        <f>ELOLAP!$J$7</f>
        <v>20090210</v>
      </c>
      <c r="P19" s="2" t="s">
        <v>50</v>
      </c>
      <c r="Q19" s="2" t="s">
        <v>31</v>
      </c>
      <c r="R19" s="2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R05,201001,00000000,20090210,E,DERT,@DERT004,FT,PL,0,,1000000,1000000,,0</v>
      </c>
    </row>
    <row r="20" spans="1:16" ht="12.75">
      <c r="A20" s="21" t="s">
        <v>24</v>
      </c>
      <c r="B20" s="12"/>
      <c r="C20" s="18"/>
      <c r="D20" s="6"/>
      <c r="E20" s="6"/>
      <c r="F20" s="6"/>
      <c r="G20" s="6"/>
      <c r="H20" s="6"/>
      <c r="I20" s="13"/>
      <c r="L20" s="2"/>
      <c r="M20" s="2"/>
      <c r="N20" s="36"/>
      <c r="O20" s="2"/>
      <c r="P20" s="2"/>
    </row>
    <row r="21" spans="1:13" ht="12.75">
      <c r="A21" s="21"/>
      <c r="B21" s="12"/>
      <c r="C21" s="6"/>
      <c r="D21" s="6"/>
      <c r="E21" s="6"/>
      <c r="F21" s="6"/>
      <c r="G21" s="6"/>
      <c r="H21" s="6"/>
      <c r="I21" s="13"/>
      <c r="L21" s="2"/>
      <c r="M21" s="2"/>
    </row>
    <row r="22" spans="1:13" ht="13.5" thickBot="1">
      <c r="A22" s="22" t="s">
        <v>25</v>
      </c>
      <c r="B22" s="14"/>
      <c r="C22" s="15"/>
      <c r="D22" s="15"/>
      <c r="E22" s="15"/>
      <c r="F22" s="15"/>
      <c r="G22" s="15"/>
      <c r="H22" s="15"/>
      <c r="I22" s="16"/>
      <c r="L22" s="2"/>
      <c r="M22" s="2"/>
    </row>
  </sheetData>
  <sheetProtection/>
  <mergeCells count="9"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kuranzne</cp:lastModifiedBy>
  <cp:lastPrinted>2006-11-20T12:21:41Z</cp:lastPrinted>
  <dcterms:created xsi:type="dcterms:W3CDTF">2006-07-27T09:34:30Z</dcterms:created>
  <dcterms:modified xsi:type="dcterms:W3CDTF">2009-11-17T14:15:01Z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