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0" windowWidth="12120" windowHeight="8385" activeTab="1"/>
  </bookViews>
  <sheets>
    <sheet name="TXT" sheetId="1" r:id="rId1"/>
    <sheet name="ELOLAP" sheetId="2" r:id="rId2"/>
    <sheet name="BEFK1_GHI" sheetId="3" r:id="rId3"/>
    <sheet name="BEFK2_GHI" sheetId="4" r:id="rId4"/>
    <sheet name="BEFK3_GHI" sheetId="5" r:id="rId5"/>
    <sheet name="BEFK4_GHI" sheetId="6" r:id="rId6"/>
    <sheet name="BEFK5_GHI" sheetId="7" r:id="rId7"/>
    <sheet name="BEFT1_GHI" sheetId="8" r:id="rId8"/>
    <sheet name="BEFT3_GHI" sheetId="9" r:id="rId9"/>
    <sheet name="BEFT4_GHI" sheetId="10" r:id="rId10"/>
    <sheet name="BEFT5_GHI" sheetId="11" r:id="rId11"/>
  </sheets>
  <definedNames>
    <definedName name="_xlnm.Print_Titles" localSheetId="2">'BEFK1_GHI'!$1:$5</definedName>
    <definedName name="_xlnm.Print_Titles" localSheetId="3">'BEFK2_GHI'!$2:$5</definedName>
    <definedName name="_xlnm.Print_Titles" localSheetId="4">'BEFK3_GHI'!$2:$5</definedName>
    <definedName name="_xlnm.Print_Titles" localSheetId="5">'BEFK4_GHI'!$2:$5</definedName>
    <definedName name="_xlnm.Print_Titles" localSheetId="6">'BEFK5_GHI'!$2:$5</definedName>
    <definedName name="_xlnm.Print_Titles" localSheetId="7">'BEFT1_GHI'!$1:$5</definedName>
    <definedName name="_xlnm.Print_Titles" localSheetId="8">'BEFT3_GHI'!$1:$5</definedName>
    <definedName name="_xlnm.Print_Titles" localSheetId="9">'BEFT4_GHI'!$1:$5</definedName>
    <definedName name="_xlnm.Print_Titles" localSheetId="10">'BEFT5_GHI'!$1:$5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nemethneed</author>
  </authors>
  <commentList>
    <comment ref="C19" authorId="0">
      <text>
        <r>
          <rPr>
            <b/>
            <sz val="8"/>
            <rFont val="Tahoma"/>
            <family val="2"/>
          </rPr>
          <t>nemethneed:</t>
        </r>
        <r>
          <rPr>
            <sz val="8"/>
            <rFont val="Tahoma"/>
            <family val="2"/>
          </rPr>
          <t xml:space="preserve">
rövid lejárattal</t>
        </r>
      </text>
    </comment>
  </commentList>
</comments>
</file>

<file path=xl/sharedStrings.xml><?xml version="1.0" encoding="utf-8"?>
<sst xmlns="http://schemas.openxmlformats.org/spreadsheetml/2006/main" count="635" uniqueCount="179">
  <si>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</si>
  <si>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</si>
  <si>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</si>
  <si>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</si>
  <si>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</si>
  <si>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</si>
  <si>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</si>
  <si>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</si>
  <si>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</si>
  <si>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</si>
  <si>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</si>
  <si>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</si>
  <si>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</si>
  <si>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</si>
  <si>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</si>
  <si>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</si>
  <si>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</si>
  <si>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</si>
  <si>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</si>
  <si>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</si>
  <si>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</si>
  <si>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</si>
  <si>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</si>
  <si>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</si>
  <si>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</si>
  <si>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</si>
  <si>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</si>
  <si>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</si>
  <si>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</si>
  <si>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</si>
  <si>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</si>
  <si>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</si>
  <si>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</si>
  <si>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</si>
  <si>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</si>
  <si>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05.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</si>
  <si>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</si>
  <si>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</si>
  <si>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</si>
  <si>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</si>
  <si>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</si>
  <si>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</si>
  <si>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</si>
  <si>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</si>
  <si>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</si>
  <si>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</si>
  <si>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</si>
  <si>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</si>
  <si>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</si>
  <si>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</si>
  <si>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</si>
  <si>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</si>
  <si>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</si>
  <si>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</si>
  <si>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</si>
  <si>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</si>
  <si>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</si>
  <si>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</si>
  <si>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</si>
  <si>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</si>
  <si>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</si>
  <si>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</si>
  <si>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</si>
  <si>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</si>
  <si>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</si>
  <si>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</si>
  <si>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</si>
  <si>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</si>
  <si>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</si>
  <si>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</si>
  <si>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</si>
  <si>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</si>
  <si>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</si>
  <si>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</si>
  <si>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</si>
  <si>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</si>
  <si>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BEFK5_GHI tábla</t>
  </si>
  <si>
    <t>BEFK1_GHI tábla</t>
  </si>
  <si>
    <t>BEFK2_GHI tábla</t>
  </si>
  <si>
    <t>BEFK3_GHI tábla</t>
  </si>
  <si>
    <t>BEFK4_GHI tábla</t>
  </si>
  <si>
    <t>BEFT1_GHI tábla</t>
  </si>
  <si>
    <t>BEFT3_GHI tábla</t>
  </si>
  <si>
    <t>BEFT4_GHI tába</t>
  </si>
  <si>
    <t>BEFT5_GHI tábla</t>
  </si>
  <si>
    <t>Adatok: egész devizában</t>
  </si>
  <si>
    <t>Nem rezidens partner ISO országkódja</t>
  </si>
  <si>
    <t>Hitelazonosító</t>
  </si>
  <si>
    <t xml:space="preserve">Nem rezidens partner </t>
  </si>
  <si>
    <t xml:space="preserve">Egyéb befektetések havi adatszolgáltatása </t>
  </si>
  <si>
    <r>
      <t>– központi kormányzat, helyi önkormányzatok és társadalombiztosítási alapok</t>
    </r>
    <r>
      <rPr>
        <b/>
        <i/>
        <sz val="12"/>
        <rFont val="Garamond"/>
        <family val="1"/>
      </rPr>
      <t xml:space="preserve"> </t>
    </r>
  </si>
  <si>
    <t>Eredeti devizanem ISO kódja</t>
  </si>
  <si>
    <t xml:space="preserve"> Hitelazonosító</t>
  </si>
  <si>
    <t>H</t>
  </si>
  <si>
    <t>EUR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</si>
  <si>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</si>
  <si>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</si>
  <si>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</si>
  <si>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</si>
  <si>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</si>
  <si>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</si>
  <si>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</si>
  <si>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</si>
  <si>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</si>
  <si>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</si>
  <si>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USD</t>
  </si>
  <si>
    <t>HUF</t>
  </si>
  <si>
    <t>DE</t>
  </si>
  <si>
    <t>US</t>
  </si>
  <si>
    <t>R</t>
  </si>
  <si>
    <t>PL</t>
  </si>
  <si>
    <t>KERHITT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</si>
  <si>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</si>
  <si>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</si>
  <si>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</si>
  <si>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</si>
  <si>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</si>
  <si>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</si>
  <si>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</si>
  <si>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</si>
  <si>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</si>
  <si>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</si>
  <si>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</si>
  <si>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</si>
  <si>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</si>
  <si>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</si>
  <si>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</si>
  <si>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</si>
  <si>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</si>
  <si>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</si>
  <si>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</si>
  <si>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</si>
  <si>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</si>
  <si>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</si>
  <si>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</si>
  <si>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</si>
  <si>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</si>
  <si>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</si>
  <si>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</si>
  <si>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</si>
  <si>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</si>
  <si>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</si>
  <si>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</si>
  <si>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</si>
  <si>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</si>
  <si>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</si>
  <si>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</si>
  <si>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</si>
  <si>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</si>
  <si>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R09</t>
  </si>
  <si>
    <t>BFSZLAK</t>
  </si>
  <si>
    <t>KERHITK</t>
  </si>
  <si>
    <t>AHITT</t>
  </si>
  <si>
    <t>EURO1000</t>
  </si>
  <si>
    <t>EURO1200</t>
  </si>
  <si>
    <t>KFIZ</t>
  </si>
  <si>
    <t>BEFK1GHI</t>
  </si>
  <si>
    <t>BEFK2GHI</t>
  </si>
  <si>
    <t>BEFK3GHI</t>
  </si>
  <si>
    <t>BEFK4GHI</t>
  </si>
  <si>
    <t>BEFK5GHI</t>
  </si>
  <si>
    <t>BEFT1GHI</t>
  </si>
  <si>
    <t>BEFT3GHI</t>
  </si>
  <si>
    <t>BEFT4GHI</t>
  </si>
  <si>
    <t>BEFT5GHI</t>
  </si>
  <si>
    <t>EHITK</t>
  </si>
  <si>
    <t>EK</t>
  </si>
  <si>
    <t>ET</t>
  </si>
  <si>
    <t>ERESZT</t>
  </si>
  <si>
    <t>00000000</t>
  </si>
  <si>
    <t>ATSO</t>
  </si>
  <si>
    <t>KOVEL</t>
  </si>
  <si>
    <t>Szabványos fájlnév:</t>
  </si>
  <si>
    <t xml:space="preserve"> Fájlnév összetétele: </t>
  </si>
  <si>
    <t>3) adatszolgáltató 8 jegyű törzsszáma</t>
  </si>
  <si>
    <t>1) adatgyűjtés jele: R09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</si>
  <si>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</si>
  <si>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20110211</t>
  </si>
  <si>
    <t>2) vonatkozási időszak 2011 év utolsó számjegye: 1 és a hónap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</si>
</sst>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  <numFmt numFmtId="169" formatCode="#,##0.0"/>
  </numFmts>
  <fonts count="60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aramond"/>
      <family val="1"/>
    </font>
    <font>
      <sz val="10"/>
      <color indexed="52"/>
      <name val="Garamond"/>
      <family val="1"/>
    </font>
    <font>
      <sz val="10"/>
      <color indexed="22"/>
      <name val="Garamond"/>
      <family val="1"/>
    </font>
    <font>
      <sz val="10"/>
      <color indexed="55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0"/>
      <color indexed="10"/>
      <name val="Arial CE"/>
      <family val="0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1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1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1" fillId="0" borderId="0" xfId="55" applyFont="1" applyFill="1" applyBorder="1" applyAlignment="1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16" xfId="55" applyFont="1" applyBorder="1" applyAlignment="1">
      <alignment horizontal="center"/>
      <protection/>
    </xf>
    <xf numFmtId="0" fontId="1" fillId="0" borderId="19" xfId="55" applyFont="1" applyFill="1" applyBorder="1" applyAlignment="1">
      <alignment/>
      <protection/>
    </xf>
    <xf numFmtId="0" fontId="0" fillId="0" borderId="17" xfId="55" applyFont="1" applyBorder="1">
      <alignment/>
      <protection/>
    </xf>
    <xf numFmtId="0" fontId="2" fillId="0" borderId="18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2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1" fillId="0" borderId="20" xfId="55" applyFont="1" applyBorder="1" applyAlignment="1">
      <alignment vertical="center" wrapText="1"/>
      <protection/>
    </xf>
    <xf numFmtId="0" fontId="0" fillId="0" borderId="21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2" fillId="0" borderId="23" xfId="55" applyFont="1" applyBorder="1" applyAlignment="1">
      <alignment horizontal="center"/>
      <protection/>
    </xf>
    <xf numFmtId="0" fontId="2" fillId="0" borderId="24" xfId="55" applyFont="1" applyBorder="1" applyAlignment="1">
      <alignment horizont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5" xfId="55" applyFont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0" fillId="0" borderId="26" xfId="55" applyFont="1" applyBorder="1">
      <alignment/>
      <protection/>
    </xf>
    <xf numFmtId="0" fontId="2" fillId="0" borderId="27" xfId="55" applyFont="1" applyFill="1" applyBorder="1" applyAlignment="1">
      <alignment horizontal="center"/>
      <protection/>
    </xf>
    <xf numFmtId="0" fontId="2" fillId="0" borderId="26" xfId="55" applyFont="1" applyFill="1" applyBorder="1" applyAlignment="1">
      <alignment horizontal="center"/>
      <protection/>
    </xf>
    <xf numFmtId="0" fontId="1" fillId="0" borderId="13" xfId="55" applyFont="1" applyFill="1" applyBorder="1" applyAlignment="1">
      <alignment vertical="center" wrapText="1"/>
      <protection/>
    </xf>
    <xf numFmtId="0" fontId="2" fillId="0" borderId="13" xfId="55" applyFont="1" applyFill="1" applyBorder="1">
      <alignment/>
      <protection/>
    </xf>
    <xf numFmtId="0" fontId="2" fillId="0" borderId="14" xfId="55" applyFont="1" applyFill="1" applyBorder="1">
      <alignment/>
      <protection/>
    </xf>
    <xf numFmtId="0" fontId="2" fillId="0" borderId="13" xfId="55" applyFont="1" applyFill="1" applyBorder="1" applyAlignment="1">
      <alignment horizontal="center"/>
      <protection/>
    </xf>
    <xf numFmtId="0" fontId="1" fillId="0" borderId="25" xfId="55" applyFont="1" applyFill="1" applyBorder="1" applyAlignment="1">
      <alignment vertical="center" wrapText="1"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Fill="1" applyBorder="1">
      <alignment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26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8" fillId="0" borderId="11" xfId="55" applyFont="1" applyFill="1" applyBorder="1">
      <alignment/>
      <protection/>
    </xf>
    <xf numFmtId="0" fontId="8" fillId="0" borderId="12" xfId="55" applyFont="1" applyFill="1" applyBorder="1">
      <alignment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>
      <alignment/>
      <protection/>
    </xf>
    <xf numFmtId="0" fontId="0" fillId="0" borderId="17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1" fillId="0" borderId="28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1" fillId="33" borderId="22" xfId="55" applyFont="1" applyFill="1" applyBorder="1" applyAlignment="1">
      <alignment horizontal="center" vertical="center" wrapText="1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2" fillId="0" borderId="32" xfId="55" applyFont="1" applyFill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33" xfId="55" applyFont="1" applyBorder="1" applyAlignment="1">
      <alignment horizontal="center"/>
      <protection/>
    </xf>
    <xf numFmtId="0" fontId="0" fillId="0" borderId="33" xfId="55" applyFont="1" applyBorder="1">
      <alignment/>
      <protection/>
    </xf>
    <xf numFmtId="0" fontId="0" fillId="0" borderId="34" xfId="55" applyFont="1" applyBorder="1">
      <alignment/>
      <protection/>
    </xf>
    <xf numFmtId="0" fontId="1" fillId="0" borderId="25" xfId="55" applyFont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10" fillId="0" borderId="0" xfId="55" applyFont="1" applyAlignment="1">
      <alignment horizontal="center"/>
      <protection/>
    </xf>
    <xf numFmtId="0" fontId="2" fillId="33" borderId="17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12" xfId="55" applyFont="1" applyFill="1" applyBorder="1">
      <alignment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33" borderId="11" xfId="55" applyFont="1" applyFill="1" applyBorder="1">
      <alignment/>
      <protection/>
    </xf>
    <xf numFmtId="0" fontId="2" fillId="33" borderId="28" xfId="55" applyFont="1" applyFill="1" applyBorder="1" applyAlignment="1">
      <alignment horizontal="center"/>
      <protection/>
    </xf>
    <xf numFmtId="0" fontId="2" fillId="33" borderId="12" xfId="55" applyFont="1" applyFill="1" applyBorder="1">
      <alignment/>
      <protection/>
    </xf>
    <xf numFmtId="0" fontId="2" fillId="33" borderId="17" xfId="55" applyFont="1" applyFill="1" applyBorder="1" applyAlignment="1">
      <alignment horizontal="center" vertical="center" wrapText="1"/>
      <protection/>
    </xf>
    <xf numFmtId="0" fontId="2" fillId="33" borderId="17" xfId="55" applyFont="1" applyFill="1" applyBorder="1">
      <alignment/>
      <protection/>
    </xf>
    <xf numFmtId="0" fontId="2" fillId="33" borderId="26" xfId="55" applyFont="1" applyFill="1" applyBorder="1">
      <alignment/>
      <protection/>
    </xf>
    <xf numFmtId="0" fontId="2" fillId="33" borderId="13" xfId="55" applyFont="1" applyFill="1" applyBorder="1">
      <alignment/>
      <protection/>
    </xf>
    <xf numFmtId="0" fontId="0" fillId="33" borderId="13" xfId="55" applyFont="1" applyFill="1" applyBorder="1">
      <alignment/>
      <protection/>
    </xf>
    <xf numFmtId="0" fontId="0" fillId="33" borderId="14" xfId="55" applyFont="1" applyFill="1" applyBorder="1">
      <alignment/>
      <protection/>
    </xf>
    <xf numFmtId="0" fontId="0" fillId="0" borderId="0" xfId="55" applyFont="1" applyAlignment="1">
      <alignment/>
      <protection/>
    </xf>
    <xf numFmtId="0" fontId="1" fillId="0" borderId="22" xfId="55" applyFont="1" applyBorder="1" applyAlignment="1">
      <alignment horizontal="center" vertical="center" wrapText="1"/>
      <protection/>
    </xf>
    <xf numFmtId="0" fontId="1" fillId="0" borderId="36" xfId="55" applyFont="1" applyBorder="1" applyAlignment="1">
      <alignment horizontal="center" vertical="center" wrapText="1"/>
      <protection/>
    </xf>
    <xf numFmtId="0" fontId="1" fillId="0" borderId="35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vertical="center" wrapText="1"/>
      <protection/>
    </xf>
    <xf numFmtId="0" fontId="2" fillId="33" borderId="16" xfId="55" applyFont="1" applyFill="1" applyBorder="1" applyAlignment="1">
      <alignment horizontal="center" vertical="center" wrapText="1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/>
      <protection/>
    </xf>
    <xf numFmtId="0" fontId="1" fillId="0" borderId="29" xfId="55" applyFont="1" applyFill="1" applyBorder="1" applyAlignment="1">
      <alignment horizontal="center" vertical="center" wrapText="1"/>
      <protection/>
    </xf>
    <xf numFmtId="0" fontId="0" fillId="34" borderId="11" xfId="55" applyFont="1" applyFill="1" applyBorder="1">
      <alignment/>
      <protection/>
    </xf>
    <xf numFmtId="0" fontId="2" fillId="0" borderId="24" xfId="55" applyFont="1" applyBorder="1" applyAlignment="1" quotePrefix="1">
      <alignment horizontal="center"/>
      <protection/>
    </xf>
    <xf numFmtId="0" fontId="0" fillId="0" borderId="11" xfId="55" applyNumberFormat="1" applyFont="1" applyBorder="1">
      <alignment/>
      <protection/>
    </xf>
    <xf numFmtId="3" fontId="0" fillId="0" borderId="11" xfId="55" applyNumberFormat="1" applyFont="1" applyFill="1" applyBorder="1">
      <alignment/>
      <protection/>
    </xf>
    <xf numFmtId="3" fontId="12" fillId="0" borderId="11" xfId="55" applyNumberFormat="1" applyFont="1" applyFill="1" applyBorder="1">
      <alignment/>
      <protection/>
    </xf>
    <xf numFmtId="3" fontId="0" fillId="0" borderId="11" xfId="55" applyNumberFormat="1" applyFont="1" applyBorder="1">
      <alignment/>
      <protection/>
    </xf>
    <xf numFmtId="0" fontId="0" fillId="0" borderId="0" xfId="55" applyFont="1" applyBorder="1" applyAlignment="1">
      <alignment/>
      <protection/>
    </xf>
    <xf numFmtId="0" fontId="2" fillId="0" borderId="11" xfId="55" applyFont="1" applyBorder="1" applyAlignment="1">
      <alignment horizontal="center" vertical="center" wrapText="1"/>
      <protection/>
    </xf>
    <xf numFmtId="3" fontId="0" fillId="33" borderId="11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0" borderId="12" xfId="55" applyNumberFormat="1" applyFont="1" applyBorder="1" applyAlignment="1">
      <alignment horizontal="center"/>
      <protection/>
    </xf>
    <xf numFmtId="0" fontId="15" fillId="35" borderId="0" xfId="55" applyNumberFormat="1" applyFont="1" applyFill="1" applyBorder="1" applyAlignment="1">
      <alignment horizontal="left" vertical="center" wrapText="1"/>
      <protection/>
    </xf>
    <xf numFmtId="0" fontId="16" fillId="0" borderId="38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7" fillId="0" borderId="39" xfId="55" applyNumberFormat="1" applyFont="1" applyFill="1" applyBorder="1" applyAlignment="1">
      <alignment horizontal="left" vertical="center" wrapText="1"/>
      <protection/>
    </xf>
    <xf numFmtId="0" fontId="18" fillId="0" borderId="40" xfId="55" applyNumberFormat="1" applyFont="1" applyFill="1" applyBorder="1" applyAlignment="1">
      <alignment horizontal="left" vertical="center" wrapText="1"/>
      <protection/>
    </xf>
    <xf numFmtId="0" fontId="18" fillId="0" borderId="41" xfId="55" applyNumberFormat="1" applyFont="1" applyFill="1" applyBorder="1" applyAlignment="1">
      <alignment horizontal="left" vertical="center" wrapText="1"/>
      <protection/>
    </xf>
    <xf numFmtId="0" fontId="4" fillId="0" borderId="41" xfId="43" applyNumberFormat="1" applyFill="1" applyBorder="1" applyAlignment="1" applyProtection="1">
      <alignment horizontal="left" vertical="center" wrapText="1"/>
      <protection/>
    </xf>
    <xf numFmtId="0" fontId="17" fillId="0" borderId="42" xfId="55" applyNumberFormat="1" applyFont="1" applyFill="1" applyBorder="1" applyAlignment="1">
      <alignment horizontal="left" vertical="center" wrapText="1"/>
      <protection/>
    </xf>
    <xf numFmtId="0" fontId="18" fillId="0" borderId="43" xfId="55" applyNumberFormat="1" applyFont="1" applyFill="1" applyBorder="1" applyAlignment="1">
      <alignment horizontal="left" vertical="center" wrapText="1"/>
      <protection/>
    </xf>
    <xf numFmtId="0" fontId="18" fillId="0" borderId="44" xfId="55" applyNumberFormat="1" applyFont="1" applyFill="1" applyBorder="1" applyAlignment="1">
      <alignment horizontal="left" vertical="center" wrapText="1"/>
      <protection/>
    </xf>
    <xf numFmtId="3" fontId="2" fillId="33" borderId="11" xfId="55" applyNumberFormat="1" applyFont="1" applyFill="1" applyBorder="1">
      <alignment/>
      <protection/>
    </xf>
    <xf numFmtId="3" fontId="2" fillId="33" borderId="28" xfId="55" applyNumberFormat="1" applyFont="1" applyFill="1" applyBorder="1" applyAlignment="1">
      <alignment horizontal="center"/>
      <protection/>
    </xf>
    <xf numFmtId="0" fontId="9" fillId="34" borderId="11" xfId="55" applyFont="1" applyFill="1" applyBorder="1">
      <alignment/>
      <protection/>
    </xf>
    <xf numFmtId="0" fontId="2" fillId="34" borderId="11" xfId="55" applyFont="1" applyFill="1" applyBorder="1">
      <alignment/>
      <protection/>
    </xf>
    <xf numFmtId="0" fontId="9" fillId="34" borderId="12" xfId="55" applyFont="1" applyFill="1" applyBorder="1">
      <alignment/>
      <protection/>
    </xf>
    <xf numFmtId="0" fontId="2" fillId="34" borderId="11" xfId="55" applyFont="1" applyFill="1" applyBorder="1" applyAlignment="1">
      <alignment horizontal="center" vertical="center" wrapText="1"/>
      <protection/>
    </xf>
    <xf numFmtId="3" fontId="2" fillId="0" borderId="12" xfId="55" applyNumberFormat="1" applyFont="1" applyFill="1" applyBorder="1">
      <alignment/>
      <protection/>
    </xf>
    <xf numFmtId="0" fontId="0" fillId="34" borderId="11" xfId="55" applyNumberFormat="1" applyFont="1" applyFill="1" applyBorder="1">
      <alignment/>
      <protection/>
    </xf>
    <xf numFmtId="3" fontId="0" fillId="34" borderId="11" xfId="55" applyNumberFormat="1" applyFont="1" applyFill="1" applyBorder="1">
      <alignment/>
      <protection/>
    </xf>
    <xf numFmtId="0" fontId="0" fillId="0" borderId="11" xfId="55" applyNumberFormat="1" applyFont="1" applyFill="1" applyBorder="1">
      <alignment/>
      <protection/>
    </xf>
    <xf numFmtId="0" fontId="0" fillId="0" borderId="10" xfId="55" applyNumberFormat="1" applyFont="1" applyFill="1" applyBorder="1">
      <alignment/>
      <protection/>
    </xf>
    <xf numFmtId="0" fontId="0" fillId="0" borderId="10" xfId="55" applyFont="1" applyFill="1" applyBorder="1">
      <alignment/>
      <protection/>
    </xf>
    <xf numFmtId="3" fontId="0" fillId="0" borderId="10" xfId="55" applyNumberFormat="1" applyFont="1" applyFill="1" applyBorder="1">
      <alignment/>
      <protection/>
    </xf>
    <xf numFmtId="3" fontId="19" fillId="0" borderId="11" xfId="55" applyNumberFormat="1" applyFont="1" applyFill="1" applyBorder="1">
      <alignment/>
      <protection/>
    </xf>
    <xf numFmtId="3" fontId="0" fillId="0" borderId="12" xfId="55" applyNumberFormat="1" applyFont="1" applyBorder="1">
      <alignment/>
      <protection/>
    </xf>
    <xf numFmtId="3" fontId="2" fillId="33" borderId="11" xfId="55" applyNumberFormat="1" applyFont="1" applyFill="1" applyBorder="1" applyAlignment="1">
      <alignment vertical="center" wrapText="1"/>
      <protection/>
    </xf>
    <xf numFmtId="3" fontId="2" fillId="33" borderId="28" xfId="55" applyNumberFormat="1" applyFont="1" applyFill="1" applyBorder="1" applyAlignment="1">
      <alignment vertical="center" wrapText="1"/>
      <protection/>
    </xf>
    <xf numFmtId="0" fontId="0" fillId="34" borderId="0" xfId="55" applyFont="1" applyFill="1">
      <alignment/>
      <protection/>
    </xf>
    <xf numFmtId="3" fontId="2" fillId="34" borderId="11" xfId="55" applyNumberFormat="1" applyFont="1" applyFill="1" applyBorder="1" applyAlignment="1">
      <alignment horizontal="center" vertical="center" wrapText="1"/>
      <protection/>
    </xf>
    <xf numFmtId="3" fontId="2" fillId="34" borderId="12" xfId="55" applyNumberFormat="1" applyFont="1" applyFill="1" applyBorder="1" applyAlignment="1">
      <alignment horizontal="center" vertical="center" wrapText="1"/>
      <protection/>
    </xf>
    <xf numFmtId="3" fontId="2" fillId="36" borderId="11" xfId="55" applyNumberFormat="1" applyFont="1" applyFill="1" applyBorder="1" applyAlignment="1">
      <alignment/>
      <protection/>
    </xf>
    <xf numFmtId="3" fontId="2" fillId="36" borderId="28" xfId="55" applyNumberFormat="1" applyFont="1" applyFill="1" applyBorder="1" applyAlignment="1">
      <alignment vertical="center" wrapText="1"/>
      <protection/>
    </xf>
    <xf numFmtId="3" fontId="2" fillId="33" borderId="11" xfId="55" applyNumberFormat="1" applyFont="1" applyFill="1" applyBorder="1" applyAlignment="1">
      <alignment/>
      <protection/>
    </xf>
    <xf numFmtId="3" fontId="2" fillId="36" borderId="11" xfId="55" applyNumberFormat="1" applyFont="1" applyFill="1" applyBorder="1" applyAlignment="1">
      <alignment vertical="center" wrapText="1"/>
      <protection/>
    </xf>
    <xf numFmtId="3" fontId="2" fillId="34" borderId="11" xfId="55" applyNumberFormat="1" applyFont="1" applyFill="1" applyBorder="1">
      <alignment/>
      <protection/>
    </xf>
    <xf numFmtId="3" fontId="2" fillId="34" borderId="12" xfId="55" applyNumberFormat="1" applyFont="1" applyFill="1" applyBorder="1">
      <alignment/>
      <protection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3" fontId="2" fillId="0" borderId="28" xfId="55" applyNumberFormat="1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 applyAlignment="1">
      <alignment vertical="center" wrapText="1"/>
      <protection/>
    </xf>
    <xf numFmtId="0" fontId="0" fillId="34" borderId="0" xfId="55" applyFont="1" applyFill="1" applyBorder="1">
      <alignment/>
      <protection/>
    </xf>
    <xf numFmtId="0" fontId="1" fillId="34" borderId="11" xfId="55" applyFont="1" applyFill="1" applyBorder="1" applyAlignment="1">
      <alignment horizontal="center" vertical="center" wrapText="1"/>
      <protection/>
    </xf>
    <xf numFmtId="0" fontId="1" fillId="34" borderId="12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/>
      <protection/>
    </xf>
    <xf numFmtId="3" fontId="2" fillId="0" borderId="11" xfId="55" applyNumberFormat="1" applyFont="1" applyFill="1" applyBorder="1" applyAlignment="1">
      <alignment horizontal="center"/>
      <protection/>
    </xf>
    <xf numFmtId="0" fontId="2" fillId="34" borderId="12" xfId="55" applyFont="1" applyFill="1" applyBorder="1">
      <alignment/>
      <protection/>
    </xf>
    <xf numFmtId="0" fontId="1" fillId="34" borderId="11" xfId="55" applyFont="1" applyFill="1" applyBorder="1" applyAlignment="1">
      <alignment vertical="center" wrapText="1"/>
      <protection/>
    </xf>
    <xf numFmtId="3" fontId="0" fillId="0" borderId="45" xfId="55" applyNumberFormat="1" applyFont="1" applyFill="1" applyBorder="1">
      <alignment/>
      <protection/>
    </xf>
    <xf numFmtId="0" fontId="2" fillId="37" borderId="0" xfId="55" applyFont="1" applyFill="1">
      <alignment/>
      <protection/>
    </xf>
    <xf numFmtId="49" fontId="2" fillId="37" borderId="0" xfId="55" applyNumberFormat="1" applyFont="1" applyFill="1">
      <alignment/>
      <protection/>
    </xf>
    <xf numFmtId="49" fontId="2" fillId="0" borderId="0" xfId="55" applyNumberFormat="1" applyFont="1">
      <alignment/>
      <protection/>
    </xf>
    <xf numFmtId="49" fontId="18" fillId="37" borderId="44" xfId="55" applyNumberFormat="1" applyFont="1" applyFill="1" applyBorder="1" applyAlignment="1">
      <alignment horizontal="left" vertical="center" wrapText="1"/>
      <protection/>
    </xf>
    <xf numFmtId="0" fontId="23" fillId="0" borderId="0" xfId="55" applyFont="1">
      <alignment/>
      <protection/>
    </xf>
    <xf numFmtId="0" fontId="22" fillId="0" borderId="46" xfId="55" applyFont="1" applyFill="1" applyBorder="1">
      <alignment/>
      <protection/>
    </xf>
    <xf numFmtId="0" fontId="22" fillId="0" borderId="0" xfId="55" applyFont="1">
      <alignment/>
      <protection/>
    </xf>
    <xf numFmtId="0" fontId="24" fillId="0" borderId="0" xfId="55" applyFont="1">
      <alignment/>
      <protection/>
    </xf>
    <xf numFmtId="0" fontId="24" fillId="0" borderId="0" xfId="55" applyFont="1">
      <alignment/>
      <protection/>
    </xf>
    <xf numFmtId="0" fontId="2" fillId="0" borderId="0" xfId="55" applyNumberFormat="1" applyFont="1" applyFill="1">
      <alignment/>
      <protection/>
    </xf>
    <xf numFmtId="49" fontId="2" fillId="0" borderId="0" xfId="55" applyNumberFormat="1" applyFont="1" applyFill="1">
      <alignment/>
      <protection/>
    </xf>
    <xf numFmtId="0" fontId="13" fillId="0" borderId="47" xfId="55" applyNumberFormat="1" applyFont="1" applyFill="1" applyBorder="1" applyAlignment="1">
      <alignment horizontal="center" vertical="center" wrapText="1"/>
      <protection/>
    </xf>
    <xf numFmtId="0" fontId="13" fillId="0" borderId="48" xfId="55" applyNumberFormat="1" applyFont="1" applyFill="1" applyBorder="1" applyAlignment="1">
      <alignment horizontal="center" vertical="center" wrapText="1"/>
      <protection/>
    </xf>
    <xf numFmtId="0" fontId="13" fillId="0" borderId="49" xfId="55" applyNumberFormat="1" applyFont="1" applyFill="1" applyBorder="1" applyAlignment="1">
      <alignment horizontal="center" vertical="center" wrapText="1"/>
      <protection/>
    </xf>
    <xf numFmtId="0" fontId="14" fillId="0" borderId="50" xfId="55" applyNumberFormat="1" applyFont="1" applyFill="1" applyBorder="1" applyAlignment="1">
      <alignment horizontal="center" vertical="center" wrapText="1"/>
      <protection/>
    </xf>
    <xf numFmtId="0" fontId="14" fillId="0" borderId="51" xfId="55" applyNumberFormat="1" applyFont="1" applyFill="1" applyBorder="1" applyAlignment="1">
      <alignment horizontal="center" vertical="center" wrapText="1"/>
      <protection/>
    </xf>
    <xf numFmtId="0" fontId="14" fillId="0" borderId="52" xfId="55" applyNumberFormat="1" applyFont="1" applyFill="1" applyBorder="1" applyAlignment="1">
      <alignment horizontal="center" vertical="center" wrapText="1"/>
      <protection/>
    </xf>
    <xf numFmtId="0" fontId="16" fillId="0" borderId="53" xfId="55" applyNumberFormat="1" applyFont="1" applyFill="1" applyBorder="1" applyAlignment="1">
      <alignment horizontal="center" vertical="center" wrapText="1"/>
      <protection/>
    </xf>
    <xf numFmtId="0" fontId="16" fillId="0" borderId="54" xfId="55" applyNumberFormat="1" applyFont="1" applyFill="1" applyBorder="1" applyAlignment="1">
      <alignment horizontal="center" vertical="center" wrapText="1"/>
      <protection/>
    </xf>
    <xf numFmtId="0" fontId="16" fillId="0" borderId="55" xfId="55" applyNumberFormat="1" applyFont="1" applyFill="1" applyBorder="1" applyAlignment="1">
      <alignment horizontal="center" vertical="center" wrapText="1"/>
      <protection/>
    </xf>
    <xf numFmtId="0" fontId="1" fillId="0" borderId="56" xfId="55" applyFont="1" applyFill="1" applyBorder="1" applyAlignment="1">
      <alignment horizontal="center" vertical="center" wrapText="1"/>
      <protection/>
    </xf>
    <xf numFmtId="0" fontId="1" fillId="0" borderId="57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58" xfId="55" applyFont="1" applyFill="1" applyBorder="1" applyAlignment="1">
      <alignment horizontal="center" vertical="center" wrapText="1"/>
      <protection/>
    </xf>
    <xf numFmtId="0" fontId="1" fillId="0" borderId="59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/>
      <protection/>
    </xf>
    <xf numFmtId="0" fontId="1" fillId="0" borderId="60" xfId="55" applyFont="1" applyFill="1" applyBorder="1" applyAlignment="1">
      <alignment horizontal="center"/>
      <protection/>
    </xf>
    <xf numFmtId="0" fontId="1" fillId="0" borderId="61" xfId="55" applyFont="1" applyFill="1" applyBorder="1" applyAlignment="1">
      <alignment horizontal="center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16" xfId="55" applyFont="1" applyFill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62" xfId="55" applyFont="1" applyFill="1" applyBorder="1" applyAlignment="1">
      <alignment horizontal="center" vertical="center" wrapText="1"/>
      <protection/>
    </xf>
    <xf numFmtId="0" fontId="1" fillId="0" borderId="63" xfId="55" applyFont="1" applyFill="1" applyBorder="1" applyAlignment="1">
      <alignment horizontal="center" vertical="center" wrapText="1"/>
      <protection/>
    </xf>
    <xf numFmtId="0" fontId="1" fillId="0" borderId="64" xfId="55" applyFont="1" applyFill="1" applyBorder="1" applyAlignment="1">
      <alignment horizontal="center" vertical="center" wrapText="1"/>
      <protection/>
    </xf>
    <xf numFmtId="0" fontId="1" fillId="0" borderId="28" xfId="55" applyFont="1" applyFill="1" applyBorder="1" applyAlignment="1">
      <alignment horizontal="center" vertical="center" wrapText="1"/>
      <protection/>
    </xf>
    <xf numFmtId="0" fontId="1" fillId="0" borderId="65" xfId="55" applyFont="1" applyFill="1" applyBorder="1" applyAlignment="1">
      <alignment horizontal="center" vertical="center" wrapText="1"/>
      <protection/>
    </xf>
    <xf numFmtId="0" fontId="1" fillId="0" borderId="33" xfId="55" applyFont="1" applyFill="1" applyBorder="1" applyAlignment="1">
      <alignment horizontal="center" vertical="center" wrapText="1"/>
      <protection/>
    </xf>
    <xf numFmtId="0" fontId="1" fillId="0" borderId="66" xfId="55" applyFont="1" applyFill="1" applyBorder="1" applyAlignment="1">
      <alignment horizontal="center" vertical="center" wrapText="1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" fillId="0" borderId="70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26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34" borderId="20" xfId="55" applyFont="1" applyFill="1" applyBorder="1" applyAlignment="1">
      <alignment horizontal="left"/>
      <protection/>
    </xf>
    <xf numFmtId="0" fontId="1" fillId="34" borderId="72" xfId="55" applyFont="1" applyFill="1" applyBorder="1" applyAlignment="1">
      <alignment horizontal="left"/>
      <protection/>
    </xf>
    <xf numFmtId="0" fontId="1" fillId="34" borderId="73" xfId="55" applyFont="1" applyFill="1" applyBorder="1" applyAlignment="1">
      <alignment horizontal="left"/>
      <protection/>
    </xf>
    <xf numFmtId="0" fontId="1" fillId="0" borderId="22" xfId="55" applyFont="1" applyBorder="1" applyAlignment="1">
      <alignment horizontal="center" vertical="center"/>
      <protection/>
    </xf>
    <xf numFmtId="0" fontId="1" fillId="0" borderId="70" xfId="55" applyFont="1" applyBorder="1" applyAlignment="1">
      <alignment horizontal="center" vertical="center"/>
      <protection/>
    </xf>
    <xf numFmtId="0" fontId="1" fillId="0" borderId="22" xfId="55" applyFont="1" applyBorder="1" applyAlignment="1">
      <alignment horizontal="center" vertical="center" wrapText="1"/>
      <protection/>
    </xf>
    <xf numFmtId="0" fontId="1" fillId="0" borderId="70" xfId="55" applyFont="1" applyBorder="1" applyAlignment="1">
      <alignment horizontal="center" vertical="center" wrapText="1"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1" fillId="0" borderId="74" xfId="55" applyFont="1" applyFill="1" applyBorder="1" applyAlignment="1">
      <alignment horizontal="center" vertical="center" wrapText="1"/>
      <protection/>
    </xf>
    <xf numFmtId="0" fontId="1" fillId="0" borderId="75" xfId="55" applyFont="1" applyFill="1" applyBorder="1" applyAlignment="1">
      <alignment horizontal="center" vertical="center" wrapText="1"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/>
      <protection/>
    </xf>
    <xf numFmtId="0" fontId="1" fillId="0" borderId="16" xfId="55" applyFont="1" applyFill="1" applyBorder="1" applyAlignment="1">
      <alignment horizontal="center"/>
      <protection/>
    </xf>
    <xf numFmtId="0" fontId="1" fillId="0" borderId="18" xfId="55" applyFont="1" applyFill="1" applyBorder="1" applyAlignment="1">
      <alignment horizontal="center"/>
      <protection/>
    </xf>
    <xf numFmtId="0" fontId="1" fillId="0" borderId="36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0" borderId="35" xfId="55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33" borderId="22" xfId="55" applyFont="1" applyFill="1" applyBorder="1" applyAlignment="1">
      <alignment horizontal="center" vertical="center" wrapText="1"/>
      <protection/>
    </xf>
    <xf numFmtId="0" fontId="1" fillId="33" borderId="70" xfId="55" applyFont="1" applyFill="1" applyBorder="1" applyAlignment="1">
      <alignment horizontal="center" vertical="center" wrapText="1"/>
      <protection/>
    </xf>
    <xf numFmtId="0" fontId="1" fillId="33" borderId="71" xfId="55" applyFont="1" applyFill="1" applyBorder="1" applyAlignment="1">
      <alignment horizontal="center" vertical="center" wrapText="1"/>
      <protection/>
    </xf>
    <xf numFmtId="0" fontId="1" fillId="0" borderId="80" xfId="55" applyFont="1" applyFill="1" applyBorder="1" applyAlignment="1">
      <alignment horizontal="center" vertical="center" wrapText="1"/>
      <protection/>
    </xf>
    <xf numFmtId="0" fontId="1" fillId="0" borderId="71" xfId="55" applyFont="1" applyBorder="1" applyAlignment="1">
      <alignment horizontal="center" vertical="center"/>
      <protection/>
    </xf>
    <xf numFmtId="0" fontId="1" fillId="0" borderId="81" xfId="55" applyFont="1" applyFill="1" applyBorder="1" applyAlignment="1">
      <alignment horizontal="center" vertical="center" wrapText="1"/>
      <protection/>
    </xf>
    <xf numFmtId="0" fontId="1" fillId="0" borderId="45" xfId="55" applyFont="1" applyFill="1" applyBorder="1" applyAlignment="1">
      <alignment horizontal="center" vertical="center" wrapText="1"/>
      <protection/>
    </xf>
    <xf numFmtId="0" fontId="1" fillId="0" borderId="36" xfId="55" applyFont="1" applyBorder="1" applyAlignment="1">
      <alignment horizontal="center" vertical="center"/>
      <protection/>
    </xf>
    <xf numFmtId="0" fontId="1" fillId="0" borderId="78" xfId="55" applyFont="1" applyBorder="1" applyAlignment="1">
      <alignment horizontal="center" vertical="center"/>
      <protection/>
    </xf>
    <xf numFmtId="0" fontId="1" fillId="0" borderId="79" xfId="55" applyFont="1" applyBorder="1" applyAlignment="1">
      <alignment horizontal="center" vertical="center"/>
      <protection/>
    </xf>
    <xf numFmtId="0" fontId="1" fillId="0" borderId="82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ELOLAP!M7</f>
        <v>R09,201101,00000000,20110211,E,ELOLAP,@ELOLAP01,Joó Katalin</v>
      </c>
    </row>
    <row r="2" ht="12.75">
      <c r="A2" t="str">
        <f>ELOLAP!M8</f>
        <v>R09,201101,00000000,20110211,E,ELOLAP,@ELOLAP02,325-8654</v>
      </c>
    </row>
    <row r="3" ht="12.75">
      <c r="A3" t="str">
        <f>ELOLAP!M9</f>
        <v>R09,201101,00000000,20110211,E,ELOLAP,@ELOLAP03,joo@hamati.hu</v>
      </c>
    </row>
    <row r="4" ht="12.75">
      <c r="A4" t="str">
        <f>ELOLAP!M10</f>
        <v>R09,201101,00000000,20110211,E,ELOLAP,@ELOLAP04,Sándor Béla</v>
      </c>
    </row>
    <row r="5" ht="12.75">
      <c r="A5" t="str">
        <f>ELOLAP!M11</f>
        <v>R09,201101,00000000,20110211,E,ELOLAP,@ELOLAP05,825-7490</v>
      </c>
    </row>
    <row r="6" ht="12.75">
      <c r="A6" t="str">
        <f>ELOLAP!M12</f>
        <v>R09,201101,00000000,20110211,E,ELOLAP,@ELOLAP06,sandor@hamati.hu</v>
      </c>
    </row>
    <row r="7" ht="12.75">
      <c r="A7" t="str">
        <f>ELOLAP!M13</f>
        <v>R09,201101,00000000,20110211,E,ELOLAP,@ELOLAP07,20110211</v>
      </c>
    </row>
    <row r="8" ht="12.75">
      <c r="A8" t="str">
        <f>BEFK1_GHI!X19</f>
        <v>R09,201101,00000000,20110211,E,BEFK1GHI,@BEFK1GHI0001,EHITK,R,DE,EUR,100000000,10757423,,,110757423,110757423,0,241978,241978,,0</v>
      </c>
    </row>
    <row r="9" ht="12.75">
      <c r="A9" t="str">
        <f>BEFK1_GHI!X20</f>
        <v>R09,201101,00000000,20110211,E,BEFK1GHI,@BEFK1GHI0002,EHITK,H,DE,USD,118369,,,,118369,118369,983515,1000000,,,1983515</v>
      </c>
    </row>
    <row r="10" ht="12.75">
      <c r="A10" t="str">
        <f>BEFK1_GHI!X21</f>
        <v>R09,201101,00000000,20110211,E,BEFK1GHI,@BEFK1GHI0003,EHITK,R,DE,USD,121129448,,,-14643408,106486040,106486040,10000000,3000000,10230000,,2770000</v>
      </c>
    </row>
    <row r="11" ht="12.75">
      <c r="A11" t="str">
        <f>BEFK1_GHI!X22</f>
        <v>R09,201101,00000000,20110211,E,BEFK1GHI,@BEFK1GHI0004,EHITK,H,PL,HUF,108300000,,,,108300000,108384300,3331369,6000000,9331369,,0</v>
      </c>
    </row>
    <row r="12" ht="12.75">
      <c r="A12" t="str">
        <f>BEFK1_GHI!X23</f>
        <v>R09,201101,00000000,20110211,E,BEFK1GHI,@BEFK1GHI0005,EHITK,H,US,USD,104301,,,,104301,104301,1069123,131201,,,1200324</v>
      </c>
    </row>
    <row r="13" ht="12.75">
      <c r="A13" t="str">
        <f>BEFK2_GHI!X18</f>
        <v>R09,201101,00000000,20110211,E,BEFK2GHI,@BEFK2GHI0001,BFSZLAK,,DE,EUR,120000,-10000,,110000,110000,,,1500,,,</v>
      </c>
    </row>
    <row r="14" ht="12.75">
      <c r="A14" t="str">
        <f>BEFK2_GHI!X19</f>
        <v>R09,201101,00000000,20110211,E,BEFK2GHI,@BEFK2GHI0002,BFSZLAK,,PL,USD,87000,-130000,,-43000,-43000,,,2000,4000,,</v>
      </c>
    </row>
    <row r="15" ht="12.75">
      <c r="A15" t="str">
        <f>BEFK3_GHI!R19</f>
        <v>R09,201101,00000000,20110211,E,BEFK3GHI,@BEFK3GHI0001,KERHITK,R,DE,EUR,1000000,-200000,,800000,800000</v>
      </c>
    </row>
    <row r="16" ht="12.75">
      <c r="A16" t="str">
        <f>BEFK3_GHI!R20</f>
        <v>R09,201101,00000000,20110211,E,BEFK3GHI,@BEFK3GHI0002,KERHITK,R,US,EUR,120000,34000,,154000,154000</v>
      </c>
    </row>
    <row r="17" ht="12.75">
      <c r="A17" t="str">
        <f>BEFK4_GHI!W19</f>
        <v>R09,201101,00000000,20110211,E,BEFK4GHI,@BEFK4GHI0001,EK,R,US,USD,200000,-20000,,180000,180000,,,,,</v>
      </c>
    </row>
    <row r="18" ht="12.75">
      <c r="A18" t="str">
        <f>BEFK4_GHI!W20</f>
        <v>R09,201101,00000000,20110211,E,BEFK4GHI,@BEFK4GHI0002,EK,H,DE,EUR,6300000,-600000,,5700000,5700000,,,,,</v>
      </c>
    </row>
    <row r="19" ht="12.75">
      <c r="A19" t="str">
        <f>BEFK5_GHI!O16</f>
        <v>R09,201101,00000000,20110211,E,BEFK5GHI,@BEFK5GHI0001,EHITK,R,DE,USD,KOVEL,-14643408</v>
      </c>
    </row>
    <row r="20" ht="12.75">
      <c r="A20" t="str">
        <f>BEFT1_GHI!AC18</f>
        <v>R09,201101,00000000,20110211,E,BEFT1GHI,@BEFT1GHI0001,AHITT,H,DE,1,USD,,20100301,HUF,100000000,EURO1000,100000000,,10000000,,90000000,230000,333000,500000,,63000</v>
      </c>
    </row>
    <row r="21" ht="12.75">
      <c r="A21" t="str">
        <f>BEFT1_GHI!AC19</f>
        <v>R09,201101,00000000,20110211,E,BEFT1GHI,@BEFT1GHI0002,AHITT,H,DE,1,USD,,20110315,HUF,195000000,EURO1200,195000000,,18500000,-1000000,175500000,420000,506000,,,926000</v>
      </c>
    </row>
    <row r="22" ht="12.75">
      <c r="A22" t="str">
        <f>BEFT1_GHI!AC20</f>
        <v>R09,201101,00000000,20110211,E,BEFT1GHI,@BEFT1GHI0003,AHITT,R,DE,1,EUR,,,,,,18000000,,,,18000000,0,450000,,,450000</v>
      </c>
    </row>
    <row r="23" ht="12.75">
      <c r="A23" t="str">
        <f>BEFT1_GHI!AC21</f>
        <v>R09,201101,00000000,20110211,E,BEFT1GHI,@BEFT1GHI0004,AHITT,R,US,1,USD,,,,,,40000000,10000000,,,50000000,0,1200000,1200000,,0</v>
      </c>
    </row>
    <row r="24" ht="12.75">
      <c r="A24" t="str">
        <f>BEFT3_GHI!Q19</f>
        <v>R09,201101,00000000,20110211,E,BEFT3GHI,@BEFT3GHI0001,KERHITT,R,DE,EUR,0,9000000,,9000000</v>
      </c>
    </row>
    <row r="25" ht="12.75">
      <c r="A25" t="str">
        <f>BEFT4_GHI!V20</f>
        <v>R09,201101,00000000,20110211,E,BEFT4GHI,@BEFT4GHI0001,ET,H,DE,EUR,400000,60000,-70000,390000,,,,,</v>
      </c>
    </row>
    <row r="26" ht="12.75">
      <c r="A26" t="str">
        <f>BEFT4_GHI!V21</f>
        <v>R09,201101,00000000,20110211,E,BEFT4GHI,@BEFT4GHI0002,ERESZT,H,PL,EUR,9000000,,,9000000,,,70000,,</v>
      </c>
    </row>
    <row r="27" ht="12.75">
      <c r="A27" t="str">
        <f>BEFT5_GHI!U17</f>
        <v>R09,201101,00000000,20110211,E,BEFT5GHI,@BEFT5GHI0001,AHITT,H,DE,1,USD,,20110315,HUF,195000000,EURO1200,KFIZ,-1000000</v>
      </c>
    </row>
    <row r="28" ht="12.75">
      <c r="A28" t="str">
        <f>BEFT5_GHI!U18</f>
        <v>R09,201101,00000000,20110211,E,BEFT5GHI,@BEFT5GHI0002,ET,H,DE,,EUR,,,,,,ATSO,-70000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7:V28"/>
  <sheetViews>
    <sheetView zoomScalePageLayoutView="0" workbookViewId="0" topLeftCell="J1">
      <selection activeCell="P6" sqref="P6"/>
    </sheetView>
  </sheetViews>
  <sheetFormatPr defaultColWidth="9.140625" defaultRowHeight="13.5" customHeight="1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ht="13.5" customHeight="1">
      <c r="D7" s="86" t="s">
        <v>89</v>
      </c>
    </row>
    <row r="8" ht="13.5" customHeight="1">
      <c r="D8" s="86" t="s">
        <v>90</v>
      </c>
    </row>
    <row r="11" spans="1:17" ht="13.5" customHeight="1">
      <c r="A11" s="38"/>
      <c r="O11" s="44"/>
      <c r="P11" s="68"/>
      <c r="Q11" s="68"/>
    </row>
    <row r="12" spans="1:17" ht="13.5" customHeight="1">
      <c r="A12" s="32" t="s">
        <v>83</v>
      </c>
      <c r="B12" s="32"/>
      <c r="O12" s="44"/>
      <c r="P12" s="68"/>
      <c r="Q12" s="68"/>
    </row>
    <row r="13" spans="1:17" ht="13.5" customHeight="1" thickBot="1">
      <c r="A13" s="11" t="s">
        <v>85</v>
      </c>
      <c r="B13" s="32"/>
      <c r="O13" s="44"/>
      <c r="P13" s="65"/>
      <c r="Q13" s="68"/>
    </row>
    <row r="14" spans="1:17" ht="13.5" customHeight="1" thickBot="1">
      <c r="A14" s="218" t="s">
        <v>75</v>
      </c>
      <c r="B14" s="219"/>
      <c r="C14" s="219"/>
      <c r="D14" s="219"/>
      <c r="E14" s="219"/>
      <c r="F14" s="220"/>
      <c r="G14" s="8"/>
      <c r="H14" s="8"/>
      <c r="I14" s="8"/>
      <c r="J14" s="8"/>
      <c r="K14" s="8"/>
      <c r="L14" s="10"/>
      <c r="N14" s="10"/>
      <c r="P14" s="67"/>
      <c r="Q14" s="68"/>
    </row>
    <row r="15" spans="1:17" ht="13.5" customHeight="1">
      <c r="A15" s="221" t="s">
        <v>0</v>
      </c>
      <c r="B15" s="223" t="s">
        <v>47</v>
      </c>
      <c r="C15" s="223" t="s">
        <v>48</v>
      </c>
      <c r="D15" s="225" t="s">
        <v>86</v>
      </c>
      <c r="E15" s="229" t="s">
        <v>91</v>
      </c>
      <c r="F15" s="196" t="s">
        <v>4</v>
      </c>
      <c r="G15" s="197"/>
      <c r="H15" s="197"/>
      <c r="I15" s="197"/>
      <c r="J15" s="199" t="s">
        <v>5</v>
      </c>
      <c r="K15" s="200"/>
      <c r="L15" s="200"/>
      <c r="M15" s="200"/>
      <c r="N15" s="201"/>
      <c r="O15" s="102"/>
      <c r="P15" s="102"/>
      <c r="Q15" s="102"/>
    </row>
    <row r="16" spans="1:17" ht="13.5" customHeight="1">
      <c r="A16" s="222"/>
      <c r="B16" s="224"/>
      <c r="C16" s="224"/>
      <c r="D16" s="212"/>
      <c r="E16" s="209"/>
      <c r="F16" s="202" t="s">
        <v>6</v>
      </c>
      <c r="G16" s="205" t="s">
        <v>7</v>
      </c>
      <c r="H16" s="206"/>
      <c r="I16" s="226" t="s">
        <v>8</v>
      </c>
      <c r="J16" s="214" t="s">
        <v>65</v>
      </c>
      <c r="K16" s="192" t="s">
        <v>7</v>
      </c>
      <c r="L16" s="192"/>
      <c r="M16" s="192"/>
      <c r="N16" s="216" t="s">
        <v>66</v>
      </c>
      <c r="O16" s="102"/>
      <c r="P16" s="102"/>
      <c r="Q16" s="102"/>
    </row>
    <row r="17" spans="1:17" ht="13.5" customHeight="1">
      <c r="A17" s="222"/>
      <c r="B17" s="224"/>
      <c r="C17" s="224"/>
      <c r="D17" s="212"/>
      <c r="E17" s="209"/>
      <c r="F17" s="203"/>
      <c r="G17" s="237" t="s">
        <v>9</v>
      </c>
      <c r="H17" s="237" t="s">
        <v>10</v>
      </c>
      <c r="I17" s="227"/>
      <c r="J17" s="214"/>
      <c r="K17" s="205" t="s">
        <v>9</v>
      </c>
      <c r="L17" s="207"/>
      <c r="M17" s="192" t="s">
        <v>10</v>
      </c>
      <c r="N17" s="216"/>
      <c r="O17" s="102"/>
      <c r="P17" s="102"/>
      <c r="Q17" s="102"/>
    </row>
    <row r="18" spans="1:22" ht="64.5" customHeight="1" thickBot="1">
      <c r="A18" s="242"/>
      <c r="B18" s="224"/>
      <c r="C18" s="224"/>
      <c r="D18" s="212"/>
      <c r="E18" s="209"/>
      <c r="F18" s="204"/>
      <c r="G18" s="248"/>
      <c r="H18" s="248"/>
      <c r="I18" s="228"/>
      <c r="J18" s="215"/>
      <c r="K18" s="64" t="s">
        <v>64</v>
      </c>
      <c r="L18" s="64" t="s">
        <v>15</v>
      </c>
      <c r="M18" s="193"/>
      <c r="N18" s="217"/>
      <c r="O18" s="102"/>
      <c r="P18" s="124" t="s">
        <v>118</v>
      </c>
      <c r="Q18" s="124" t="s">
        <v>119</v>
      </c>
      <c r="R18" s="124" t="s">
        <v>120</v>
      </c>
      <c r="S18" s="124" t="s">
        <v>121</v>
      </c>
      <c r="T18" s="124" t="s">
        <v>122</v>
      </c>
      <c r="U18" s="10" t="s">
        <v>123</v>
      </c>
      <c r="V18" s="10" t="s">
        <v>124</v>
      </c>
    </row>
    <row r="19" spans="1:22" ht="13.5" customHeight="1">
      <c r="A19" s="83"/>
      <c r="B19" s="12" t="s">
        <v>16</v>
      </c>
      <c r="C19" s="13" t="s">
        <v>17</v>
      </c>
      <c r="D19" s="13" t="s">
        <v>18</v>
      </c>
      <c r="E19" s="13" t="s">
        <v>19</v>
      </c>
      <c r="F19" s="76" t="s">
        <v>20</v>
      </c>
      <c r="G19" s="75" t="s">
        <v>21</v>
      </c>
      <c r="H19" s="73" t="s">
        <v>22</v>
      </c>
      <c r="I19" s="73" t="s">
        <v>23</v>
      </c>
      <c r="J19" s="73" t="s">
        <v>24</v>
      </c>
      <c r="K19" s="73" t="s">
        <v>25</v>
      </c>
      <c r="L19" s="73" t="s">
        <v>26</v>
      </c>
      <c r="M19" s="73" t="s">
        <v>27</v>
      </c>
      <c r="N19" s="77" t="s">
        <v>28</v>
      </c>
      <c r="O19" s="102"/>
      <c r="P19" s="125"/>
      <c r="Q19" s="10"/>
      <c r="R19" s="10"/>
      <c r="S19" s="10"/>
      <c r="T19" s="10"/>
      <c r="U19" s="125"/>
      <c r="V19" s="125"/>
    </row>
    <row r="20" spans="1:22" ht="13.5" customHeight="1">
      <c r="A20" s="112" t="s">
        <v>95</v>
      </c>
      <c r="B20" s="19" t="s">
        <v>167</v>
      </c>
      <c r="C20" s="16" t="s">
        <v>93</v>
      </c>
      <c r="D20" s="16" t="s">
        <v>107</v>
      </c>
      <c r="E20" s="16" t="s">
        <v>94</v>
      </c>
      <c r="F20" s="159">
        <v>400000</v>
      </c>
      <c r="G20" s="160">
        <v>60000</v>
      </c>
      <c r="H20" s="161">
        <v>-70000</v>
      </c>
      <c r="I20" s="159">
        <v>390000</v>
      </c>
      <c r="J20" s="162"/>
      <c r="K20" s="163"/>
      <c r="L20" s="163"/>
      <c r="M20" s="163"/>
      <c r="N20" s="164"/>
      <c r="P20" s="179" t="str">
        <f>ELOLAP!$G$7</f>
        <v>R09</v>
      </c>
      <c r="Q20" s="179">
        <f>ELOLAP!$H$7</f>
        <v>201101</v>
      </c>
      <c r="R20" s="180" t="str">
        <f>ELOLAP!$I$7</f>
        <v>00000000</v>
      </c>
      <c r="S20" s="180" t="str">
        <f>ELOLAP!$J$7</f>
        <v>20110211</v>
      </c>
      <c r="T20" s="10" t="s">
        <v>128</v>
      </c>
      <c r="U20" s="10" t="s">
        <v>163</v>
      </c>
      <c r="V20" s="10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R09,201101,00000000,20110211,E,BEFT4GHI,@BEFT4GHI0001,ET,H,DE,EUR,400000,60000,-70000,390000,,,,,</v>
      </c>
    </row>
    <row r="21" spans="1:22" ht="13.5" customHeight="1">
      <c r="A21" s="112" t="s">
        <v>96</v>
      </c>
      <c r="B21" s="19" t="s">
        <v>168</v>
      </c>
      <c r="C21" s="16" t="s">
        <v>93</v>
      </c>
      <c r="D21" s="16" t="s">
        <v>110</v>
      </c>
      <c r="E21" s="165" t="s">
        <v>94</v>
      </c>
      <c r="F21" s="166">
        <v>9000000</v>
      </c>
      <c r="G21" s="160"/>
      <c r="H21" s="166"/>
      <c r="I21" s="166">
        <v>9000000</v>
      </c>
      <c r="J21" s="136"/>
      <c r="K21" s="136"/>
      <c r="L21" s="15">
        <v>70000</v>
      </c>
      <c r="M21" s="136"/>
      <c r="N21" s="167"/>
      <c r="P21" s="179" t="str">
        <f>ELOLAP!$G$7</f>
        <v>R09</v>
      </c>
      <c r="Q21" s="179">
        <f>ELOLAP!$H$7</f>
        <v>201101</v>
      </c>
      <c r="R21" s="180" t="str">
        <f>ELOLAP!$I$7</f>
        <v>00000000</v>
      </c>
      <c r="S21" s="180" t="str">
        <f>ELOLAP!$J$7</f>
        <v>20110211</v>
      </c>
      <c r="T21" s="10" t="s">
        <v>128</v>
      </c>
      <c r="U21" s="10" t="s">
        <v>163</v>
      </c>
      <c r="V21" s="10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R09,201101,00000000,20110211,E,BEFT4GHI,@BEFT4GHI0002,ERESZT,H,PL,EUR,9000000,,,9000000,,,70000,,</v>
      </c>
    </row>
    <row r="22" spans="1:19" ht="13.5" customHeight="1">
      <c r="A22" s="112" t="s">
        <v>97</v>
      </c>
      <c r="B22" s="19"/>
      <c r="C22" s="16"/>
      <c r="D22" s="17"/>
      <c r="E22" s="15"/>
      <c r="F22" s="15"/>
      <c r="G22" s="71"/>
      <c r="H22" s="15"/>
      <c r="I22" s="93"/>
      <c r="J22" s="93"/>
      <c r="K22" s="93"/>
      <c r="L22" s="93"/>
      <c r="M22" s="93"/>
      <c r="N22" s="95"/>
      <c r="O22" s="102"/>
      <c r="P22" s="102"/>
      <c r="Q22" s="10"/>
      <c r="R22" s="172"/>
      <c r="S22" s="10"/>
    </row>
    <row r="23" spans="1:19" ht="13.5" customHeight="1">
      <c r="A23" s="112" t="s">
        <v>98</v>
      </c>
      <c r="B23" s="19"/>
      <c r="C23" s="16"/>
      <c r="D23" s="17"/>
      <c r="E23" s="15"/>
      <c r="F23" s="15"/>
      <c r="G23" s="71"/>
      <c r="H23" s="15"/>
      <c r="I23" s="93"/>
      <c r="J23" s="93"/>
      <c r="K23" s="93"/>
      <c r="L23" s="93"/>
      <c r="M23" s="93"/>
      <c r="N23" s="95"/>
      <c r="O23" s="102"/>
      <c r="P23" s="102"/>
      <c r="Q23" s="10"/>
      <c r="R23" s="172"/>
      <c r="S23" s="10"/>
    </row>
    <row r="24" spans="1:19" ht="13.5" customHeight="1">
      <c r="A24" s="42" t="s">
        <v>36</v>
      </c>
      <c r="B24" s="19"/>
      <c r="C24" s="16"/>
      <c r="D24" s="17"/>
      <c r="E24" s="15"/>
      <c r="F24" s="15"/>
      <c r="G24" s="71"/>
      <c r="H24" s="15"/>
      <c r="I24" s="15"/>
      <c r="J24" s="62"/>
      <c r="K24" s="62"/>
      <c r="L24" s="62"/>
      <c r="M24" s="62"/>
      <c r="N24" s="63"/>
      <c r="O24" s="102"/>
      <c r="P24" s="102"/>
      <c r="Q24" s="10"/>
      <c r="R24" s="172"/>
      <c r="S24" s="10"/>
    </row>
    <row r="25" spans="1:19" ht="13.5" customHeight="1" thickBot="1">
      <c r="A25" s="84" t="s">
        <v>37</v>
      </c>
      <c r="B25" s="49"/>
      <c r="C25" s="53"/>
      <c r="D25" s="50"/>
      <c r="E25" s="51"/>
      <c r="F25" s="51"/>
      <c r="G25" s="72"/>
      <c r="H25" s="51"/>
      <c r="I25" s="51"/>
      <c r="J25" s="51"/>
      <c r="K25" s="51"/>
      <c r="L25" s="51"/>
      <c r="M25" s="51"/>
      <c r="N25" s="52"/>
      <c r="O25" s="102"/>
      <c r="P25" s="102"/>
      <c r="Q25" s="10"/>
      <c r="R25" s="172"/>
      <c r="S25" s="10"/>
    </row>
    <row r="26" spans="1:19" ht="13.5" customHeight="1">
      <c r="A26" s="38"/>
      <c r="O26" s="102"/>
      <c r="P26" s="102"/>
      <c r="Q26" s="10"/>
      <c r="R26" s="172"/>
      <c r="S26" s="10"/>
    </row>
    <row r="27" spans="15:17" ht="13.5" customHeight="1">
      <c r="O27" s="102"/>
      <c r="P27" s="102"/>
      <c r="Q27" s="102"/>
    </row>
    <row r="28" spans="15:17" ht="13.5" customHeight="1">
      <c r="O28" s="102"/>
      <c r="P28" s="102"/>
      <c r="Q28" s="102"/>
    </row>
  </sheetData>
  <sheetProtection/>
  <mergeCells count="18">
    <mergeCell ref="K17:L17"/>
    <mergeCell ref="A14:F14"/>
    <mergeCell ref="A15:A18"/>
    <mergeCell ref="B15:B18"/>
    <mergeCell ref="C15:C18"/>
    <mergeCell ref="D15:D18"/>
    <mergeCell ref="E15:E18"/>
    <mergeCell ref="F15:I15"/>
    <mergeCell ref="M17:M18"/>
    <mergeCell ref="J15:N15"/>
    <mergeCell ref="F16:F18"/>
    <mergeCell ref="G16:H16"/>
    <mergeCell ref="I16:I18"/>
    <mergeCell ref="J16:J18"/>
    <mergeCell ref="K16:M16"/>
    <mergeCell ref="N16:N18"/>
    <mergeCell ref="G17:G18"/>
    <mergeCell ref="H17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U23"/>
  <sheetViews>
    <sheetView showGridLines="0" zoomScalePageLayoutView="0" workbookViewId="0" topLeftCell="A1">
      <selection activeCell="R20" sqref="R20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7.00390625" style="0" customWidth="1"/>
    <col min="8" max="8" width="11.00390625" style="0" customWidth="1"/>
    <col min="9" max="9" width="21.00390625" style="0" customWidth="1"/>
    <col min="10" max="10" width="12.7109375" style="0" customWidth="1"/>
    <col min="11" max="11" width="15.421875" style="0" bestFit="1" customWidth="1"/>
    <col min="13" max="13" width="10.0039062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ht="15.75">
      <c r="D7" s="86" t="s">
        <v>89</v>
      </c>
    </row>
    <row r="8" ht="15.75">
      <c r="D8" s="86" t="s">
        <v>90</v>
      </c>
    </row>
    <row r="11" ht="12.75">
      <c r="A11" s="31" t="s">
        <v>84</v>
      </c>
    </row>
    <row r="12" ht="13.5" thickBot="1">
      <c r="A12" s="11" t="s">
        <v>85</v>
      </c>
    </row>
    <row r="13" spans="1:4" ht="13.5" thickBot="1">
      <c r="A13" s="218" t="s">
        <v>56</v>
      </c>
      <c r="B13" s="219"/>
      <c r="C13" s="219"/>
      <c r="D13" s="220"/>
    </row>
    <row r="14" spans="1:13" ht="13.5" thickBot="1">
      <c r="A14" s="223" t="s">
        <v>0</v>
      </c>
      <c r="B14" s="223" t="s">
        <v>47</v>
      </c>
      <c r="C14" s="223" t="s">
        <v>49</v>
      </c>
      <c r="D14" s="249" t="s">
        <v>88</v>
      </c>
      <c r="E14" s="250"/>
      <c r="F14" s="225" t="s">
        <v>91</v>
      </c>
      <c r="G14" s="223" t="s">
        <v>1</v>
      </c>
      <c r="H14" s="225" t="s">
        <v>2</v>
      </c>
      <c r="I14" s="238" t="s">
        <v>62</v>
      </c>
      <c r="J14" s="225" t="s">
        <v>3</v>
      </c>
      <c r="K14" s="225" t="s">
        <v>92</v>
      </c>
      <c r="L14" s="223" t="s">
        <v>61</v>
      </c>
      <c r="M14" s="223" t="s">
        <v>53</v>
      </c>
    </row>
    <row r="15" spans="1:21" ht="39" thickBot="1">
      <c r="A15" s="224"/>
      <c r="B15" s="224"/>
      <c r="C15" s="224"/>
      <c r="D15" s="39" t="s">
        <v>11</v>
      </c>
      <c r="E15" s="74" t="s">
        <v>63</v>
      </c>
      <c r="F15" s="212"/>
      <c r="G15" s="224"/>
      <c r="H15" s="212"/>
      <c r="I15" s="239"/>
      <c r="J15" s="212"/>
      <c r="K15" s="212"/>
      <c r="L15" s="224"/>
      <c r="M15" s="224"/>
      <c r="O15" s="124" t="s">
        <v>118</v>
      </c>
      <c r="P15" s="124" t="s">
        <v>119</v>
      </c>
      <c r="Q15" s="124" t="s">
        <v>120</v>
      </c>
      <c r="R15" s="124" t="s">
        <v>121</v>
      </c>
      <c r="S15" s="124" t="s">
        <v>122</v>
      </c>
      <c r="T15" s="10" t="s">
        <v>123</v>
      </c>
      <c r="U15" s="10" t="s">
        <v>124</v>
      </c>
    </row>
    <row r="16" spans="1:21" ht="12.75">
      <c r="A16" s="12"/>
      <c r="B16" s="14" t="s">
        <v>16</v>
      </c>
      <c r="C16" s="14" t="s">
        <v>17</v>
      </c>
      <c r="D16" s="13" t="s">
        <v>18</v>
      </c>
      <c r="E16" s="13" t="s">
        <v>19</v>
      </c>
      <c r="F16" s="13" t="s">
        <v>20</v>
      </c>
      <c r="G16" s="14" t="s">
        <v>21</v>
      </c>
      <c r="H16" s="13" t="s">
        <v>22</v>
      </c>
      <c r="I16" s="107" t="s">
        <v>23</v>
      </c>
      <c r="J16" s="13" t="s">
        <v>24</v>
      </c>
      <c r="K16" s="13" t="s">
        <v>25</v>
      </c>
      <c r="L16" s="26" t="s">
        <v>26</v>
      </c>
      <c r="M16" s="29" t="s">
        <v>27</v>
      </c>
      <c r="O16" s="125"/>
      <c r="P16" s="10"/>
      <c r="Q16" s="10"/>
      <c r="R16" s="10"/>
      <c r="S16" s="10"/>
      <c r="T16" s="125"/>
      <c r="U16" s="125"/>
    </row>
    <row r="17" spans="1:21" ht="12.75">
      <c r="A17" s="112" t="s">
        <v>95</v>
      </c>
      <c r="B17" s="30" t="s">
        <v>152</v>
      </c>
      <c r="C17" s="25" t="s">
        <v>93</v>
      </c>
      <c r="D17" s="3" t="s">
        <v>107</v>
      </c>
      <c r="E17" s="3">
        <v>1</v>
      </c>
      <c r="F17" s="3" t="s">
        <v>105</v>
      </c>
      <c r="G17" s="111"/>
      <c r="H17" s="113">
        <v>20110315</v>
      </c>
      <c r="I17" s="3" t="s">
        <v>106</v>
      </c>
      <c r="J17" s="116">
        <v>195000000</v>
      </c>
      <c r="K17" s="3" t="s">
        <v>154</v>
      </c>
      <c r="L17" s="25" t="s">
        <v>155</v>
      </c>
      <c r="M17" s="121">
        <v>-1000000</v>
      </c>
      <c r="O17" s="179" t="str">
        <f>ELOLAP!$G$7</f>
        <v>R09</v>
      </c>
      <c r="P17" s="179">
        <f>ELOLAP!$H$7</f>
        <v>201101</v>
      </c>
      <c r="Q17" s="180" t="str">
        <f>ELOLAP!$I$7</f>
        <v>00000000</v>
      </c>
      <c r="R17" s="180" t="str">
        <f>ELOLAP!$J$7</f>
        <v>20110211</v>
      </c>
      <c r="S17" s="10" t="s">
        <v>128</v>
      </c>
      <c r="T17" s="10" t="s">
        <v>164</v>
      </c>
      <c r="U17" s="10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R09,201101,00000000,20110211,E,BEFT5GHI,@BEFT5GHI0001,AHITT,H,DE,1,USD,,20110315,HUF,195000000,EURO1200,KFIZ,-1000000</v>
      </c>
    </row>
    <row r="18" spans="1:21" ht="12.75">
      <c r="A18" s="112" t="s">
        <v>96</v>
      </c>
      <c r="B18" s="19" t="s">
        <v>167</v>
      </c>
      <c r="C18" s="16" t="s">
        <v>93</v>
      </c>
      <c r="D18" s="16" t="s">
        <v>107</v>
      </c>
      <c r="E18" s="150"/>
      <c r="F18" s="16" t="s">
        <v>94</v>
      </c>
      <c r="G18" s="111"/>
      <c r="H18" s="111"/>
      <c r="I18" s="168"/>
      <c r="J18" s="111"/>
      <c r="K18" s="111"/>
      <c r="L18" s="25" t="s">
        <v>170</v>
      </c>
      <c r="M18" s="34">
        <v>-70000</v>
      </c>
      <c r="O18" s="179" t="str">
        <f>ELOLAP!$G$7</f>
        <v>R09</v>
      </c>
      <c r="P18" s="179">
        <f>ELOLAP!$H$7</f>
        <v>201101</v>
      </c>
      <c r="Q18" s="180" t="str">
        <f>ELOLAP!$I$7</f>
        <v>00000000</v>
      </c>
      <c r="R18" s="180" t="str">
        <f>ELOLAP!$J$7</f>
        <v>20110211</v>
      </c>
      <c r="S18" s="10" t="s">
        <v>128</v>
      </c>
      <c r="T18" s="10" t="s">
        <v>164</v>
      </c>
      <c r="U18" s="10" t="str">
        <f>O18&amp;","&amp;P18&amp;","&amp;Q18&amp;","&amp;R18&amp;","&amp;S18&amp;","&amp;T18&amp;","&amp;"@"&amp;T18&amp;"00"&amp;A18&amp;","&amp;B18&amp;","&amp;C18&amp;","&amp;D18&amp;","&amp;E18&amp;","&amp;F18&amp;","&amp;G18&amp;","&amp;H18&amp;","&amp;I18&amp;","&amp;J18&amp;","&amp;K18&amp;","&amp;L18&amp;","&amp;M18</f>
        <v>R09,201101,00000000,20110211,E,BEFT5GHI,@BEFT5GHI0002,ET,H,DE,,EUR,,,,,,ATSO,-70000</v>
      </c>
    </row>
    <row r="19" spans="1:18" ht="12.75">
      <c r="A19" s="112" t="s">
        <v>97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5"/>
      <c r="M19" s="34"/>
      <c r="P19" s="10"/>
      <c r="Q19" s="172"/>
      <c r="R19" s="10"/>
    </row>
    <row r="20" spans="1:18" ht="13.5" customHeight="1" thickBot="1">
      <c r="A20" s="112" t="s">
        <v>98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0"/>
      <c r="M20" s="61"/>
      <c r="P20" s="10"/>
      <c r="Q20" s="172"/>
      <c r="R20" s="10"/>
    </row>
    <row r="21" spans="16:18" ht="12.75">
      <c r="P21" s="10"/>
      <c r="Q21" s="172"/>
      <c r="R21" s="10"/>
    </row>
    <row r="22" spans="16:18" ht="12.75">
      <c r="P22" s="10"/>
      <c r="Q22" s="172"/>
      <c r="R22" s="10"/>
    </row>
    <row r="23" spans="16:18" ht="12.75">
      <c r="P23" s="10"/>
      <c r="Q23" s="172"/>
      <c r="R23" s="10"/>
    </row>
  </sheetData>
  <sheetProtection/>
  <mergeCells count="13">
    <mergeCell ref="A13:D13"/>
    <mergeCell ref="A14:A15"/>
    <mergeCell ref="B14:B15"/>
    <mergeCell ref="C14:C15"/>
    <mergeCell ref="D14:E14"/>
    <mergeCell ref="J14:J15"/>
    <mergeCell ref="K14:K15"/>
    <mergeCell ref="L14:L15"/>
    <mergeCell ref="M14:M15"/>
    <mergeCell ref="F14:F15"/>
    <mergeCell ref="G14:G15"/>
    <mergeCell ref="H14:H15"/>
    <mergeCell ref="I14:I15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B7">
      <selection activeCell="D18" sqref="D18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181" t="s">
        <v>112</v>
      </c>
      <c r="B1" s="182"/>
      <c r="C1" s="182"/>
      <c r="D1" s="183"/>
    </row>
    <row r="2" spans="1:4" ht="16.5" thickBot="1">
      <c r="A2" s="184" t="s">
        <v>113</v>
      </c>
      <c r="B2" s="185"/>
      <c r="C2" s="185"/>
      <c r="D2" s="186"/>
    </row>
    <row r="3" spans="1:4" ht="14.25" thickBot="1" thickTop="1">
      <c r="A3" s="122"/>
      <c r="B3" s="122"/>
      <c r="C3" s="122"/>
      <c r="D3" s="122"/>
    </row>
    <row r="4" spans="1:4" ht="14.25" thickBot="1" thickTop="1">
      <c r="A4" s="187" t="s">
        <v>0</v>
      </c>
      <c r="B4" s="187" t="s">
        <v>114</v>
      </c>
      <c r="C4" s="187" t="s">
        <v>115</v>
      </c>
      <c r="D4" s="123" t="s">
        <v>116</v>
      </c>
    </row>
    <row r="5" spans="1:14" ht="39.75" thickBot="1" thickTop="1">
      <c r="A5" s="188"/>
      <c r="B5" s="188"/>
      <c r="C5" s="188"/>
      <c r="D5" s="123" t="s">
        <v>117</v>
      </c>
      <c r="G5" s="124" t="s">
        <v>118</v>
      </c>
      <c r="H5" s="124" t="s">
        <v>119</v>
      </c>
      <c r="I5" s="124" t="s">
        <v>120</v>
      </c>
      <c r="J5" s="124" t="s">
        <v>121</v>
      </c>
      <c r="K5" s="124" t="s">
        <v>122</v>
      </c>
      <c r="L5" s="10" t="s">
        <v>123</v>
      </c>
      <c r="M5" s="10" t="s">
        <v>124</v>
      </c>
      <c r="N5" s="10"/>
    </row>
    <row r="6" spans="1:14" ht="14.25" thickBot="1" thickTop="1">
      <c r="A6" s="189"/>
      <c r="B6" s="189"/>
      <c r="C6" s="189"/>
      <c r="D6" s="123" t="s">
        <v>16</v>
      </c>
      <c r="G6" s="125"/>
      <c r="H6" s="10"/>
      <c r="I6" s="10"/>
      <c r="J6" s="10"/>
      <c r="K6" s="10"/>
      <c r="L6" s="125"/>
      <c r="M6" s="125"/>
      <c r="N6" s="10"/>
    </row>
    <row r="7" spans="1:14" ht="26.25" thickTop="1">
      <c r="A7" s="126" t="s">
        <v>117</v>
      </c>
      <c r="B7" s="127" t="s">
        <v>125</v>
      </c>
      <c r="C7" s="128" t="s">
        <v>126</v>
      </c>
      <c r="D7" s="128" t="s">
        <v>127</v>
      </c>
      <c r="G7" s="10" t="s">
        <v>149</v>
      </c>
      <c r="H7" s="170">
        <v>201101</v>
      </c>
      <c r="I7" s="171" t="s">
        <v>169</v>
      </c>
      <c r="J7" s="172" t="str">
        <f>D13</f>
        <v>20110211</v>
      </c>
      <c r="K7" s="10" t="s">
        <v>128</v>
      </c>
      <c r="L7" s="10" t="s">
        <v>112</v>
      </c>
      <c r="M7" s="10" t="str">
        <f>G7&amp;","&amp;H7&amp;","&amp;I7&amp;","&amp;J7&amp;","&amp;K7&amp;","&amp;L7&amp;","&amp;"@"&amp;L7&amp;"0"&amp;A7&amp;","&amp;D7</f>
        <v>R09,201101,00000000,20110211,E,ELOLAP,@ELOLAP01,Joó Katalin</v>
      </c>
      <c r="N7" s="10"/>
    </row>
    <row r="8" spans="1:14" ht="12.75">
      <c r="A8" s="126" t="s">
        <v>129</v>
      </c>
      <c r="B8" s="127" t="s">
        <v>130</v>
      </c>
      <c r="C8" s="128" t="s">
        <v>131</v>
      </c>
      <c r="D8" s="128" t="s">
        <v>132</v>
      </c>
      <c r="G8" s="10" t="s">
        <v>149</v>
      </c>
      <c r="H8" s="10">
        <f aca="true" t="shared" si="0" ref="H8:J13">H7</f>
        <v>201101</v>
      </c>
      <c r="I8" s="172" t="str">
        <f t="shared" si="0"/>
        <v>00000000</v>
      </c>
      <c r="J8" s="172" t="str">
        <f t="shared" si="0"/>
        <v>20110211</v>
      </c>
      <c r="K8" s="10" t="s">
        <v>128</v>
      </c>
      <c r="L8" s="10" t="s">
        <v>112</v>
      </c>
      <c r="M8" s="10" t="str">
        <f aca="true" t="shared" si="1" ref="M8:M13">G8&amp;","&amp;H8&amp;","&amp;I8&amp;","&amp;J8&amp;","&amp;K8&amp;","&amp;L8&amp;","&amp;"@"&amp;L8&amp;"0"&amp;A8&amp;","&amp;D8</f>
        <v>R09,201101,00000000,20110211,E,ELOLAP,@ELOLAP02,325-8654</v>
      </c>
      <c r="N8" s="10"/>
    </row>
    <row r="9" spans="1:14" ht="12.75">
      <c r="A9" s="126" t="s">
        <v>133</v>
      </c>
      <c r="B9" s="127" t="s">
        <v>134</v>
      </c>
      <c r="C9" s="128" t="s">
        <v>135</v>
      </c>
      <c r="D9" s="129" t="s">
        <v>136</v>
      </c>
      <c r="G9" s="10" t="s">
        <v>149</v>
      </c>
      <c r="H9" s="10">
        <f t="shared" si="0"/>
        <v>201101</v>
      </c>
      <c r="I9" s="172" t="str">
        <f t="shared" si="0"/>
        <v>00000000</v>
      </c>
      <c r="J9" s="172" t="str">
        <f t="shared" si="0"/>
        <v>20110211</v>
      </c>
      <c r="K9" s="10" t="s">
        <v>128</v>
      </c>
      <c r="L9" s="10" t="s">
        <v>112</v>
      </c>
      <c r="M9" s="10" t="str">
        <f t="shared" si="1"/>
        <v>R09,201101,00000000,20110211,E,ELOLAP,@ELOLAP03,joo@hamati.hu</v>
      </c>
      <c r="N9" s="10"/>
    </row>
    <row r="10" spans="1:14" ht="97.5" customHeight="1">
      <c r="A10" s="126" t="s">
        <v>137</v>
      </c>
      <c r="B10" s="127" t="s">
        <v>138</v>
      </c>
      <c r="C10" s="128" t="s">
        <v>176</v>
      </c>
      <c r="D10" s="128" t="s">
        <v>139</v>
      </c>
      <c r="G10" s="10" t="s">
        <v>149</v>
      </c>
      <c r="H10" s="10">
        <f t="shared" si="0"/>
        <v>201101</v>
      </c>
      <c r="I10" s="172" t="str">
        <f t="shared" si="0"/>
        <v>00000000</v>
      </c>
      <c r="J10" s="172" t="str">
        <f t="shared" si="0"/>
        <v>20110211</v>
      </c>
      <c r="K10" s="10" t="s">
        <v>128</v>
      </c>
      <c r="L10" s="10" t="s">
        <v>112</v>
      </c>
      <c r="M10" s="10" t="str">
        <f t="shared" si="1"/>
        <v>R09,201101,00000000,20110211,E,ELOLAP,@ELOLAP04,Sándor Béla</v>
      </c>
      <c r="N10" s="10"/>
    </row>
    <row r="11" spans="1:14" ht="12.75">
      <c r="A11" s="126" t="s">
        <v>140</v>
      </c>
      <c r="B11" s="127" t="s">
        <v>141</v>
      </c>
      <c r="C11" s="128" t="s">
        <v>131</v>
      </c>
      <c r="D11" s="128" t="s">
        <v>142</v>
      </c>
      <c r="G11" s="10" t="s">
        <v>149</v>
      </c>
      <c r="H11" s="10">
        <f t="shared" si="0"/>
        <v>201101</v>
      </c>
      <c r="I11" s="172" t="str">
        <f t="shared" si="0"/>
        <v>00000000</v>
      </c>
      <c r="J11" s="172" t="str">
        <f t="shared" si="0"/>
        <v>20110211</v>
      </c>
      <c r="K11" s="10" t="s">
        <v>128</v>
      </c>
      <c r="L11" s="10" t="s">
        <v>112</v>
      </c>
      <c r="M11" s="10" t="str">
        <f t="shared" si="1"/>
        <v>R09,201101,00000000,20110211,E,ELOLAP,@ELOLAP05,825-7490</v>
      </c>
      <c r="N11" s="10"/>
    </row>
    <row r="12" spans="1:14" ht="12.75">
      <c r="A12" s="126" t="s">
        <v>143</v>
      </c>
      <c r="B12" s="127" t="s">
        <v>144</v>
      </c>
      <c r="C12" s="128" t="s">
        <v>135</v>
      </c>
      <c r="D12" s="129" t="s">
        <v>145</v>
      </c>
      <c r="G12" s="10" t="s">
        <v>149</v>
      </c>
      <c r="H12" s="10">
        <f t="shared" si="0"/>
        <v>201101</v>
      </c>
      <c r="I12" s="172" t="str">
        <f t="shared" si="0"/>
        <v>00000000</v>
      </c>
      <c r="J12" s="172" t="str">
        <f t="shared" si="0"/>
        <v>20110211</v>
      </c>
      <c r="K12" s="10" t="s">
        <v>128</v>
      </c>
      <c r="L12" s="10" t="s">
        <v>112</v>
      </c>
      <c r="M12" s="10" t="str">
        <f t="shared" si="1"/>
        <v>R09,201101,00000000,20110211,E,ELOLAP,@ELOLAP06,sandor@hamati.hu</v>
      </c>
      <c r="N12" s="10"/>
    </row>
    <row r="13" spans="1:13" ht="26.25" thickBot="1">
      <c r="A13" s="130" t="s">
        <v>146</v>
      </c>
      <c r="B13" s="131" t="s">
        <v>147</v>
      </c>
      <c r="C13" s="132" t="s">
        <v>148</v>
      </c>
      <c r="D13" s="173" t="s">
        <v>177</v>
      </c>
      <c r="G13" s="10" t="s">
        <v>149</v>
      </c>
      <c r="H13" s="10">
        <f t="shared" si="0"/>
        <v>201101</v>
      </c>
      <c r="I13" s="172" t="str">
        <f t="shared" si="0"/>
        <v>00000000</v>
      </c>
      <c r="J13" s="172" t="str">
        <f t="shared" si="0"/>
        <v>20110211</v>
      </c>
      <c r="K13" s="10" t="s">
        <v>128</v>
      </c>
      <c r="L13" s="10" t="s">
        <v>112</v>
      </c>
      <c r="M13" s="10" t="str">
        <f t="shared" si="1"/>
        <v>R09,201101,00000000,20110211,E,ELOLAP,@ELOLAP07,20110211</v>
      </c>
    </row>
    <row r="14" ht="13.5" thickTop="1"/>
    <row r="15" ht="13.5" thickBot="1"/>
    <row r="16" spans="1:5" ht="14.25" thickBot="1" thickTop="1">
      <c r="A16" s="174" t="s">
        <v>172</v>
      </c>
      <c r="B16" s="175" t="str">
        <f>+"R09101"&amp;I7</f>
        <v>R0910100000000</v>
      </c>
      <c r="C16" s="176"/>
      <c r="D16" s="177" t="s">
        <v>173</v>
      </c>
      <c r="E16" s="176"/>
    </row>
    <row r="17" spans="1:5" ht="13.5" thickTop="1">
      <c r="A17" s="176"/>
      <c r="B17" s="176"/>
      <c r="C17" s="176"/>
      <c r="D17" s="178" t="s">
        <v>175</v>
      </c>
      <c r="E17" s="176"/>
    </row>
    <row r="18" spans="1:5" ht="12.75">
      <c r="A18" s="176"/>
      <c r="B18" s="176"/>
      <c r="C18" s="176"/>
      <c r="D18" s="178" t="s">
        <v>178</v>
      </c>
      <c r="E18" s="176"/>
    </row>
    <row r="19" spans="1:5" ht="12.75">
      <c r="A19" s="176"/>
      <c r="B19" s="176"/>
      <c r="C19" s="176"/>
      <c r="D19" s="178" t="s">
        <v>174</v>
      </c>
      <c r="E19" s="176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X31"/>
  <sheetViews>
    <sheetView zoomScalePageLayoutView="0" workbookViewId="0" topLeftCell="L1">
      <selection activeCell="R19" sqref="R19:U23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10.421875" style="0" customWidth="1"/>
    <col min="10" max="10" width="10.8515625" style="0" customWidth="1"/>
    <col min="11" max="11" width="14.140625" style="0" customWidth="1"/>
    <col min="12" max="12" width="11.8515625" style="0" customWidth="1"/>
    <col min="13" max="13" width="9.8515625" style="0" customWidth="1"/>
    <col min="14" max="14" width="13.140625" style="0" customWidth="1"/>
    <col min="16" max="16" width="12.421875" style="0" customWidth="1"/>
    <col min="17" max="17" width="10.8515625" style="0" customWidth="1"/>
  </cols>
  <sheetData>
    <row r="7" ht="15.75">
      <c r="D7" s="86" t="s">
        <v>89</v>
      </c>
    </row>
    <row r="8" ht="15.75">
      <c r="D8" s="86" t="s">
        <v>90</v>
      </c>
    </row>
    <row r="11" ht="12.75">
      <c r="A11" s="31" t="s">
        <v>77</v>
      </c>
    </row>
    <row r="12" spans="1:18" ht="13.5" customHeight="1" thickBot="1">
      <c r="A12" s="23" t="s">
        <v>85</v>
      </c>
      <c r="R12" s="9"/>
    </row>
    <row r="13" spans="1:19" ht="13.5" thickBot="1">
      <c r="A13" s="218" t="s">
        <v>42</v>
      </c>
      <c r="B13" s="219"/>
      <c r="C13" s="219"/>
      <c r="D13" s="220"/>
      <c r="E13" s="24"/>
      <c r="F13" s="8"/>
      <c r="G13" s="8"/>
      <c r="H13" s="8"/>
      <c r="I13" s="8"/>
      <c r="J13" s="8"/>
      <c r="K13" s="8"/>
      <c r="L13" s="9"/>
      <c r="M13" s="9"/>
      <c r="N13" s="9"/>
      <c r="R13" s="66"/>
      <c r="S13" s="44"/>
    </row>
    <row r="14" spans="1:19" ht="12.75" customHeight="1">
      <c r="A14" s="221" t="s">
        <v>0</v>
      </c>
      <c r="B14" s="223" t="s">
        <v>47</v>
      </c>
      <c r="C14" s="223" t="s">
        <v>50</v>
      </c>
      <c r="D14" s="225" t="s">
        <v>86</v>
      </c>
      <c r="E14" s="194" t="s">
        <v>91</v>
      </c>
      <c r="F14" s="196" t="s">
        <v>43</v>
      </c>
      <c r="G14" s="197"/>
      <c r="H14" s="197"/>
      <c r="I14" s="197"/>
      <c r="J14" s="197"/>
      <c r="K14" s="198"/>
      <c r="L14" s="199" t="s">
        <v>5</v>
      </c>
      <c r="M14" s="200"/>
      <c r="N14" s="200"/>
      <c r="O14" s="200"/>
      <c r="P14" s="201"/>
      <c r="R14" s="44"/>
      <c r="S14" s="44"/>
    </row>
    <row r="15" spans="1:19" ht="12.75" customHeight="1">
      <c r="A15" s="222"/>
      <c r="B15" s="224"/>
      <c r="C15" s="224"/>
      <c r="D15" s="212"/>
      <c r="E15" s="195"/>
      <c r="F15" s="202" t="s">
        <v>57</v>
      </c>
      <c r="G15" s="205" t="s">
        <v>7</v>
      </c>
      <c r="H15" s="206"/>
      <c r="I15" s="207"/>
      <c r="J15" s="208" t="s">
        <v>58</v>
      </c>
      <c r="K15" s="211" t="s">
        <v>59</v>
      </c>
      <c r="L15" s="214" t="s">
        <v>69</v>
      </c>
      <c r="M15" s="192" t="s">
        <v>7</v>
      </c>
      <c r="N15" s="192"/>
      <c r="O15" s="192"/>
      <c r="P15" s="216" t="s">
        <v>67</v>
      </c>
      <c r="R15" s="44"/>
      <c r="S15" s="44"/>
    </row>
    <row r="16" spans="1:19" ht="12.75">
      <c r="A16" s="222"/>
      <c r="B16" s="224"/>
      <c r="C16" s="224"/>
      <c r="D16" s="212"/>
      <c r="E16" s="195"/>
      <c r="F16" s="203"/>
      <c r="G16" s="192" t="s">
        <v>9</v>
      </c>
      <c r="H16" s="192"/>
      <c r="I16" s="190" t="s">
        <v>10</v>
      </c>
      <c r="J16" s="209"/>
      <c r="K16" s="212"/>
      <c r="L16" s="214"/>
      <c r="M16" s="192" t="s">
        <v>9</v>
      </c>
      <c r="N16" s="192"/>
      <c r="O16" s="192" t="s">
        <v>10</v>
      </c>
      <c r="P16" s="216"/>
      <c r="R16" s="44"/>
      <c r="S16" s="44"/>
    </row>
    <row r="17" spans="1:24" ht="64.5" thickBot="1">
      <c r="A17" s="222"/>
      <c r="B17" s="224"/>
      <c r="C17" s="224"/>
      <c r="D17" s="212"/>
      <c r="E17" s="195"/>
      <c r="F17" s="204"/>
      <c r="G17" s="64" t="s">
        <v>44</v>
      </c>
      <c r="H17" s="64" t="s">
        <v>45</v>
      </c>
      <c r="I17" s="191"/>
      <c r="J17" s="210"/>
      <c r="K17" s="213"/>
      <c r="L17" s="215"/>
      <c r="M17" s="64" t="s">
        <v>68</v>
      </c>
      <c r="N17" s="64" t="s">
        <v>14</v>
      </c>
      <c r="O17" s="193"/>
      <c r="P17" s="217"/>
      <c r="R17" s="124" t="s">
        <v>118</v>
      </c>
      <c r="S17" s="124" t="s">
        <v>119</v>
      </c>
      <c r="T17" s="124" t="s">
        <v>120</v>
      </c>
      <c r="U17" s="124" t="s">
        <v>121</v>
      </c>
      <c r="V17" s="124" t="s">
        <v>122</v>
      </c>
      <c r="W17" s="10" t="s">
        <v>123</v>
      </c>
      <c r="X17" s="10" t="s">
        <v>124</v>
      </c>
    </row>
    <row r="18" spans="1:24" ht="12.75">
      <c r="A18" s="54"/>
      <c r="B18" s="12" t="s">
        <v>16</v>
      </c>
      <c r="C18" s="13" t="s">
        <v>17</v>
      </c>
      <c r="D18" s="13" t="s">
        <v>18</v>
      </c>
      <c r="E18" s="13" t="s">
        <v>19</v>
      </c>
      <c r="F18" s="85" t="s">
        <v>46</v>
      </c>
      <c r="G18" s="14" t="s">
        <v>21</v>
      </c>
      <c r="H18" s="14" t="s">
        <v>22</v>
      </c>
      <c r="I18" s="13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4" t="s">
        <v>29</v>
      </c>
      <c r="P18" s="22" t="s">
        <v>30</v>
      </c>
      <c r="R18" s="125"/>
      <c r="S18" s="10"/>
      <c r="T18" s="10"/>
      <c r="U18" s="10"/>
      <c r="V18" s="10"/>
      <c r="W18" s="125"/>
      <c r="X18" s="125"/>
    </row>
    <row r="19" spans="1:24" ht="12.75">
      <c r="A19" s="112" t="s">
        <v>95</v>
      </c>
      <c r="B19" s="80" t="s">
        <v>165</v>
      </c>
      <c r="C19" s="25" t="s">
        <v>109</v>
      </c>
      <c r="D19" s="3" t="s">
        <v>107</v>
      </c>
      <c r="E19" s="3" t="s">
        <v>94</v>
      </c>
      <c r="F19" s="116">
        <v>100000000</v>
      </c>
      <c r="G19" s="116">
        <v>10757423</v>
      </c>
      <c r="H19" s="116"/>
      <c r="I19" s="116"/>
      <c r="J19" s="116">
        <f>F19+G19-H19+I19</f>
        <v>110757423</v>
      </c>
      <c r="K19" s="116">
        <v>110757423</v>
      </c>
      <c r="L19" s="116">
        <v>0</v>
      </c>
      <c r="M19" s="114">
        <v>241978</v>
      </c>
      <c r="N19" s="114">
        <v>241978</v>
      </c>
      <c r="O19" s="114"/>
      <c r="P19" s="147">
        <f>L19+M19-N19+O19</f>
        <v>0</v>
      </c>
      <c r="R19" s="179" t="str">
        <f>ELOLAP!$G$7</f>
        <v>R09</v>
      </c>
      <c r="S19" s="179">
        <f>ELOLAP!$H$7</f>
        <v>201101</v>
      </c>
      <c r="T19" s="180" t="str">
        <f>ELOLAP!$I$7</f>
        <v>00000000</v>
      </c>
      <c r="U19" s="180" t="str">
        <f>ELOLAP!$J$7</f>
        <v>20110211</v>
      </c>
      <c r="V19" s="10" t="s">
        <v>128</v>
      </c>
      <c r="W19" s="10" t="s">
        <v>156</v>
      </c>
      <c r="X19" s="10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R09,201101,00000000,20110211,E,BEFK1GHI,@BEFK1GHI0001,EHITK,R,DE,EUR,100000000,10757423,,,110757423,110757423,0,241978,241978,,0</v>
      </c>
    </row>
    <row r="20" spans="1:24" ht="12.75">
      <c r="A20" s="112" t="s">
        <v>96</v>
      </c>
      <c r="B20" s="80" t="s">
        <v>165</v>
      </c>
      <c r="C20" s="25" t="s">
        <v>93</v>
      </c>
      <c r="D20" s="3" t="s">
        <v>107</v>
      </c>
      <c r="E20" s="3" t="s">
        <v>105</v>
      </c>
      <c r="F20" s="116">
        <v>118369</v>
      </c>
      <c r="G20" s="116"/>
      <c r="H20" s="116"/>
      <c r="I20" s="116"/>
      <c r="J20" s="116">
        <f>F20+G20-H20+I20</f>
        <v>118369</v>
      </c>
      <c r="K20" s="116">
        <v>118369</v>
      </c>
      <c r="L20" s="116">
        <v>983515</v>
      </c>
      <c r="M20" s="114">
        <v>1000000</v>
      </c>
      <c r="N20" s="114"/>
      <c r="O20" s="114"/>
      <c r="P20" s="147">
        <f>L20+M20-N20+O20</f>
        <v>1983515</v>
      </c>
      <c r="R20" s="179" t="str">
        <f>ELOLAP!$G$7</f>
        <v>R09</v>
      </c>
      <c r="S20" s="179">
        <f>ELOLAP!$H$7</f>
        <v>201101</v>
      </c>
      <c r="T20" s="180" t="str">
        <f>ELOLAP!$I$7</f>
        <v>00000000</v>
      </c>
      <c r="U20" s="180" t="str">
        <f>ELOLAP!$J$7</f>
        <v>20110211</v>
      </c>
      <c r="V20" s="10" t="s">
        <v>128</v>
      </c>
      <c r="W20" s="10" t="s">
        <v>156</v>
      </c>
      <c r="X20" s="10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R09,201101,00000000,20110211,E,BEFK1GHI,@BEFK1GHI0002,EHITK,H,DE,USD,118369,,,,118369,118369,983515,1000000,,,1983515</v>
      </c>
    </row>
    <row r="21" spans="1:24" ht="12.75">
      <c r="A21" s="112" t="s">
        <v>97</v>
      </c>
      <c r="B21" s="80" t="s">
        <v>165</v>
      </c>
      <c r="C21" s="25" t="s">
        <v>109</v>
      </c>
      <c r="D21" s="3" t="s">
        <v>107</v>
      </c>
      <c r="E21" s="3" t="s">
        <v>105</v>
      </c>
      <c r="F21" s="116">
        <v>121129448</v>
      </c>
      <c r="G21" s="116"/>
      <c r="I21" s="116">
        <v>-14643408</v>
      </c>
      <c r="J21" s="116">
        <f>F21+G21-H21+I21</f>
        <v>106486040</v>
      </c>
      <c r="K21" s="116">
        <v>106486040</v>
      </c>
      <c r="L21" s="116">
        <v>10000000</v>
      </c>
      <c r="M21" s="114">
        <v>3000000</v>
      </c>
      <c r="N21" s="114">
        <v>10230000</v>
      </c>
      <c r="O21" s="114"/>
      <c r="P21" s="147">
        <f>L21+M21-N21+O21</f>
        <v>2770000</v>
      </c>
      <c r="R21" s="179" t="str">
        <f>ELOLAP!$G$7</f>
        <v>R09</v>
      </c>
      <c r="S21" s="179">
        <f>ELOLAP!$H$7</f>
        <v>201101</v>
      </c>
      <c r="T21" s="180" t="str">
        <f>ELOLAP!$I$7</f>
        <v>00000000</v>
      </c>
      <c r="U21" s="180" t="str">
        <f>ELOLAP!$J$7</f>
        <v>20110211</v>
      </c>
      <c r="V21" s="10" t="s">
        <v>128</v>
      </c>
      <c r="W21" s="10" t="s">
        <v>156</v>
      </c>
      <c r="X21" s="10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R09,201101,00000000,20110211,E,BEFK1GHI,@BEFK1GHI0003,EHITK,R,DE,USD,121129448,,,-14643408,106486040,106486040,10000000,3000000,10230000,,2770000</v>
      </c>
    </row>
    <row r="22" spans="1:24" ht="12.75">
      <c r="A22" s="112" t="s">
        <v>98</v>
      </c>
      <c r="B22" s="80" t="s">
        <v>165</v>
      </c>
      <c r="C22" s="25" t="s">
        <v>93</v>
      </c>
      <c r="D22" s="3" t="s">
        <v>110</v>
      </c>
      <c r="E22" s="3" t="s">
        <v>106</v>
      </c>
      <c r="F22" s="116">
        <v>108300000</v>
      </c>
      <c r="G22" s="116"/>
      <c r="H22" s="116"/>
      <c r="I22" s="116"/>
      <c r="J22" s="116">
        <f>F22+G22-H22+I22</f>
        <v>108300000</v>
      </c>
      <c r="K22" s="116">
        <v>108384300</v>
      </c>
      <c r="L22" s="116">
        <v>3331369</v>
      </c>
      <c r="M22" s="114">
        <v>6000000</v>
      </c>
      <c r="N22" s="114">
        <v>9331369</v>
      </c>
      <c r="O22" s="21"/>
      <c r="P22" s="147">
        <f>L22+M22-N22+O22</f>
        <v>0</v>
      </c>
      <c r="R22" s="179" t="str">
        <f>ELOLAP!$G$7</f>
        <v>R09</v>
      </c>
      <c r="S22" s="179">
        <f>ELOLAP!$H$7</f>
        <v>201101</v>
      </c>
      <c r="T22" s="180" t="str">
        <f>ELOLAP!$I$7</f>
        <v>00000000</v>
      </c>
      <c r="U22" s="180" t="str">
        <f>ELOLAP!$J$7</f>
        <v>20110211</v>
      </c>
      <c r="V22" s="10" t="s">
        <v>128</v>
      </c>
      <c r="W22" s="10" t="s">
        <v>156</v>
      </c>
      <c r="X22" s="10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R09,201101,00000000,20110211,E,BEFK1GHI,@BEFK1GHI0004,EHITK,H,PL,HUF,108300000,,,,108300000,108384300,3331369,6000000,9331369,,0</v>
      </c>
    </row>
    <row r="23" spans="1:24" ht="12.75">
      <c r="A23" s="112" t="s">
        <v>99</v>
      </c>
      <c r="B23" s="80" t="s">
        <v>165</v>
      </c>
      <c r="C23" s="25" t="s">
        <v>93</v>
      </c>
      <c r="D23" s="3" t="s">
        <v>108</v>
      </c>
      <c r="E23" s="3" t="s">
        <v>105</v>
      </c>
      <c r="F23" s="116">
        <v>104301</v>
      </c>
      <c r="G23" s="116"/>
      <c r="H23" s="116"/>
      <c r="I23" s="116"/>
      <c r="J23" s="116">
        <f>F23+G23-H23+I23</f>
        <v>104301</v>
      </c>
      <c r="K23" s="116">
        <v>104301</v>
      </c>
      <c r="L23" s="116">
        <v>1069123</v>
      </c>
      <c r="M23" s="114">
        <v>131201</v>
      </c>
      <c r="N23" s="114"/>
      <c r="O23" s="114"/>
      <c r="P23" s="147">
        <f>L23+M23-N23+O23</f>
        <v>1200324</v>
      </c>
      <c r="R23" s="179" t="str">
        <f>ELOLAP!$G$7</f>
        <v>R09</v>
      </c>
      <c r="S23" s="179">
        <f>ELOLAP!$H$7</f>
        <v>201101</v>
      </c>
      <c r="T23" s="180" t="str">
        <f>ELOLAP!$I$7</f>
        <v>00000000</v>
      </c>
      <c r="U23" s="180" t="str">
        <f>ELOLAP!$J$7</f>
        <v>20110211</v>
      </c>
      <c r="V23" s="10" t="s">
        <v>128</v>
      </c>
      <c r="W23" s="10" t="s">
        <v>156</v>
      </c>
      <c r="X23" s="10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R09,201101,00000000,20110211,E,BEFK1GHI,@BEFK1GHI0005,EHITK,H,US,USD,104301,,,,104301,104301,1069123,131201,,,1200324</v>
      </c>
    </row>
    <row r="24" spans="1:21" ht="12.75">
      <c r="A24" s="112" t="s">
        <v>100</v>
      </c>
      <c r="B24" s="87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  <c r="R24" s="44"/>
      <c r="S24" s="10"/>
      <c r="T24" s="172"/>
      <c r="U24" s="10"/>
    </row>
    <row r="25" spans="1:21" ht="12.75">
      <c r="A25" s="112" t="s">
        <v>101</v>
      </c>
      <c r="B25" s="69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4"/>
      <c r="R25" s="44"/>
      <c r="S25" s="10"/>
      <c r="T25" s="172"/>
      <c r="U25" s="10"/>
    </row>
    <row r="26" spans="1:16" ht="13.5" thickBot="1">
      <c r="A26" s="40" t="s">
        <v>37</v>
      </c>
      <c r="B26" s="70"/>
      <c r="C26" s="55"/>
      <c r="D26" s="5"/>
      <c r="E26" s="56"/>
      <c r="F26" s="5"/>
      <c r="G26" s="5"/>
      <c r="H26" s="5"/>
      <c r="I26" s="5"/>
      <c r="J26" s="5"/>
      <c r="K26" s="5"/>
      <c r="L26" s="5"/>
      <c r="M26" s="5"/>
      <c r="N26" s="56"/>
      <c r="O26" s="5"/>
      <c r="P26" s="6"/>
    </row>
    <row r="27" spans="1:5" ht="12.75">
      <c r="A27" s="33"/>
      <c r="B27" s="33"/>
      <c r="C27" s="33"/>
      <c r="D27" s="33"/>
      <c r="E27" s="33"/>
    </row>
    <row r="28" spans="1:5" ht="12.75">
      <c r="A28" s="38"/>
      <c r="B28" s="33"/>
      <c r="C28" s="33"/>
      <c r="D28" s="33"/>
      <c r="E28" s="33"/>
    </row>
    <row r="29" spans="1:5" ht="12.75">
      <c r="A29" s="38"/>
      <c r="B29" s="33"/>
      <c r="C29" s="33"/>
      <c r="D29" s="33"/>
      <c r="E29" s="33"/>
    </row>
    <row r="30" spans="1:5" ht="12.75">
      <c r="A30" s="38"/>
      <c r="B30" s="33"/>
      <c r="C30" s="33"/>
      <c r="D30" s="33"/>
      <c r="E30" s="33"/>
    </row>
    <row r="31" spans="1:5" ht="12.75">
      <c r="A31" s="38"/>
      <c r="B31" s="33"/>
      <c r="C31" s="33"/>
      <c r="D31" s="33"/>
      <c r="E31" s="33"/>
    </row>
  </sheetData>
  <sheetProtection/>
  <mergeCells count="19">
    <mergeCell ref="L15:L17"/>
    <mergeCell ref="M15:O15"/>
    <mergeCell ref="P15:P17"/>
    <mergeCell ref="A13:D13"/>
    <mergeCell ref="A14:A17"/>
    <mergeCell ref="B14:B17"/>
    <mergeCell ref="C14:C17"/>
    <mergeCell ref="D14:D17"/>
    <mergeCell ref="G16:H16"/>
    <mergeCell ref="I16:I17"/>
    <mergeCell ref="M16:N16"/>
    <mergeCell ref="O16:O17"/>
    <mergeCell ref="E14:E17"/>
    <mergeCell ref="F14:K14"/>
    <mergeCell ref="L14:P14"/>
    <mergeCell ref="F15:F17"/>
    <mergeCell ref="G15:I15"/>
    <mergeCell ref="J15:J17"/>
    <mergeCell ref="K15:K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X27"/>
  <sheetViews>
    <sheetView zoomScalePageLayoutView="0" workbookViewId="0" topLeftCell="K1">
      <selection activeCell="R18" sqref="R18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7109375" style="0" customWidth="1"/>
    <col min="12" max="12" width="9.8515625" style="0" customWidth="1"/>
    <col min="13" max="13" width="9.7109375" style="0" customWidth="1"/>
    <col min="16" max="16" width="13.57421875" style="0" customWidth="1"/>
  </cols>
  <sheetData>
    <row r="7" ht="15.75">
      <c r="D7" s="86" t="s">
        <v>89</v>
      </c>
    </row>
    <row r="8" ht="15.75">
      <c r="D8" s="86" t="s">
        <v>90</v>
      </c>
    </row>
    <row r="10" ht="12.75">
      <c r="A10" s="31" t="s">
        <v>78</v>
      </c>
    </row>
    <row r="11" ht="13.5" thickBot="1">
      <c r="A11" s="11" t="s">
        <v>85</v>
      </c>
    </row>
    <row r="12" spans="1:16" ht="13.5" thickBot="1">
      <c r="A12" s="218" t="s">
        <v>72</v>
      </c>
      <c r="B12" s="219"/>
      <c r="C12" s="219"/>
      <c r="D12" s="219"/>
      <c r="E12" s="220"/>
      <c r="F12" s="27"/>
      <c r="G12" s="27"/>
      <c r="H12" s="27"/>
      <c r="I12" s="27"/>
      <c r="J12" s="27"/>
      <c r="K12" s="24"/>
      <c r="L12" s="8"/>
      <c r="M12" s="8"/>
      <c r="O12" s="8"/>
      <c r="P12" s="8"/>
    </row>
    <row r="13" spans="1:16" ht="12.75">
      <c r="A13" s="221" t="s">
        <v>0</v>
      </c>
      <c r="B13" s="223" t="s">
        <v>47</v>
      </c>
      <c r="C13" s="223" t="s">
        <v>34</v>
      </c>
      <c r="D13" s="225" t="s">
        <v>86</v>
      </c>
      <c r="E13" s="229" t="s">
        <v>91</v>
      </c>
      <c r="F13" s="196" t="s">
        <v>43</v>
      </c>
      <c r="G13" s="197"/>
      <c r="H13" s="197"/>
      <c r="I13" s="197"/>
      <c r="J13" s="197"/>
      <c r="K13" s="199" t="s">
        <v>5</v>
      </c>
      <c r="L13" s="200"/>
      <c r="M13" s="200"/>
      <c r="N13" s="200"/>
      <c r="O13" s="200"/>
      <c r="P13" s="201"/>
    </row>
    <row r="14" spans="1:16" ht="12.75" customHeight="1">
      <c r="A14" s="222"/>
      <c r="B14" s="224"/>
      <c r="C14" s="224"/>
      <c r="D14" s="212"/>
      <c r="E14" s="209"/>
      <c r="F14" s="202" t="s">
        <v>57</v>
      </c>
      <c r="G14" s="205" t="s">
        <v>7</v>
      </c>
      <c r="H14" s="207"/>
      <c r="I14" s="208" t="s">
        <v>58</v>
      </c>
      <c r="J14" s="226" t="s">
        <v>59</v>
      </c>
      <c r="K14" s="214" t="s">
        <v>69</v>
      </c>
      <c r="L14" s="192" t="s">
        <v>7</v>
      </c>
      <c r="M14" s="192"/>
      <c r="N14" s="192"/>
      <c r="O14" s="192"/>
      <c r="P14" s="216" t="s">
        <v>67</v>
      </c>
    </row>
    <row r="15" spans="1:16" ht="12.75" customHeight="1">
      <c r="A15" s="222"/>
      <c r="B15" s="224"/>
      <c r="C15" s="224"/>
      <c r="D15" s="212"/>
      <c r="E15" s="209"/>
      <c r="F15" s="203"/>
      <c r="G15" s="226" t="s">
        <v>9</v>
      </c>
      <c r="H15" s="190" t="s">
        <v>10</v>
      </c>
      <c r="I15" s="209"/>
      <c r="J15" s="227"/>
      <c r="K15" s="214"/>
      <c r="L15" s="192" t="s">
        <v>9</v>
      </c>
      <c r="M15" s="192"/>
      <c r="N15" s="192"/>
      <c r="O15" s="192" t="s">
        <v>10</v>
      </c>
      <c r="P15" s="216"/>
    </row>
    <row r="16" spans="1:24" ht="64.5" thickBot="1">
      <c r="A16" s="222"/>
      <c r="B16" s="224"/>
      <c r="C16" s="224"/>
      <c r="D16" s="212"/>
      <c r="E16" s="209"/>
      <c r="F16" s="203"/>
      <c r="G16" s="228"/>
      <c r="H16" s="191"/>
      <c r="I16" s="209"/>
      <c r="J16" s="227"/>
      <c r="K16" s="215"/>
      <c r="L16" s="64" t="s">
        <v>68</v>
      </c>
      <c r="M16" s="64" t="s">
        <v>14</v>
      </c>
      <c r="N16" s="64" t="s">
        <v>15</v>
      </c>
      <c r="O16" s="193"/>
      <c r="P16" s="217"/>
      <c r="R16" s="124" t="s">
        <v>118</v>
      </c>
      <c r="S16" s="124" t="s">
        <v>119</v>
      </c>
      <c r="T16" s="124" t="s">
        <v>120</v>
      </c>
      <c r="U16" s="124" t="s">
        <v>121</v>
      </c>
      <c r="V16" s="124" t="s">
        <v>122</v>
      </c>
      <c r="W16" s="10" t="s">
        <v>123</v>
      </c>
      <c r="X16" s="10" t="s">
        <v>124</v>
      </c>
    </row>
    <row r="17" spans="1:24" ht="12.75">
      <c r="A17" s="45"/>
      <c r="B17" s="12" t="s">
        <v>16</v>
      </c>
      <c r="C17" s="13" t="s">
        <v>17</v>
      </c>
      <c r="D17" s="13" t="s">
        <v>18</v>
      </c>
      <c r="E17" s="13" t="s">
        <v>19</v>
      </c>
      <c r="F17" s="13" t="s">
        <v>46</v>
      </c>
      <c r="G17" s="108" t="s">
        <v>21</v>
      </c>
      <c r="H17" s="13" t="s">
        <v>22</v>
      </c>
      <c r="I17" s="13" t="s">
        <v>23</v>
      </c>
      <c r="J17" s="13" t="s">
        <v>41</v>
      </c>
      <c r="K17" s="76" t="s">
        <v>25</v>
      </c>
      <c r="L17" s="76" t="s">
        <v>26</v>
      </c>
      <c r="M17" s="76" t="s">
        <v>27</v>
      </c>
      <c r="N17" s="76" t="s">
        <v>28</v>
      </c>
      <c r="O17" s="78" t="s">
        <v>29</v>
      </c>
      <c r="P17" s="79" t="s">
        <v>30</v>
      </c>
      <c r="R17" s="125"/>
      <c r="S17" s="10"/>
      <c r="T17" s="10"/>
      <c r="U17" s="10"/>
      <c r="V17" s="10"/>
      <c r="W17" s="125"/>
      <c r="X17" s="125"/>
    </row>
    <row r="18" spans="1:24" ht="12.75">
      <c r="A18" s="112" t="s">
        <v>95</v>
      </c>
      <c r="B18" s="19" t="s">
        <v>150</v>
      </c>
      <c r="C18" s="138"/>
      <c r="D18" s="92" t="s">
        <v>107</v>
      </c>
      <c r="E18" s="93" t="s">
        <v>94</v>
      </c>
      <c r="F18" s="133">
        <v>120000</v>
      </c>
      <c r="G18" s="134">
        <v>-10000</v>
      </c>
      <c r="H18" s="133"/>
      <c r="I18" s="133">
        <f>F18+G18+H18</f>
        <v>110000</v>
      </c>
      <c r="J18" s="93">
        <v>110000</v>
      </c>
      <c r="K18" s="135"/>
      <c r="L18" s="135"/>
      <c r="M18" s="93">
        <v>1500</v>
      </c>
      <c r="N18" s="93"/>
      <c r="O18" s="136"/>
      <c r="P18" s="137"/>
      <c r="R18" s="179" t="str">
        <f>ELOLAP!$G$7</f>
        <v>R09</v>
      </c>
      <c r="S18" s="179">
        <f>ELOLAP!$H$7</f>
        <v>201101</v>
      </c>
      <c r="T18" s="180" t="str">
        <f>ELOLAP!$I$7</f>
        <v>00000000</v>
      </c>
      <c r="U18" s="180" t="str">
        <f>ELOLAP!$J$7</f>
        <v>20110211</v>
      </c>
      <c r="V18" s="10" t="s">
        <v>128</v>
      </c>
      <c r="W18" s="10" t="s">
        <v>157</v>
      </c>
      <c r="X18" s="10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R09,201101,00000000,20110211,E,BEFK2GHI,@BEFK2GHI0001,BFSZLAK,,DE,EUR,120000,-10000,,110000,110000,,,1500,,,</v>
      </c>
    </row>
    <row r="19" spans="1:24" ht="12.75">
      <c r="A19" s="112" t="s">
        <v>96</v>
      </c>
      <c r="B19" s="19" t="s">
        <v>150</v>
      </c>
      <c r="C19" s="138"/>
      <c r="D19" s="92" t="s">
        <v>110</v>
      </c>
      <c r="E19" s="93" t="s">
        <v>105</v>
      </c>
      <c r="F19" s="133">
        <v>87000</v>
      </c>
      <c r="G19" s="134">
        <v>-130000</v>
      </c>
      <c r="H19" s="133"/>
      <c r="I19" s="133">
        <f>F19+G19+H19</f>
        <v>-43000</v>
      </c>
      <c r="J19" s="93">
        <v>-43000</v>
      </c>
      <c r="K19" s="135"/>
      <c r="L19" s="135"/>
      <c r="M19" s="93">
        <v>2000</v>
      </c>
      <c r="N19" s="93">
        <v>4000</v>
      </c>
      <c r="O19" s="136"/>
      <c r="P19" s="137"/>
      <c r="R19" s="179" t="str">
        <f>ELOLAP!$G$7</f>
        <v>R09</v>
      </c>
      <c r="S19" s="179">
        <f>ELOLAP!$H$7</f>
        <v>201101</v>
      </c>
      <c r="T19" s="180" t="str">
        <f>ELOLAP!$I$7</f>
        <v>00000000</v>
      </c>
      <c r="U19" s="180" t="str">
        <f>ELOLAP!$J$7</f>
        <v>20110211</v>
      </c>
      <c r="V19" s="10" t="s">
        <v>128</v>
      </c>
      <c r="W19" s="10" t="s">
        <v>157</v>
      </c>
      <c r="X19" s="10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R09,201101,00000000,20110211,E,BEFK2GHI,@BEFK2GHI0002,BFSZLAK,,PL,USD,87000,-130000,,-43000,-43000,,,2000,4000,,</v>
      </c>
    </row>
    <row r="20" spans="1:24" ht="12.75">
      <c r="A20" s="112" t="s">
        <v>97</v>
      </c>
      <c r="B20" s="19"/>
      <c r="C20" s="91"/>
      <c r="D20" s="92"/>
      <c r="E20" s="93"/>
      <c r="F20" s="133"/>
      <c r="G20" s="134"/>
      <c r="H20" s="133"/>
      <c r="I20" s="133"/>
      <c r="J20" s="93"/>
      <c r="K20" s="93"/>
      <c r="L20" s="93"/>
      <c r="M20" s="93"/>
      <c r="N20" s="93"/>
      <c r="O20" s="93"/>
      <c r="P20" s="95"/>
      <c r="R20" s="10"/>
      <c r="S20" s="10"/>
      <c r="T20" s="172"/>
      <c r="U20" s="10"/>
      <c r="V20" s="10"/>
      <c r="W20" s="10"/>
      <c r="X20" s="10"/>
    </row>
    <row r="21" spans="1:21" ht="12.75">
      <c r="A21" s="112" t="s">
        <v>98</v>
      </c>
      <c r="B21" s="19"/>
      <c r="C21" s="91"/>
      <c r="D21" s="92"/>
      <c r="E21" s="93"/>
      <c r="F21" s="93"/>
      <c r="G21" s="94"/>
      <c r="H21" s="93"/>
      <c r="I21" s="93"/>
      <c r="J21" s="93"/>
      <c r="K21" s="93"/>
      <c r="L21" s="93"/>
      <c r="M21" s="93"/>
      <c r="N21" s="93"/>
      <c r="O21" s="93"/>
      <c r="P21" s="95"/>
      <c r="S21" s="10"/>
      <c r="T21" s="172"/>
      <c r="U21" s="10"/>
    </row>
    <row r="22" spans="1:21" ht="12.75">
      <c r="A22" s="42" t="s">
        <v>36</v>
      </c>
      <c r="B22" s="28"/>
      <c r="C22" s="16"/>
      <c r="D22" s="17"/>
      <c r="E22" s="15"/>
      <c r="F22" s="15"/>
      <c r="G22" s="109"/>
      <c r="H22" s="15"/>
      <c r="I22" s="15"/>
      <c r="J22" s="15"/>
      <c r="K22" s="15"/>
      <c r="L22" s="15"/>
      <c r="M22" s="15"/>
      <c r="N22" s="15"/>
      <c r="O22" s="15"/>
      <c r="P22" s="20"/>
      <c r="S22" s="10"/>
      <c r="T22" s="172"/>
      <c r="U22" s="10"/>
    </row>
    <row r="23" spans="1:21" ht="13.5" thickBot="1">
      <c r="A23" s="46" t="s">
        <v>37</v>
      </c>
      <c r="B23" s="47"/>
      <c r="C23" s="57"/>
      <c r="D23" s="58"/>
      <c r="E23" s="51"/>
      <c r="F23" s="51"/>
      <c r="G23" s="72"/>
      <c r="H23" s="51"/>
      <c r="I23" s="51"/>
      <c r="J23" s="51"/>
      <c r="K23" s="51"/>
      <c r="L23" s="51"/>
      <c r="M23" s="51"/>
      <c r="N23" s="51"/>
      <c r="O23" s="51"/>
      <c r="P23" s="52"/>
      <c r="S23" s="10"/>
      <c r="T23" s="172"/>
      <c r="U23" s="10"/>
    </row>
    <row r="24" spans="1:21" ht="12.75">
      <c r="A24" s="33"/>
      <c r="S24" s="10"/>
      <c r="T24" s="172"/>
      <c r="U24" s="10"/>
    </row>
    <row r="25" ht="12.75">
      <c r="A25" s="33"/>
    </row>
    <row r="26" ht="12.75">
      <c r="A26" s="38"/>
    </row>
    <row r="27" ht="12.75">
      <c r="A27" s="38"/>
    </row>
  </sheetData>
  <sheetProtection/>
  <mergeCells count="19">
    <mergeCell ref="H15:H16"/>
    <mergeCell ref="L15:N15"/>
    <mergeCell ref="G15:G16"/>
    <mergeCell ref="A12:E12"/>
    <mergeCell ref="A13:A16"/>
    <mergeCell ref="B13:B16"/>
    <mergeCell ref="C13:C16"/>
    <mergeCell ref="D13:D16"/>
    <mergeCell ref="E13:E16"/>
    <mergeCell ref="O15:O16"/>
    <mergeCell ref="F13:J13"/>
    <mergeCell ref="K13:P13"/>
    <mergeCell ref="F14:F16"/>
    <mergeCell ref="G14:H14"/>
    <mergeCell ref="I14:I16"/>
    <mergeCell ref="J14:J16"/>
    <mergeCell ref="K14:K16"/>
    <mergeCell ref="L14:O14"/>
    <mergeCell ref="P14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R25"/>
  <sheetViews>
    <sheetView zoomScalePageLayoutView="0" workbookViewId="0" topLeftCell="F1">
      <selection activeCell="L19" sqref="L19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11.8515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7" ht="15.75">
      <c r="D7" s="86" t="s">
        <v>89</v>
      </c>
    </row>
    <row r="8" ht="15.75">
      <c r="D8" s="86" t="s">
        <v>90</v>
      </c>
    </row>
    <row r="11" ht="12.75">
      <c r="A11" s="31" t="s">
        <v>79</v>
      </c>
    </row>
    <row r="12" ht="13.5" thickBot="1">
      <c r="A12" s="11" t="s">
        <v>85</v>
      </c>
    </row>
    <row r="13" spans="1:9" ht="13.5" thickBot="1">
      <c r="A13" s="218" t="s">
        <v>73</v>
      </c>
      <c r="B13" s="219"/>
      <c r="C13" s="219"/>
      <c r="D13" s="219"/>
      <c r="E13" s="220"/>
      <c r="F13" s="24"/>
      <c r="H13" s="11"/>
      <c r="I13" s="24"/>
    </row>
    <row r="14" spans="1:10" ht="13.5" customHeight="1">
      <c r="A14" s="221" t="s">
        <v>0</v>
      </c>
      <c r="B14" s="223" t="s">
        <v>47</v>
      </c>
      <c r="C14" s="223" t="s">
        <v>71</v>
      </c>
      <c r="D14" s="225" t="s">
        <v>86</v>
      </c>
      <c r="E14" s="233" t="s">
        <v>91</v>
      </c>
      <c r="F14" s="230" t="s">
        <v>43</v>
      </c>
      <c r="G14" s="231"/>
      <c r="H14" s="231"/>
      <c r="I14" s="231"/>
      <c r="J14" s="232"/>
    </row>
    <row r="15" spans="1:10" ht="12.75" customHeight="1">
      <c r="A15" s="222"/>
      <c r="B15" s="224"/>
      <c r="C15" s="224"/>
      <c r="D15" s="212"/>
      <c r="E15" s="234"/>
      <c r="F15" s="214" t="s">
        <v>57</v>
      </c>
      <c r="G15" s="192" t="s">
        <v>7</v>
      </c>
      <c r="H15" s="192"/>
      <c r="I15" s="192" t="s">
        <v>58</v>
      </c>
      <c r="J15" s="216" t="s">
        <v>59</v>
      </c>
    </row>
    <row r="16" spans="1:10" ht="12.75" customHeight="1">
      <c r="A16" s="222"/>
      <c r="B16" s="224"/>
      <c r="C16" s="224"/>
      <c r="D16" s="212"/>
      <c r="E16" s="234"/>
      <c r="F16" s="214"/>
      <c r="G16" s="192" t="s">
        <v>9</v>
      </c>
      <c r="H16" s="192" t="s">
        <v>10</v>
      </c>
      <c r="I16" s="192"/>
      <c r="J16" s="216"/>
    </row>
    <row r="17" spans="1:18" ht="72.75" customHeight="1" thickBot="1">
      <c r="A17" s="222"/>
      <c r="B17" s="224"/>
      <c r="C17" s="224"/>
      <c r="D17" s="212"/>
      <c r="E17" s="234"/>
      <c r="F17" s="215"/>
      <c r="G17" s="193"/>
      <c r="H17" s="193"/>
      <c r="I17" s="193"/>
      <c r="J17" s="217"/>
      <c r="L17" s="124" t="s">
        <v>118</v>
      </c>
      <c r="M17" s="124" t="s">
        <v>119</v>
      </c>
      <c r="N17" s="124" t="s">
        <v>120</v>
      </c>
      <c r="O17" s="124" t="s">
        <v>121</v>
      </c>
      <c r="P17" s="124" t="s">
        <v>122</v>
      </c>
      <c r="Q17" s="10" t="s">
        <v>123</v>
      </c>
      <c r="R17" s="10" t="s">
        <v>124</v>
      </c>
    </row>
    <row r="18" spans="1:18" ht="12.75">
      <c r="A18" s="83"/>
      <c r="B18" s="13" t="s">
        <v>16</v>
      </c>
      <c r="C18" s="13" t="s">
        <v>17</v>
      </c>
      <c r="D18" s="13" t="s">
        <v>18</v>
      </c>
      <c r="E18" s="13" t="s">
        <v>19</v>
      </c>
      <c r="F18" s="76" t="s">
        <v>20</v>
      </c>
      <c r="G18" s="73" t="s">
        <v>21</v>
      </c>
      <c r="H18" s="73" t="s">
        <v>22</v>
      </c>
      <c r="I18" s="76" t="s">
        <v>23</v>
      </c>
      <c r="J18" s="77" t="s">
        <v>70</v>
      </c>
      <c r="L18" s="125"/>
      <c r="M18" s="10"/>
      <c r="N18" s="10"/>
      <c r="O18" s="10"/>
      <c r="P18" s="10"/>
      <c r="Q18" s="125"/>
      <c r="R18" s="125"/>
    </row>
    <row r="19" spans="1:18" ht="12.75">
      <c r="A19" s="112" t="s">
        <v>95</v>
      </c>
      <c r="B19" s="80" t="s">
        <v>151</v>
      </c>
      <c r="C19" s="16" t="s">
        <v>109</v>
      </c>
      <c r="D19" s="17" t="s">
        <v>107</v>
      </c>
      <c r="E19" s="15" t="s">
        <v>94</v>
      </c>
      <c r="F19" s="120">
        <v>1000000</v>
      </c>
      <c r="G19" s="120">
        <v>-200000</v>
      </c>
      <c r="H19" s="120"/>
      <c r="I19" s="120">
        <f>F19+G19+H19</f>
        <v>800000</v>
      </c>
      <c r="J19" s="139">
        <v>800000</v>
      </c>
      <c r="L19" s="179" t="str">
        <f>ELOLAP!$G$7</f>
        <v>R09</v>
      </c>
      <c r="M19" s="179">
        <f>ELOLAP!$H$7</f>
        <v>201101</v>
      </c>
      <c r="N19" s="180" t="str">
        <f>ELOLAP!$I$7</f>
        <v>00000000</v>
      </c>
      <c r="O19" s="180" t="str">
        <f>ELOLAP!$J$7</f>
        <v>20110211</v>
      </c>
      <c r="P19" s="10" t="s">
        <v>128</v>
      </c>
      <c r="Q19" s="10" t="s">
        <v>158</v>
      </c>
      <c r="R19" s="10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R09,201101,00000000,20110211,E,BEFK3GHI,@BEFK3GHI0001,KERHITK,R,DE,EUR,1000000,-200000,,800000,800000</v>
      </c>
    </row>
    <row r="20" spans="1:18" ht="12.75">
      <c r="A20" s="112" t="s">
        <v>96</v>
      </c>
      <c r="B20" s="80" t="s">
        <v>151</v>
      </c>
      <c r="C20" s="16" t="s">
        <v>109</v>
      </c>
      <c r="D20" s="17" t="s">
        <v>108</v>
      </c>
      <c r="E20" s="15" t="s">
        <v>94</v>
      </c>
      <c r="F20" s="120">
        <v>120000</v>
      </c>
      <c r="G20" s="120">
        <v>34000</v>
      </c>
      <c r="H20" s="120"/>
      <c r="I20" s="120">
        <f>F20+G20+H20</f>
        <v>154000</v>
      </c>
      <c r="J20" s="139">
        <v>154000</v>
      </c>
      <c r="L20" s="179" t="str">
        <f>ELOLAP!$G$7</f>
        <v>R09</v>
      </c>
      <c r="M20" s="179">
        <f>ELOLAP!$H$7</f>
        <v>201101</v>
      </c>
      <c r="N20" s="180" t="str">
        <f>ELOLAP!$I$7</f>
        <v>00000000</v>
      </c>
      <c r="O20" s="180" t="str">
        <f>ELOLAP!$J$7</f>
        <v>20110211</v>
      </c>
      <c r="P20" s="10" t="s">
        <v>128</v>
      </c>
      <c r="Q20" s="10" t="s">
        <v>158</v>
      </c>
      <c r="R20" s="10" t="str">
        <f>L20&amp;","&amp;M20&amp;","&amp;N20&amp;","&amp;O20&amp;","&amp;P20&amp;","&amp;Q20&amp;","&amp;"@"&amp;Q20&amp;"00"&amp;A20&amp;","&amp;B20&amp;","&amp;C20&amp;","&amp;D20&amp;","&amp;E20&amp;","&amp;F20&amp;","&amp;G20&amp;","&amp;H20&amp;","&amp;I20&amp;","&amp;J20</f>
        <v>R09,201101,00000000,20110211,E,BEFK3GHI,@BEFK3GHI0002,KERHITK,R,US,EUR,120000,34000,,154000,154000</v>
      </c>
    </row>
    <row r="21" spans="1:15" ht="12.75">
      <c r="A21" s="112" t="s">
        <v>97</v>
      </c>
      <c r="B21" s="81"/>
      <c r="C21" s="16"/>
      <c r="D21" s="17"/>
      <c r="E21" s="15"/>
      <c r="F21" s="120"/>
      <c r="G21" s="120"/>
      <c r="H21" s="120"/>
      <c r="I21" s="120"/>
      <c r="J21" s="139"/>
      <c r="M21" s="10"/>
      <c r="N21" s="172"/>
      <c r="O21" s="10"/>
    </row>
    <row r="22" spans="1:15" ht="12.75">
      <c r="A22" s="112" t="s">
        <v>98</v>
      </c>
      <c r="B22" s="81"/>
      <c r="C22" s="16"/>
      <c r="D22" s="17"/>
      <c r="E22" s="15"/>
      <c r="F22" s="15"/>
      <c r="G22" s="15"/>
      <c r="H22" s="15"/>
      <c r="I22" s="15"/>
      <c r="J22" s="20"/>
      <c r="M22" s="10"/>
      <c r="N22" s="172"/>
      <c r="O22" s="10"/>
    </row>
    <row r="23" spans="1:15" ht="13.5" thickBot="1">
      <c r="A23" s="84" t="s">
        <v>37</v>
      </c>
      <c r="B23" s="82"/>
      <c r="C23" s="53"/>
      <c r="D23" s="50"/>
      <c r="E23" s="51"/>
      <c r="F23" s="51"/>
      <c r="G23" s="51"/>
      <c r="H23" s="51"/>
      <c r="I23" s="51"/>
      <c r="J23" s="52"/>
      <c r="M23" s="10"/>
      <c r="N23" s="172"/>
      <c r="O23" s="10"/>
    </row>
    <row r="24" spans="1:15" ht="12.75">
      <c r="A24" s="33"/>
      <c r="M24" s="10"/>
      <c r="N24" s="172"/>
      <c r="O24" s="10"/>
    </row>
    <row r="25" spans="13:15" ht="12.75">
      <c r="M25" s="10"/>
      <c r="N25" s="172"/>
      <c r="O25" s="10"/>
    </row>
  </sheetData>
  <sheetProtection/>
  <mergeCells count="13">
    <mergeCell ref="A13:E13"/>
    <mergeCell ref="A14:A17"/>
    <mergeCell ref="B14:B17"/>
    <mergeCell ref="C14:C17"/>
    <mergeCell ref="D14:D17"/>
    <mergeCell ref="E14:E17"/>
    <mergeCell ref="J15:J17"/>
    <mergeCell ref="G16:G17"/>
    <mergeCell ref="H16:H17"/>
    <mergeCell ref="F14:J14"/>
    <mergeCell ref="F15:F17"/>
    <mergeCell ref="G15:H15"/>
    <mergeCell ref="I15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W27"/>
  <sheetViews>
    <sheetView zoomScalePageLayoutView="0" workbookViewId="0" topLeftCell="K1">
      <selection activeCell="T23" sqref="T23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3.140625" style="0" customWidth="1"/>
    <col min="12" max="12" width="9.8515625" style="0" customWidth="1"/>
    <col min="13" max="13" width="9.7109375" style="0" customWidth="1"/>
    <col min="15" max="15" width="11.57421875" style="0" customWidth="1"/>
    <col min="16" max="16" width="10.8515625" style="0" customWidth="1"/>
    <col min="22" max="22" width="12.00390625" style="0" customWidth="1"/>
  </cols>
  <sheetData>
    <row r="7" ht="15.75">
      <c r="D7" s="86" t="s">
        <v>89</v>
      </c>
    </row>
    <row r="8" ht="15.75">
      <c r="D8" s="86" t="s">
        <v>90</v>
      </c>
    </row>
    <row r="11" spans="1:17" ht="12.75">
      <c r="A11" s="31" t="s">
        <v>80</v>
      </c>
      <c r="Q11" s="68"/>
    </row>
    <row r="12" spans="1:17" ht="12.75" customHeight="1" thickBot="1">
      <c r="A12" s="11" t="s">
        <v>85</v>
      </c>
      <c r="Q12" s="68"/>
    </row>
    <row r="13" spans="1:17" ht="12.75" customHeight="1" thickBot="1">
      <c r="A13" s="218" t="s">
        <v>74</v>
      </c>
      <c r="B13" s="219"/>
      <c r="C13" s="219"/>
      <c r="D13" s="219"/>
      <c r="E13" s="219"/>
      <c r="F13" s="220"/>
      <c r="G13" s="8"/>
      <c r="H13" s="8"/>
      <c r="I13" s="8"/>
      <c r="J13" s="8"/>
      <c r="K13" s="8"/>
      <c r="L13" s="8"/>
      <c r="M13" s="10"/>
      <c r="O13" s="10"/>
      <c r="Q13" s="68"/>
    </row>
    <row r="14" spans="1:17" ht="13.5" thickBot="1">
      <c r="A14" s="221" t="s">
        <v>0</v>
      </c>
      <c r="B14" s="223" t="s">
        <v>47</v>
      </c>
      <c r="C14" s="223" t="s">
        <v>34</v>
      </c>
      <c r="D14" s="225" t="s">
        <v>86</v>
      </c>
      <c r="E14" s="229" t="s">
        <v>91</v>
      </c>
      <c r="F14" s="196" t="s">
        <v>43</v>
      </c>
      <c r="G14" s="197"/>
      <c r="H14" s="197"/>
      <c r="I14" s="197"/>
      <c r="J14" s="236"/>
      <c r="K14" s="199" t="s">
        <v>5</v>
      </c>
      <c r="L14" s="200"/>
      <c r="M14" s="200"/>
      <c r="N14" s="200"/>
      <c r="O14" s="201"/>
      <c r="Q14" s="68"/>
    </row>
    <row r="15" spans="1:17" ht="12.75" customHeight="1">
      <c r="A15" s="222"/>
      <c r="B15" s="224"/>
      <c r="C15" s="224"/>
      <c r="D15" s="212"/>
      <c r="E15" s="209"/>
      <c r="F15" s="202" t="s">
        <v>57</v>
      </c>
      <c r="G15" s="192" t="s">
        <v>7</v>
      </c>
      <c r="H15" s="192"/>
      <c r="I15" s="208" t="s">
        <v>58</v>
      </c>
      <c r="J15" s="233" t="s">
        <v>59</v>
      </c>
      <c r="K15" s="214" t="s">
        <v>69</v>
      </c>
      <c r="L15" s="192" t="s">
        <v>7</v>
      </c>
      <c r="M15" s="192"/>
      <c r="N15" s="192"/>
      <c r="O15" s="216" t="s">
        <v>67</v>
      </c>
      <c r="Q15" s="68"/>
    </row>
    <row r="16" spans="1:17" ht="12.75">
      <c r="A16" s="222"/>
      <c r="B16" s="224"/>
      <c r="C16" s="224"/>
      <c r="D16" s="212"/>
      <c r="E16" s="209"/>
      <c r="F16" s="203"/>
      <c r="G16" s="226" t="s">
        <v>9</v>
      </c>
      <c r="H16" s="192" t="s">
        <v>10</v>
      </c>
      <c r="I16" s="209"/>
      <c r="J16" s="234"/>
      <c r="K16" s="214"/>
      <c r="L16" s="192" t="s">
        <v>9</v>
      </c>
      <c r="M16" s="192"/>
      <c r="N16" s="192" t="s">
        <v>10</v>
      </c>
      <c r="O16" s="216"/>
      <c r="Q16" s="68"/>
    </row>
    <row r="17" spans="1:23" ht="64.5" customHeight="1" thickBot="1">
      <c r="A17" s="222"/>
      <c r="B17" s="224"/>
      <c r="C17" s="224"/>
      <c r="D17" s="212"/>
      <c r="E17" s="209"/>
      <c r="F17" s="204"/>
      <c r="G17" s="228"/>
      <c r="H17" s="193"/>
      <c r="I17" s="210"/>
      <c r="J17" s="235"/>
      <c r="K17" s="215"/>
      <c r="L17" s="64" t="s">
        <v>68</v>
      </c>
      <c r="M17" s="64" t="s">
        <v>14</v>
      </c>
      <c r="N17" s="193"/>
      <c r="O17" s="217"/>
      <c r="Q17" s="124" t="s">
        <v>118</v>
      </c>
      <c r="R17" s="124" t="s">
        <v>119</v>
      </c>
      <c r="S17" s="124" t="s">
        <v>120</v>
      </c>
      <c r="T17" s="124" t="s">
        <v>121</v>
      </c>
      <c r="U17" s="124" t="s">
        <v>122</v>
      </c>
      <c r="V17" s="10" t="s">
        <v>123</v>
      </c>
      <c r="W17" s="10" t="s">
        <v>124</v>
      </c>
    </row>
    <row r="18" spans="1:23" ht="12.75">
      <c r="A18" s="83"/>
      <c r="B18" s="12" t="s">
        <v>16</v>
      </c>
      <c r="C18" s="13" t="s">
        <v>17</v>
      </c>
      <c r="D18" s="13" t="s">
        <v>18</v>
      </c>
      <c r="E18" s="13" t="s">
        <v>19</v>
      </c>
      <c r="F18" s="76" t="s">
        <v>20</v>
      </c>
      <c r="G18" s="75" t="s">
        <v>21</v>
      </c>
      <c r="H18" s="73" t="s">
        <v>22</v>
      </c>
      <c r="I18" s="73" t="s">
        <v>23</v>
      </c>
      <c r="J18" s="73" t="s">
        <v>41</v>
      </c>
      <c r="K18" s="73" t="s">
        <v>25</v>
      </c>
      <c r="L18" s="73" t="s">
        <v>26</v>
      </c>
      <c r="M18" s="73" t="s">
        <v>27</v>
      </c>
      <c r="N18" s="73" t="s">
        <v>28</v>
      </c>
      <c r="O18" s="77" t="s">
        <v>29</v>
      </c>
      <c r="Q18" s="125"/>
      <c r="R18" s="10"/>
      <c r="S18" s="10"/>
      <c r="T18" s="10"/>
      <c r="U18" s="10"/>
      <c r="V18" s="125"/>
      <c r="W18" s="125"/>
    </row>
    <row r="19" spans="1:23" ht="12.75">
      <c r="A19" s="112" t="s">
        <v>95</v>
      </c>
      <c r="B19" s="19" t="s">
        <v>166</v>
      </c>
      <c r="C19" s="16" t="s">
        <v>109</v>
      </c>
      <c r="D19" s="16" t="s">
        <v>108</v>
      </c>
      <c r="E19" s="16" t="s">
        <v>105</v>
      </c>
      <c r="F19" s="148">
        <v>200000</v>
      </c>
      <c r="G19" s="149">
        <v>-20000</v>
      </c>
      <c r="H19" s="148"/>
      <c r="I19" s="148">
        <f>F19+G19+H19</f>
        <v>180000</v>
      </c>
      <c r="J19" s="148">
        <v>180000</v>
      </c>
      <c r="K19" s="150"/>
      <c r="L19" s="151"/>
      <c r="M19" s="151"/>
      <c r="N19" s="151"/>
      <c r="O19" s="152"/>
      <c r="Q19" s="179" t="str">
        <f>ELOLAP!$G$7</f>
        <v>R09</v>
      </c>
      <c r="R19" s="179">
        <f>ELOLAP!$H$7</f>
        <v>201101</v>
      </c>
      <c r="S19" s="180" t="str">
        <f>ELOLAP!$I$7</f>
        <v>00000000</v>
      </c>
      <c r="T19" s="180" t="str">
        <f>ELOLAP!$J$7</f>
        <v>20110211</v>
      </c>
      <c r="U19" s="10" t="s">
        <v>128</v>
      </c>
      <c r="V19" s="10" t="s">
        <v>159</v>
      </c>
      <c r="W19" s="10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R09,201101,00000000,20110211,E,BEFK4GHI,@BEFK4GHI0001,EK,R,US,USD,200000,-20000,,180000,180000,,,,,</v>
      </c>
    </row>
    <row r="20" spans="1:23" ht="12.75">
      <c r="A20" s="112" t="s">
        <v>96</v>
      </c>
      <c r="B20" s="19" t="s">
        <v>166</v>
      </c>
      <c r="C20" s="16" t="s">
        <v>93</v>
      </c>
      <c r="D20" s="16" t="s">
        <v>107</v>
      </c>
      <c r="E20" s="16" t="s">
        <v>94</v>
      </c>
      <c r="F20" s="153">
        <v>6300000</v>
      </c>
      <c r="G20" s="154">
        <v>-600000</v>
      </c>
      <c r="H20" s="155"/>
      <c r="I20" s="156">
        <f>F20+G20+H20</f>
        <v>5700000</v>
      </c>
      <c r="J20" s="153">
        <v>5700000</v>
      </c>
      <c r="K20" s="157"/>
      <c r="L20" s="157"/>
      <c r="M20" s="157"/>
      <c r="N20" s="157"/>
      <c r="O20" s="158"/>
      <c r="Q20" s="179" t="str">
        <f>ELOLAP!$G$7</f>
        <v>R09</v>
      </c>
      <c r="R20" s="179">
        <f>ELOLAP!$H$7</f>
        <v>201101</v>
      </c>
      <c r="S20" s="180" t="str">
        <f>ELOLAP!$I$7</f>
        <v>00000000</v>
      </c>
      <c r="T20" s="180" t="str">
        <f>ELOLAP!$J$7</f>
        <v>20110211</v>
      </c>
      <c r="U20" s="10" t="s">
        <v>128</v>
      </c>
      <c r="V20" s="10" t="s">
        <v>159</v>
      </c>
      <c r="W20" s="10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R09,201101,00000000,20110211,E,BEFK4GHI,@BEFK4GHI0002,EK,H,DE,EUR,6300000,-600000,,5700000,5700000,,,,,</v>
      </c>
    </row>
    <row r="21" spans="1:20" ht="12.75">
      <c r="A21" s="112" t="s">
        <v>97</v>
      </c>
      <c r="B21" s="96"/>
      <c r="C21" s="91"/>
      <c r="D21" s="17"/>
      <c r="E21" s="15"/>
      <c r="F21" s="15"/>
      <c r="G21" s="71"/>
      <c r="H21" s="15"/>
      <c r="I21" s="15"/>
      <c r="J21" s="15"/>
      <c r="K21" s="93"/>
      <c r="L21" s="93"/>
      <c r="M21" s="93"/>
      <c r="N21" s="93"/>
      <c r="O21" s="95"/>
      <c r="Q21" s="68"/>
      <c r="R21" s="10"/>
      <c r="S21" s="172"/>
      <c r="T21" s="10"/>
    </row>
    <row r="22" spans="1:20" ht="12.75">
      <c r="A22" s="112" t="s">
        <v>98</v>
      </c>
      <c r="B22" s="96"/>
      <c r="C22" s="91"/>
      <c r="D22" s="17"/>
      <c r="E22" s="15"/>
      <c r="F22" s="15"/>
      <c r="G22" s="71"/>
      <c r="H22" s="15"/>
      <c r="I22" s="15"/>
      <c r="J22" s="15"/>
      <c r="K22" s="93"/>
      <c r="L22" s="93"/>
      <c r="M22" s="93"/>
      <c r="N22" s="93"/>
      <c r="O22" s="95"/>
      <c r="Q22" s="68"/>
      <c r="R22" s="10"/>
      <c r="S22" s="172"/>
      <c r="T22" s="10"/>
    </row>
    <row r="23" spans="1:20" ht="12.75">
      <c r="A23" s="42" t="s">
        <v>35</v>
      </c>
      <c r="B23" s="96"/>
      <c r="C23" s="91"/>
      <c r="D23" s="17"/>
      <c r="E23" s="15"/>
      <c r="F23" s="15"/>
      <c r="G23" s="71"/>
      <c r="H23" s="15"/>
      <c r="I23" s="15"/>
      <c r="J23" s="15"/>
      <c r="K23" s="93"/>
      <c r="L23" s="93"/>
      <c r="M23" s="93"/>
      <c r="N23" s="93"/>
      <c r="O23" s="95"/>
      <c r="Q23" s="68"/>
      <c r="R23" s="10"/>
      <c r="S23" s="172"/>
      <c r="T23" s="10"/>
    </row>
    <row r="24" spans="1:20" ht="12.75">
      <c r="A24" s="42" t="s">
        <v>36</v>
      </c>
      <c r="B24" s="96"/>
      <c r="C24" s="91"/>
      <c r="D24" s="17"/>
      <c r="E24" s="15"/>
      <c r="F24" s="15"/>
      <c r="G24" s="71"/>
      <c r="H24" s="15"/>
      <c r="I24" s="15"/>
      <c r="J24" s="15"/>
      <c r="K24" s="93"/>
      <c r="L24" s="93"/>
      <c r="M24" s="93"/>
      <c r="N24" s="93"/>
      <c r="O24" s="95"/>
      <c r="R24" s="10"/>
      <c r="S24" s="172"/>
      <c r="T24" s="10"/>
    </row>
    <row r="25" spans="1:20" ht="13.5" thickBot="1">
      <c r="A25" s="84" t="s">
        <v>37</v>
      </c>
      <c r="B25" s="49"/>
      <c r="C25" s="53"/>
      <c r="D25" s="50"/>
      <c r="E25" s="51"/>
      <c r="F25" s="51"/>
      <c r="G25" s="110"/>
      <c r="H25" s="51"/>
      <c r="I25" s="51"/>
      <c r="J25" s="51"/>
      <c r="K25" s="51"/>
      <c r="L25" s="51"/>
      <c r="M25" s="51"/>
      <c r="N25" s="51"/>
      <c r="O25" s="52"/>
      <c r="R25" s="10"/>
      <c r="S25" s="172"/>
      <c r="T25" s="10"/>
    </row>
    <row r="26" ht="12.75">
      <c r="A26" s="33"/>
    </row>
    <row r="27" ht="12.75">
      <c r="A27" s="38"/>
    </row>
  </sheetData>
  <sheetProtection/>
  <mergeCells count="19">
    <mergeCell ref="G16:G17"/>
    <mergeCell ref="H16:H17"/>
    <mergeCell ref="A13:F13"/>
    <mergeCell ref="A14:A17"/>
    <mergeCell ref="B14:B17"/>
    <mergeCell ref="C14:C17"/>
    <mergeCell ref="D14:D17"/>
    <mergeCell ref="E14:E17"/>
    <mergeCell ref="F14:J14"/>
    <mergeCell ref="L16:M16"/>
    <mergeCell ref="N16:N17"/>
    <mergeCell ref="K14:O14"/>
    <mergeCell ref="F15:F17"/>
    <mergeCell ref="G15:H15"/>
    <mergeCell ref="I15:I17"/>
    <mergeCell ref="J15:J17"/>
    <mergeCell ref="K15:K17"/>
    <mergeCell ref="L15:N15"/>
    <mergeCell ref="O15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O22"/>
  <sheetViews>
    <sheetView showGridLines="0" zoomScalePageLayoutView="0" workbookViewId="0" topLeftCell="A1">
      <selection activeCell="K16" sqref="K16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7" ht="15.75">
      <c r="D7" s="86" t="s">
        <v>89</v>
      </c>
    </row>
    <row r="8" ht="15.75">
      <c r="D8" s="86" t="s">
        <v>90</v>
      </c>
    </row>
    <row r="10" ht="12.75">
      <c r="A10" s="38"/>
    </row>
    <row r="11" ht="12.75">
      <c r="A11" s="31" t="s">
        <v>76</v>
      </c>
    </row>
    <row r="12" ht="13.5" thickBot="1">
      <c r="A12" s="11" t="s">
        <v>85</v>
      </c>
    </row>
    <row r="13" spans="1:4" ht="13.5" thickBot="1">
      <c r="A13" s="218" t="s">
        <v>55</v>
      </c>
      <c r="B13" s="219"/>
      <c r="C13" s="219"/>
      <c r="D13" s="220"/>
    </row>
    <row r="14" spans="1:15" ht="64.5" thickBot="1">
      <c r="A14" s="36" t="s">
        <v>0</v>
      </c>
      <c r="B14" s="104" t="s">
        <v>51</v>
      </c>
      <c r="C14" s="103" t="s">
        <v>50</v>
      </c>
      <c r="D14" s="39" t="s">
        <v>86</v>
      </c>
      <c r="E14" s="39" t="s">
        <v>91</v>
      </c>
      <c r="F14" s="105" t="s">
        <v>54</v>
      </c>
      <c r="G14" s="103" t="s">
        <v>52</v>
      </c>
      <c r="I14" s="124" t="s">
        <v>118</v>
      </c>
      <c r="J14" s="124" t="s">
        <v>119</v>
      </c>
      <c r="K14" s="124" t="s">
        <v>120</v>
      </c>
      <c r="L14" s="124" t="s">
        <v>121</v>
      </c>
      <c r="M14" s="124" t="s">
        <v>122</v>
      </c>
      <c r="N14" s="10" t="s">
        <v>123</v>
      </c>
      <c r="O14" s="10" t="s">
        <v>124</v>
      </c>
    </row>
    <row r="15" spans="1:15" ht="12.75">
      <c r="A15" s="37"/>
      <c r="B15" s="35" t="s">
        <v>16</v>
      </c>
      <c r="C15" s="14" t="s">
        <v>17</v>
      </c>
      <c r="D15" s="13" t="s">
        <v>18</v>
      </c>
      <c r="E15" s="13" t="s">
        <v>19</v>
      </c>
      <c r="F15" s="26" t="s">
        <v>20</v>
      </c>
      <c r="G15" s="29" t="s">
        <v>21</v>
      </c>
      <c r="I15" s="125"/>
      <c r="J15" s="10"/>
      <c r="K15" s="10"/>
      <c r="L15" s="10"/>
      <c r="M15" s="10"/>
      <c r="N15" s="125"/>
      <c r="O15" s="125"/>
    </row>
    <row r="16" spans="1:15" ht="12.75">
      <c r="A16" s="112" t="s">
        <v>95</v>
      </c>
      <c r="B16" s="80" t="s">
        <v>165</v>
      </c>
      <c r="C16" s="25" t="s">
        <v>109</v>
      </c>
      <c r="D16" s="3" t="s">
        <v>107</v>
      </c>
      <c r="E16" s="3" t="s">
        <v>105</v>
      </c>
      <c r="F16" s="25" t="s">
        <v>171</v>
      </c>
      <c r="G16" s="116">
        <v>-14643408</v>
      </c>
      <c r="I16" s="179" t="str">
        <f>ELOLAP!$G$7</f>
        <v>R09</v>
      </c>
      <c r="J16" s="179">
        <f>ELOLAP!$H$7</f>
        <v>201101</v>
      </c>
      <c r="K16" s="180" t="str">
        <f>ELOLAP!$I$7</f>
        <v>00000000</v>
      </c>
      <c r="L16" s="180" t="str">
        <f>ELOLAP!$J$7</f>
        <v>20110211</v>
      </c>
      <c r="M16" s="10" t="s">
        <v>128</v>
      </c>
      <c r="N16" s="10" t="s">
        <v>160</v>
      </c>
      <c r="O16" s="10" t="str">
        <f>I16&amp;","&amp;J16&amp;","&amp;K16&amp;","&amp;L16&amp;","&amp;M16&amp;","&amp;N16&amp;","&amp;"@"&amp;N16&amp;"00"&amp;A16&amp;","&amp;B16&amp;","&amp;C16&amp;","&amp;D16&amp;","&amp;E16&amp;","&amp;F16&amp;","&amp;G16</f>
        <v>R09,201101,00000000,20110211,E,BEFK5GHI,@BEFK5GHI0001,EHITK,R,DE,USD,KOVEL,-14643408</v>
      </c>
    </row>
    <row r="17" spans="1:12" ht="12.75">
      <c r="A17" s="112" t="s">
        <v>96</v>
      </c>
      <c r="B17" s="30"/>
      <c r="C17" s="106"/>
      <c r="D17" s="18"/>
      <c r="E17" s="18"/>
      <c r="F17" s="25"/>
      <c r="G17" s="34"/>
      <c r="J17" s="10"/>
      <c r="K17" s="172"/>
      <c r="L17" s="10"/>
    </row>
    <row r="18" spans="1:12" ht="12.75">
      <c r="A18" s="112" t="s">
        <v>97</v>
      </c>
      <c r="B18" s="30"/>
      <c r="C18" s="25"/>
      <c r="D18" s="3"/>
      <c r="E18" s="3"/>
      <c r="F18" s="25"/>
      <c r="G18" s="34"/>
      <c r="J18" s="10"/>
      <c r="K18" s="172"/>
      <c r="L18" s="10"/>
    </row>
    <row r="19" spans="1:12" ht="12.75">
      <c r="A19" s="112" t="s">
        <v>98</v>
      </c>
      <c r="B19" s="30"/>
      <c r="C19" s="25"/>
      <c r="D19" s="3"/>
      <c r="E19" s="3"/>
      <c r="F19" s="25"/>
      <c r="G19" s="34"/>
      <c r="J19" s="10"/>
      <c r="K19" s="172"/>
      <c r="L19" s="10"/>
    </row>
    <row r="20" spans="1:12" ht="13.5" thickBot="1">
      <c r="A20" s="48" t="s">
        <v>37</v>
      </c>
      <c r="B20" s="59"/>
      <c r="C20" s="60"/>
      <c r="D20" s="5"/>
      <c r="E20" s="5"/>
      <c r="F20" s="60"/>
      <c r="G20" s="61"/>
      <c r="J20" s="10"/>
      <c r="K20" s="172"/>
      <c r="L20" s="10"/>
    </row>
    <row r="21" spans="10:12" ht="12.75">
      <c r="J21" s="10"/>
      <c r="K21" s="172"/>
      <c r="L21" s="10"/>
    </row>
    <row r="22" spans="10:12" ht="12.75">
      <c r="J22" s="10"/>
      <c r="K22" s="172"/>
      <c r="L22" s="10"/>
    </row>
  </sheetData>
  <sheetProtection/>
  <mergeCells count="1">
    <mergeCell ref="A13:D1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D43"/>
  <sheetViews>
    <sheetView zoomScalePageLayoutView="0" workbookViewId="0" topLeftCell="Q1">
      <selection activeCell="W11" sqref="W11"/>
    </sheetView>
  </sheetViews>
  <sheetFormatPr defaultColWidth="9.140625" defaultRowHeight="12.75"/>
  <cols>
    <col min="2" max="2" width="13.421875" style="0" customWidth="1"/>
    <col min="3" max="3" width="10.7109375" style="0" customWidth="1"/>
    <col min="4" max="4" width="11.28125" style="0" customWidth="1"/>
    <col min="5" max="5" width="9.421875" style="0" customWidth="1"/>
    <col min="6" max="6" width="11.140625" style="0" customWidth="1"/>
    <col min="7" max="7" width="14.574218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5.421875" style="0" bestFit="1" customWidth="1"/>
    <col min="12" max="12" width="11.140625" style="0" bestFit="1" customWidth="1"/>
    <col min="13" max="13" width="10.140625" style="0" bestFit="1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18" max="18" width="10.140625" style="0" customWidth="1"/>
    <col min="21" max="21" width="11.57421875" style="0" customWidth="1"/>
  </cols>
  <sheetData>
    <row r="7" ht="15.75">
      <c r="D7" s="86" t="s">
        <v>89</v>
      </c>
    </row>
    <row r="8" ht="15.75">
      <c r="D8" s="86" t="s">
        <v>90</v>
      </c>
    </row>
    <row r="10" spans="1:16" ht="12.75">
      <c r="A10" s="32" t="s">
        <v>81</v>
      </c>
      <c r="B10" s="21"/>
      <c r="C10" s="21"/>
      <c r="D10" s="21"/>
      <c r="E10" s="21"/>
      <c r="F10" s="21"/>
      <c r="G10" s="21"/>
      <c r="H10" s="21"/>
      <c r="I10" s="21"/>
      <c r="L10" s="21"/>
      <c r="M10" s="21"/>
      <c r="N10" s="21"/>
      <c r="O10" s="21"/>
      <c r="P10" s="21"/>
    </row>
    <row r="11" spans="1:16" ht="13.5" thickBot="1">
      <c r="A11" s="23" t="s">
        <v>85</v>
      </c>
      <c r="B11" s="21"/>
      <c r="C11" s="21"/>
      <c r="D11" s="21"/>
      <c r="E11" s="21"/>
      <c r="F11" s="21"/>
      <c r="G11" s="21"/>
      <c r="H11" s="21"/>
      <c r="I11" s="21"/>
      <c r="L11" s="21"/>
      <c r="M11" s="21"/>
      <c r="N11" s="21"/>
      <c r="O11" s="21"/>
      <c r="P11" s="21"/>
    </row>
    <row r="12" spans="1:30" ht="13.5" thickBot="1">
      <c r="A12" s="218" t="s">
        <v>40</v>
      </c>
      <c r="B12" s="219"/>
      <c r="C12" s="219"/>
      <c r="D12" s="219"/>
      <c r="E12" s="220"/>
      <c r="F12" s="24"/>
      <c r="G12" s="24"/>
      <c r="H12" s="24"/>
      <c r="I12" s="24"/>
      <c r="J12" s="24"/>
      <c r="K12" s="24"/>
      <c r="L12" s="8"/>
      <c r="M12" s="8"/>
      <c r="N12" s="8"/>
      <c r="O12" s="8"/>
      <c r="P12" s="8"/>
      <c r="Q12" s="9"/>
      <c r="R12" s="9"/>
      <c r="U12" s="9"/>
      <c r="V12" s="102"/>
      <c r="W12" s="102"/>
      <c r="X12" s="102"/>
      <c r="Y12" s="102"/>
      <c r="Z12" s="102"/>
      <c r="AA12" s="102"/>
      <c r="AB12" s="102"/>
      <c r="AC12" s="102"/>
      <c r="AD12" s="102"/>
    </row>
    <row r="13" spans="1:30" ht="15.75" customHeight="1">
      <c r="A13" s="221" t="s">
        <v>0</v>
      </c>
      <c r="B13" s="223" t="s">
        <v>47</v>
      </c>
      <c r="C13" s="223" t="s">
        <v>49</v>
      </c>
      <c r="D13" s="233" t="s">
        <v>88</v>
      </c>
      <c r="E13" s="194"/>
      <c r="F13" s="194" t="s">
        <v>91</v>
      </c>
      <c r="G13" s="223" t="s">
        <v>1</v>
      </c>
      <c r="H13" s="225" t="s">
        <v>2</v>
      </c>
      <c r="I13" s="238" t="s">
        <v>62</v>
      </c>
      <c r="J13" s="225" t="s">
        <v>3</v>
      </c>
      <c r="K13" s="225" t="s">
        <v>87</v>
      </c>
      <c r="L13" s="196" t="s">
        <v>4</v>
      </c>
      <c r="M13" s="197"/>
      <c r="N13" s="197"/>
      <c r="O13" s="197"/>
      <c r="P13" s="197"/>
      <c r="Q13" s="199" t="s">
        <v>5</v>
      </c>
      <c r="R13" s="200"/>
      <c r="S13" s="200"/>
      <c r="T13" s="200"/>
      <c r="U13" s="201"/>
      <c r="V13" s="102"/>
      <c r="W13" s="102"/>
      <c r="X13" s="102"/>
      <c r="Y13" s="102"/>
      <c r="Z13" s="102"/>
      <c r="AA13" s="102"/>
      <c r="AB13" s="102"/>
      <c r="AC13" s="102"/>
      <c r="AD13" s="102"/>
    </row>
    <row r="14" spans="1:30" ht="15.75" customHeight="1">
      <c r="A14" s="222"/>
      <c r="B14" s="224"/>
      <c r="C14" s="224"/>
      <c r="D14" s="234"/>
      <c r="E14" s="195"/>
      <c r="F14" s="195"/>
      <c r="G14" s="224"/>
      <c r="H14" s="212"/>
      <c r="I14" s="239"/>
      <c r="J14" s="212"/>
      <c r="K14" s="212"/>
      <c r="L14" s="202" t="s">
        <v>6</v>
      </c>
      <c r="M14" s="205" t="s">
        <v>7</v>
      </c>
      <c r="N14" s="206"/>
      <c r="O14" s="207"/>
      <c r="P14" s="226" t="s">
        <v>8</v>
      </c>
      <c r="Q14" s="214" t="s">
        <v>65</v>
      </c>
      <c r="R14" s="192" t="s">
        <v>7</v>
      </c>
      <c r="S14" s="192"/>
      <c r="T14" s="192"/>
      <c r="U14" s="192" t="s">
        <v>66</v>
      </c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0" ht="13.5" thickBot="1">
      <c r="A15" s="222"/>
      <c r="B15" s="224"/>
      <c r="C15" s="224"/>
      <c r="D15" s="235"/>
      <c r="E15" s="243"/>
      <c r="F15" s="195"/>
      <c r="G15" s="224"/>
      <c r="H15" s="212"/>
      <c r="I15" s="239"/>
      <c r="J15" s="212"/>
      <c r="K15" s="212"/>
      <c r="L15" s="203"/>
      <c r="M15" s="192" t="s">
        <v>9</v>
      </c>
      <c r="N15" s="192"/>
      <c r="O15" s="190" t="s">
        <v>10</v>
      </c>
      <c r="P15" s="227"/>
      <c r="Q15" s="214"/>
      <c r="R15" s="192" t="s">
        <v>9</v>
      </c>
      <c r="S15" s="192"/>
      <c r="T15" s="192" t="s">
        <v>10</v>
      </c>
      <c r="U15" s="19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1:30" ht="64.5" thickBot="1">
      <c r="A16" s="242"/>
      <c r="B16" s="224"/>
      <c r="C16" s="224"/>
      <c r="D16" s="39" t="s">
        <v>11</v>
      </c>
      <c r="E16" s="74" t="s">
        <v>63</v>
      </c>
      <c r="F16" s="195"/>
      <c r="G16" s="224"/>
      <c r="H16" s="212"/>
      <c r="I16" s="240"/>
      <c r="J16" s="212"/>
      <c r="K16" s="212"/>
      <c r="L16" s="203"/>
      <c r="M16" s="1" t="s">
        <v>12</v>
      </c>
      <c r="N16" s="1" t="s">
        <v>13</v>
      </c>
      <c r="O16" s="241"/>
      <c r="P16" s="227"/>
      <c r="Q16" s="215"/>
      <c r="R16" s="1" t="s">
        <v>64</v>
      </c>
      <c r="S16" s="1" t="s">
        <v>15</v>
      </c>
      <c r="T16" s="237"/>
      <c r="U16" s="192"/>
      <c r="V16" s="117"/>
      <c r="W16" s="124" t="s">
        <v>118</v>
      </c>
      <c r="X16" s="124" t="s">
        <v>119</v>
      </c>
      <c r="Y16" s="124" t="s">
        <v>120</v>
      </c>
      <c r="Z16" s="124" t="s">
        <v>121</v>
      </c>
      <c r="AA16" s="124" t="s">
        <v>122</v>
      </c>
      <c r="AB16" s="10" t="s">
        <v>123</v>
      </c>
      <c r="AC16" s="10" t="s">
        <v>124</v>
      </c>
      <c r="AD16" s="102"/>
    </row>
    <row r="17" spans="1:30" ht="12.75">
      <c r="A17" s="54"/>
      <c r="B17" s="12" t="s">
        <v>16</v>
      </c>
      <c r="C17" s="13" t="s">
        <v>17</v>
      </c>
      <c r="D17" s="13" t="s">
        <v>18</v>
      </c>
      <c r="E17" s="13" t="s">
        <v>19</v>
      </c>
      <c r="F17" s="14" t="s">
        <v>20</v>
      </c>
      <c r="G17" s="14" t="s">
        <v>21</v>
      </c>
      <c r="H17" s="14" t="s">
        <v>22</v>
      </c>
      <c r="I17" s="14" t="s">
        <v>23</v>
      </c>
      <c r="J17" s="14" t="s">
        <v>24</v>
      </c>
      <c r="K17" s="14" t="s">
        <v>25</v>
      </c>
      <c r="L17" s="13" t="s">
        <v>26</v>
      </c>
      <c r="M17" s="14" t="s">
        <v>27</v>
      </c>
      <c r="N17" s="14" t="s">
        <v>28</v>
      </c>
      <c r="O17" s="14" t="s">
        <v>29</v>
      </c>
      <c r="P17" s="14" t="s">
        <v>30</v>
      </c>
      <c r="Q17" s="73" t="s">
        <v>31</v>
      </c>
      <c r="R17" s="118" t="s">
        <v>32</v>
      </c>
      <c r="S17" s="16" t="s">
        <v>33</v>
      </c>
      <c r="T17" s="16" t="s">
        <v>38</v>
      </c>
      <c r="U17" s="16" t="s">
        <v>39</v>
      </c>
      <c r="V17" s="117"/>
      <c r="W17" s="117"/>
      <c r="X17" s="102"/>
      <c r="Y17" s="102"/>
      <c r="Z17" s="102"/>
      <c r="AA17" s="102"/>
      <c r="AB17" s="102"/>
      <c r="AC17" s="102"/>
      <c r="AD17" s="102"/>
    </row>
    <row r="18" spans="1:30" ht="12.75">
      <c r="A18" s="112" t="s">
        <v>95</v>
      </c>
      <c r="B18" s="30" t="s">
        <v>152</v>
      </c>
      <c r="C18" s="25" t="s">
        <v>93</v>
      </c>
      <c r="D18" s="3" t="s">
        <v>107</v>
      </c>
      <c r="E18" s="3">
        <v>1</v>
      </c>
      <c r="F18" s="3" t="s">
        <v>105</v>
      </c>
      <c r="G18" s="111"/>
      <c r="H18" s="113">
        <v>20100301</v>
      </c>
      <c r="I18" s="3" t="s">
        <v>106</v>
      </c>
      <c r="J18" s="116">
        <v>100000000</v>
      </c>
      <c r="K18" s="3" t="s">
        <v>153</v>
      </c>
      <c r="L18" s="114">
        <v>100000000</v>
      </c>
      <c r="M18" s="116"/>
      <c r="N18" s="114">
        <v>10000000</v>
      </c>
      <c r="O18" s="116"/>
      <c r="P18" s="114">
        <f>L18+M18-N18+O18</f>
        <v>90000000</v>
      </c>
      <c r="Q18" s="116">
        <v>230000</v>
      </c>
      <c r="R18" s="116">
        <v>333000</v>
      </c>
      <c r="S18" s="116">
        <v>500000</v>
      </c>
      <c r="T18" s="114"/>
      <c r="U18" s="116">
        <f>Q18+R18-S18+T18</f>
        <v>63000</v>
      </c>
      <c r="V18" s="44"/>
      <c r="W18" s="179" t="str">
        <f>ELOLAP!$G$7</f>
        <v>R09</v>
      </c>
      <c r="X18" s="179">
        <f>ELOLAP!$H$7</f>
        <v>201101</v>
      </c>
      <c r="Y18" s="180" t="str">
        <f>ELOLAP!$I$7</f>
        <v>00000000</v>
      </c>
      <c r="Z18" s="180" t="str">
        <f>ELOLAP!$J$7</f>
        <v>20110211</v>
      </c>
      <c r="AA18" s="10" t="s">
        <v>128</v>
      </c>
      <c r="AB18" s="10" t="s">
        <v>161</v>
      </c>
      <c r="AC18" s="10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R09,201101,00000000,20110211,E,BEFT1GHI,@BEFT1GHI0001,AHITT,H,DE,1,USD,,20100301,HUF,100000000,EURO1000,100000000,,10000000,,90000000,230000,333000,500000,,63000</v>
      </c>
      <c r="AD18" s="102"/>
    </row>
    <row r="19" spans="1:30" ht="12.75">
      <c r="A19" s="112" t="s">
        <v>96</v>
      </c>
      <c r="B19" s="30" t="s">
        <v>152</v>
      </c>
      <c r="C19" s="25" t="s">
        <v>93</v>
      </c>
      <c r="D19" s="3" t="s">
        <v>107</v>
      </c>
      <c r="E19" s="3">
        <v>1</v>
      </c>
      <c r="F19" s="3" t="s">
        <v>105</v>
      </c>
      <c r="G19" s="111"/>
      <c r="H19" s="113">
        <v>20110315</v>
      </c>
      <c r="I19" s="3" t="s">
        <v>106</v>
      </c>
      <c r="J19" s="116">
        <v>195000000</v>
      </c>
      <c r="K19" s="3" t="s">
        <v>154</v>
      </c>
      <c r="L19" s="114">
        <v>195000000</v>
      </c>
      <c r="M19" s="116"/>
      <c r="N19" s="114">
        <v>18500000</v>
      </c>
      <c r="O19" s="116">
        <v>-1000000</v>
      </c>
      <c r="P19" s="114">
        <f>L19+M19-N19+O19</f>
        <v>175500000</v>
      </c>
      <c r="Q19" s="116">
        <v>420000</v>
      </c>
      <c r="R19" s="116">
        <v>506000</v>
      </c>
      <c r="S19" s="116"/>
      <c r="T19" s="114"/>
      <c r="U19" s="116">
        <f>Q19+R19-S19+T19</f>
        <v>926000</v>
      </c>
      <c r="V19" s="44"/>
      <c r="W19" s="179" t="str">
        <f>ELOLAP!$G$7</f>
        <v>R09</v>
      </c>
      <c r="X19" s="179">
        <f>ELOLAP!$H$7</f>
        <v>201101</v>
      </c>
      <c r="Y19" s="180" t="str">
        <f>ELOLAP!$I$7</f>
        <v>00000000</v>
      </c>
      <c r="Z19" s="180" t="str">
        <f>ELOLAP!$J$7</f>
        <v>20110211</v>
      </c>
      <c r="AA19" s="10" t="s">
        <v>128</v>
      </c>
      <c r="AB19" s="10" t="s">
        <v>161</v>
      </c>
      <c r="AC19" s="10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R09,201101,00000000,20110211,E,BEFT1GHI,@BEFT1GHI0002,AHITT,H,DE,1,USD,,20110315,HUF,195000000,EURO1200,195000000,,18500000,-1000000,175500000,420000,506000,,,926000</v>
      </c>
      <c r="AD19" s="102"/>
    </row>
    <row r="20" spans="1:30" ht="12.75">
      <c r="A20" s="112" t="s">
        <v>97</v>
      </c>
      <c r="B20" s="30" t="s">
        <v>152</v>
      </c>
      <c r="C20" s="25" t="s">
        <v>109</v>
      </c>
      <c r="D20" s="3" t="s">
        <v>107</v>
      </c>
      <c r="E20" s="3">
        <v>1</v>
      </c>
      <c r="F20" s="3" t="s">
        <v>94</v>
      </c>
      <c r="G20" s="111"/>
      <c r="H20" s="140"/>
      <c r="I20" s="111"/>
      <c r="J20" s="141"/>
      <c r="K20" s="111"/>
      <c r="L20" s="114">
        <v>18000000</v>
      </c>
      <c r="M20" s="116"/>
      <c r="N20" s="114"/>
      <c r="O20" s="114"/>
      <c r="P20" s="114">
        <f>L20+M20-N20+O20</f>
        <v>18000000</v>
      </c>
      <c r="Q20" s="116">
        <v>0</v>
      </c>
      <c r="R20" s="116">
        <v>450000</v>
      </c>
      <c r="S20" s="116"/>
      <c r="T20" s="114"/>
      <c r="U20" s="116">
        <f>Q20+R20-S20+T20</f>
        <v>450000</v>
      </c>
      <c r="V20" s="44"/>
      <c r="W20" s="179" t="str">
        <f>ELOLAP!$G$7</f>
        <v>R09</v>
      </c>
      <c r="X20" s="179">
        <f>ELOLAP!$H$7</f>
        <v>201101</v>
      </c>
      <c r="Y20" s="180" t="str">
        <f>ELOLAP!$I$7</f>
        <v>00000000</v>
      </c>
      <c r="Z20" s="180" t="str">
        <f>ELOLAP!$J$7</f>
        <v>20110211</v>
      </c>
      <c r="AA20" s="10" t="s">
        <v>128</v>
      </c>
      <c r="AB20" s="10" t="s">
        <v>161</v>
      </c>
      <c r="AC20" s="10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R09,201101,00000000,20110211,E,BEFT1GHI,@BEFT1GHI0003,AHITT,R,DE,1,EUR,,,,,,18000000,,,,18000000,0,450000,,,450000</v>
      </c>
      <c r="AD20" s="102"/>
    </row>
    <row r="21" spans="1:30" ht="12.75">
      <c r="A21" s="112" t="s">
        <v>98</v>
      </c>
      <c r="B21" s="30" t="s">
        <v>152</v>
      </c>
      <c r="C21" s="25" t="s">
        <v>109</v>
      </c>
      <c r="D21" s="3" t="s">
        <v>108</v>
      </c>
      <c r="E21" s="3">
        <v>1</v>
      </c>
      <c r="F21" s="3" t="s">
        <v>105</v>
      </c>
      <c r="G21" s="111"/>
      <c r="H21" s="140"/>
      <c r="I21" s="111"/>
      <c r="J21" s="141"/>
      <c r="K21" s="111"/>
      <c r="L21" s="146">
        <v>40000000</v>
      </c>
      <c r="M21" s="116">
        <v>10000000</v>
      </c>
      <c r="N21" s="115"/>
      <c r="O21" s="115"/>
      <c r="P21" s="114">
        <f>L21+M21-N21+O21</f>
        <v>50000000</v>
      </c>
      <c r="Q21" s="169">
        <v>0</v>
      </c>
      <c r="R21" s="116">
        <v>1200000</v>
      </c>
      <c r="S21" s="116">
        <v>1200000</v>
      </c>
      <c r="T21" s="114"/>
      <c r="U21" s="116">
        <f>Q21+R21-S21+T21</f>
        <v>0</v>
      </c>
      <c r="V21" s="44"/>
      <c r="W21" s="179" t="str">
        <f>ELOLAP!$G$7</f>
        <v>R09</v>
      </c>
      <c r="X21" s="179">
        <f>ELOLAP!$H$7</f>
        <v>201101</v>
      </c>
      <c r="Y21" s="180" t="str">
        <f>ELOLAP!$I$7</f>
        <v>00000000</v>
      </c>
      <c r="Z21" s="180" t="str">
        <f>ELOLAP!$J$7</f>
        <v>20110211</v>
      </c>
      <c r="AA21" s="10" t="s">
        <v>128</v>
      </c>
      <c r="AB21" s="10" t="s">
        <v>161</v>
      </c>
      <c r="AC21" s="10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R09,201101,00000000,20110211,E,BEFT1GHI,@BEFT1GHI0004,AHITT,R,US,1,USD,,,,,,40000000,10000000,,,50000000,0,1200000,1200000,,0</v>
      </c>
      <c r="AD21" s="102"/>
    </row>
    <row r="22" spans="1:30" ht="12.75">
      <c r="A22" s="112" t="s">
        <v>99</v>
      </c>
      <c r="B22" s="30"/>
      <c r="C22" s="25"/>
      <c r="D22" s="3"/>
      <c r="E22" s="3"/>
      <c r="F22" s="3"/>
      <c r="G22" s="7"/>
      <c r="H22" s="142"/>
      <c r="I22" s="7"/>
      <c r="J22" s="114"/>
      <c r="K22" s="7"/>
      <c r="L22" s="114"/>
      <c r="M22" s="116"/>
      <c r="N22" s="114"/>
      <c r="O22" s="114"/>
      <c r="P22" s="114"/>
      <c r="Q22" s="116"/>
      <c r="R22" s="116"/>
      <c r="S22" s="116"/>
      <c r="T22" s="114"/>
      <c r="U22" s="116"/>
      <c r="V22" s="44"/>
      <c r="W22" s="10"/>
      <c r="X22" s="10"/>
      <c r="Y22" s="172"/>
      <c r="Z22" s="10"/>
      <c r="AA22" s="10"/>
      <c r="AB22" s="10"/>
      <c r="AC22" s="10"/>
      <c r="AD22" s="102"/>
    </row>
    <row r="23" spans="1:30" ht="12.75">
      <c r="A23" s="112" t="s">
        <v>100</v>
      </c>
      <c r="B23" s="30"/>
      <c r="C23" s="25"/>
      <c r="D23" s="3"/>
      <c r="E23" s="3"/>
      <c r="F23" s="3"/>
      <c r="G23" s="7"/>
      <c r="H23" s="143"/>
      <c r="I23" s="144"/>
      <c r="J23" s="145"/>
      <c r="K23" s="144"/>
      <c r="L23" s="114"/>
      <c r="M23" s="116"/>
      <c r="N23" s="114"/>
      <c r="O23" s="114"/>
      <c r="P23" s="114"/>
      <c r="Q23" s="116"/>
      <c r="R23" s="116"/>
      <c r="S23" s="116"/>
      <c r="T23" s="114"/>
      <c r="U23" s="116"/>
      <c r="V23" s="44"/>
      <c r="W23" s="10"/>
      <c r="X23" s="10"/>
      <c r="Y23" s="172"/>
      <c r="Z23" s="10"/>
      <c r="AA23" s="10"/>
      <c r="AB23" s="10"/>
      <c r="AC23" s="10"/>
      <c r="AD23" s="102"/>
    </row>
    <row r="24" spans="1:30" ht="12.75">
      <c r="A24" s="112" t="s">
        <v>101</v>
      </c>
      <c r="B24" s="30"/>
      <c r="C24" s="16"/>
      <c r="D24" s="17"/>
      <c r="E24" s="3"/>
      <c r="F24" s="15"/>
      <c r="G24" s="7"/>
      <c r="H24" s="7"/>
      <c r="I24" s="7"/>
      <c r="J24" s="7"/>
      <c r="K24" s="7"/>
      <c r="L24" s="120"/>
      <c r="M24" s="120"/>
      <c r="N24" s="120"/>
      <c r="O24" s="120"/>
      <c r="P24" s="114"/>
      <c r="Q24" s="89"/>
      <c r="R24" s="89"/>
      <c r="S24" s="89"/>
      <c r="T24" s="89"/>
      <c r="U24" s="89"/>
      <c r="V24" s="117"/>
      <c r="W24" s="10"/>
      <c r="X24" s="10"/>
      <c r="Y24" s="172"/>
      <c r="Z24" s="10"/>
      <c r="AA24" s="10"/>
      <c r="AB24" s="10"/>
      <c r="AC24" s="10"/>
      <c r="AD24" s="102"/>
    </row>
    <row r="25" spans="1:30" ht="12.75">
      <c r="A25" s="112" t="s">
        <v>102</v>
      </c>
      <c r="B25" s="30"/>
      <c r="C25" s="16"/>
      <c r="D25" s="17"/>
      <c r="E25" s="3"/>
      <c r="F25" s="15"/>
      <c r="G25" s="7"/>
      <c r="H25" s="7"/>
      <c r="I25" s="7"/>
      <c r="J25" s="7"/>
      <c r="K25" s="7"/>
      <c r="L25" s="120"/>
      <c r="M25" s="120"/>
      <c r="N25" s="120"/>
      <c r="O25" s="120"/>
      <c r="P25" s="114"/>
      <c r="Q25" s="89"/>
      <c r="R25" s="89"/>
      <c r="S25" s="89"/>
      <c r="T25" s="89"/>
      <c r="U25" s="89"/>
      <c r="V25" s="117"/>
      <c r="W25" s="117"/>
      <c r="X25" s="102"/>
      <c r="Y25" s="102"/>
      <c r="Z25" s="102"/>
      <c r="AA25" s="102"/>
      <c r="AB25" s="102"/>
      <c r="AC25" s="102"/>
      <c r="AD25" s="102"/>
    </row>
    <row r="26" spans="1:30" ht="12.75">
      <c r="A26" s="112" t="s">
        <v>103</v>
      </c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119"/>
      <c r="M26" s="119"/>
      <c r="N26" s="119"/>
      <c r="O26" s="119"/>
      <c r="P26" s="119"/>
      <c r="Q26" s="89"/>
      <c r="R26" s="89"/>
      <c r="S26" s="89"/>
      <c r="T26" s="89"/>
      <c r="U26" s="90"/>
      <c r="V26" s="102"/>
      <c r="W26" s="102"/>
      <c r="X26" s="102"/>
      <c r="Y26" s="102"/>
      <c r="Z26" s="102"/>
      <c r="AA26" s="102"/>
      <c r="AB26" s="102"/>
      <c r="AC26" s="102"/>
      <c r="AD26" s="102"/>
    </row>
    <row r="27" spans="1:30" ht="12.75">
      <c r="A27" s="112" t="s">
        <v>104</v>
      </c>
      <c r="B27" s="97"/>
      <c r="C27" s="93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  <c r="V27" s="102"/>
      <c r="W27" s="102"/>
      <c r="X27" s="102"/>
      <c r="Y27" s="102"/>
      <c r="Z27" s="102"/>
      <c r="AA27" s="102"/>
      <c r="AB27" s="102"/>
      <c r="AC27" s="102"/>
      <c r="AD27" s="102"/>
    </row>
    <row r="28" spans="1:30" ht="12.75">
      <c r="A28" s="41" t="s">
        <v>36</v>
      </c>
      <c r="B28" s="97"/>
      <c r="C28" s="93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  <c r="V28" s="102"/>
      <c r="W28" s="102"/>
      <c r="X28" s="102"/>
      <c r="Y28" s="102"/>
      <c r="Z28" s="102"/>
      <c r="AA28" s="102"/>
      <c r="AB28" s="102"/>
      <c r="AC28" s="102"/>
      <c r="AD28" s="102"/>
    </row>
    <row r="29" spans="1:30" ht="13.5" thickBot="1">
      <c r="A29" s="40" t="s">
        <v>37</v>
      </c>
      <c r="B29" s="98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1"/>
      <c r="V29" s="102"/>
      <c r="W29" s="102"/>
      <c r="X29" s="102"/>
      <c r="Y29" s="102"/>
      <c r="Z29" s="102"/>
      <c r="AA29" s="102"/>
      <c r="AB29" s="102"/>
      <c r="AC29" s="102"/>
      <c r="AD29" s="102"/>
    </row>
    <row r="30" spans="1:30" ht="12.75">
      <c r="A30" s="38"/>
      <c r="V30" s="102"/>
      <c r="W30" s="102"/>
      <c r="X30" s="102"/>
      <c r="Y30" s="102"/>
      <c r="Z30" s="102"/>
      <c r="AA30" s="102"/>
      <c r="AB30" s="102"/>
      <c r="AC30" s="102"/>
      <c r="AD30" s="102"/>
    </row>
    <row r="31" spans="1:30" ht="12.75">
      <c r="A31" s="38"/>
      <c r="V31" s="102"/>
      <c r="W31" s="102"/>
      <c r="X31" s="102"/>
      <c r="Y31" s="102"/>
      <c r="Z31" s="102"/>
      <c r="AA31" s="102"/>
      <c r="AB31" s="102"/>
      <c r="AC31" s="102"/>
      <c r="AD31" s="102"/>
    </row>
    <row r="32" spans="22:30" ht="12.75">
      <c r="V32" s="102"/>
      <c r="W32" s="102"/>
      <c r="X32" s="102"/>
      <c r="Y32" s="102"/>
      <c r="Z32" s="102"/>
      <c r="AA32" s="102"/>
      <c r="AB32" s="102"/>
      <c r="AC32" s="102"/>
      <c r="AD32" s="102"/>
    </row>
    <row r="33" spans="22:30" ht="12.75">
      <c r="V33" s="102"/>
      <c r="W33" s="102"/>
      <c r="X33" s="102"/>
      <c r="Y33" s="102"/>
      <c r="Z33" s="102"/>
      <c r="AA33" s="102"/>
      <c r="AB33" s="102"/>
      <c r="AC33" s="102"/>
      <c r="AD33" s="102"/>
    </row>
    <row r="34" spans="22:30" ht="12.75">
      <c r="V34" s="102"/>
      <c r="W34" s="102"/>
      <c r="X34" s="102"/>
      <c r="Y34" s="102"/>
      <c r="Z34" s="102"/>
      <c r="AA34" s="102"/>
      <c r="AB34" s="102"/>
      <c r="AC34" s="102"/>
      <c r="AD34" s="102"/>
    </row>
    <row r="35" spans="22:30" ht="12.75"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22:30" ht="12.75">
      <c r="V36" s="102"/>
      <c r="W36" s="102"/>
      <c r="X36" s="102"/>
      <c r="Y36" s="102"/>
      <c r="Z36" s="102"/>
      <c r="AA36" s="102"/>
      <c r="AB36" s="102"/>
      <c r="AC36" s="102"/>
      <c r="AD36" s="102"/>
    </row>
    <row r="37" spans="22:30" ht="12.75">
      <c r="V37" s="102"/>
      <c r="W37" s="102"/>
      <c r="X37" s="102"/>
      <c r="Y37" s="102"/>
      <c r="Z37" s="102"/>
      <c r="AA37" s="102"/>
      <c r="AB37" s="102"/>
      <c r="AC37" s="102"/>
      <c r="AD37" s="102"/>
    </row>
    <row r="38" spans="22:30" ht="12.75">
      <c r="V38" s="102"/>
      <c r="W38" s="102"/>
      <c r="X38" s="102"/>
      <c r="Y38" s="102"/>
      <c r="Z38" s="102"/>
      <c r="AA38" s="102"/>
      <c r="AB38" s="102"/>
      <c r="AC38" s="102"/>
      <c r="AD38" s="102"/>
    </row>
    <row r="39" spans="22:30" ht="12.75">
      <c r="V39" s="102"/>
      <c r="W39" s="102"/>
      <c r="X39" s="102"/>
      <c r="Y39" s="102"/>
      <c r="Z39" s="102"/>
      <c r="AA39" s="102"/>
      <c r="AB39" s="102"/>
      <c r="AC39" s="102"/>
      <c r="AD39" s="102"/>
    </row>
    <row r="40" spans="22:30" ht="12.75">
      <c r="V40" s="102"/>
      <c r="W40" s="102"/>
      <c r="X40" s="102"/>
      <c r="Y40" s="102"/>
      <c r="Z40" s="102"/>
      <c r="AA40" s="102"/>
      <c r="AB40" s="102"/>
      <c r="AC40" s="102"/>
      <c r="AD40" s="102"/>
    </row>
    <row r="41" spans="22:30" ht="12.75">
      <c r="V41" s="102"/>
      <c r="W41" s="102"/>
      <c r="X41" s="102"/>
      <c r="Y41" s="102"/>
      <c r="Z41" s="102"/>
      <c r="AA41" s="102"/>
      <c r="AB41" s="102"/>
      <c r="AC41" s="102"/>
      <c r="AD41" s="102"/>
    </row>
    <row r="42" spans="22:30" ht="12.75">
      <c r="V42" s="102"/>
      <c r="W42" s="102"/>
      <c r="X42" s="102"/>
      <c r="Y42" s="102"/>
      <c r="Z42" s="102"/>
      <c r="AA42" s="102"/>
      <c r="AB42" s="102"/>
      <c r="AC42" s="102"/>
      <c r="AD42" s="102"/>
    </row>
    <row r="43" spans="22:30" ht="12.75">
      <c r="V43" s="102"/>
      <c r="W43" s="102"/>
      <c r="X43" s="102"/>
      <c r="Y43" s="102"/>
      <c r="Z43" s="102"/>
      <c r="AA43" s="102"/>
      <c r="AB43" s="102"/>
      <c r="AC43" s="102"/>
      <c r="AD43" s="102"/>
    </row>
  </sheetData>
  <sheetProtection/>
  <mergeCells count="23">
    <mergeCell ref="R15:S15"/>
    <mergeCell ref="A12:E12"/>
    <mergeCell ref="A13:A16"/>
    <mergeCell ref="B13:B16"/>
    <mergeCell ref="C13:C16"/>
    <mergeCell ref="D13:E15"/>
    <mergeCell ref="P14:P16"/>
    <mergeCell ref="F13:F16"/>
    <mergeCell ref="G13:G16"/>
    <mergeCell ref="H13:H16"/>
    <mergeCell ref="I13:I16"/>
    <mergeCell ref="M15:N15"/>
    <mergeCell ref="O15:O16"/>
    <mergeCell ref="T15:T16"/>
    <mergeCell ref="J13:J16"/>
    <mergeCell ref="K13:K16"/>
    <mergeCell ref="L13:P13"/>
    <mergeCell ref="Q13:U13"/>
    <mergeCell ref="L14:L16"/>
    <mergeCell ref="M14:O14"/>
    <mergeCell ref="Q14:Q16"/>
    <mergeCell ref="R14:T14"/>
    <mergeCell ref="U14:U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Q27"/>
  <sheetViews>
    <sheetView zoomScalePageLayoutView="0" workbookViewId="0" topLeftCell="I1">
      <selection activeCell="N20" sqref="N20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ht="15.75">
      <c r="D7" s="86" t="s">
        <v>89</v>
      </c>
    </row>
    <row r="8" ht="15.75">
      <c r="D8" s="86" t="s">
        <v>90</v>
      </c>
    </row>
    <row r="10" spans="1:9" ht="12.75">
      <c r="A10" s="43"/>
      <c r="B10" s="44"/>
      <c r="C10" s="44"/>
      <c r="D10" s="44"/>
      <c r="E10" s="44"/>
      <c r="F10" s="44"/>
      <c r="G10" s="44"/>
      <c r="H10" s="44"/>
      <c r="I10" s="44"/>
    </row>
    <row r="11" ht="12.75">
      <c r="A11" s="31" t="s">
        <v>82</v>
      </c>
    </row>
    <row r="12" ht="13.5" thickBot="1">
      <c r="A12" s="11" t="s">
        <v>85</v>
      </c>
    </row>
    <row r="13" spans="1:8" ht="13.5" thickBot="1">
      <c r="A13" s="218" t="s">
        <v>73</v>
      </c>
      <c r="B13" s="219"/>
      <c r="C13" s="219"/>
      <c r="D13" s="219"/>
      <c r="E13" s="220"/>
      <c r="F13" s="24"/>
      <c r="H13" s="11"/>
    </row>
    <row r="14" spans="1:9" ht="12.75" customHeight="1">
      <c r="A14" s="245" t="s">
        <v>0</v>
      </c>
      <c r="B14" s="223" t="s">
        <v>47</v>
      </c>
      <c r="C14" s="223" t="s">
        <v>71</v>
      </c>
      <c r="D14" s="225" t="s">
        <v>86</v>
      </c>
      <c r="E14" s="225" t="s">
        <v>91</v>
      </c>
      <c r="F14" s="196" t="s">
        <v>4</v>
      </c>
      <c r="G14" s="197"/>
      <c r="H14" s="197"/>
      <c r="I14" s="198"/>
    </row>
    <row r="15" spans="1:9" ht="12.75" customHeight="1">
      <c r="A15" s="246"/>
      <c r="B15" s="224"/>
      <c r="C15" s="224"/>
      <c r="D15" s="212"/>
      <c r="E15" s="212"/>
      <c r="F15" s="202" t="s">
        <v>60</v>
      </c>
      <c r="G15" s="205" t="s">
        <v>7</v>
      </c>
      <c r="H15" s="207"/>
      <c r="I15" s="208" t="s">
        <v>8</v>
      </c>
    </row>
    <row r="16" spans="1:9" ht="12.75" customHeight="1">
      <c r="A16" s="246"/>
      <c r="B16" s="224"/>
      <c r="C16" s="224"/>
      <c r="D16" s="212"/>
      <c r="E16" s="212"/>
      <c r="F16" s="203"/>
      <c r="G16" s="237" t="s">
        <v>9</v>
      </c>
      <c r="H16" s="237" t="s">
        <v>10</v>
      </c>
      <c r="I16" s="209"/>
    </row>
    <row r="17" spans="1:17" ht="62.25" customHeight="1" thickBot="1">
      <c r="A17" s="247"/>
      <c r="B17" s="224"/>
      <c r="C17" s="224"/>
      <c r="D17" s="212"/>
      <c r="E17" s="212"/>
      <c r="F17" s="203"/>
      <c r="G17" s="244"/>
      <c r="H17" s="244"/>
      <c r="I17" s="209"/>
      <c r="K17" s="124" t="s">
        <v>118</v>
      </c>
      <c r="L17" s="124" t="s">
        <v>119</v>
      </c>
      <c r="M17" s="124" t="s">
        <v>120</v>
      </c>
      <c r="N17" s="124" t="s">
        <v>121</v>
      </c>
      <c r="O17" s="124" t="s">
        <v>122</v>
      </c>
      <c r="P17" s="10" t="s">
        <v>123</v>
      </c>
      <c r="Q17" s="10" t="s">
        <v>124</v>
      </c>
    </row>
    <row r="18" spans="1:17" ht="12.75">
      <c r="A18" s="83"/>
      <c r="B18" s="12" t="s">
        <v>16</v>
      </c>
      <c r="C18" s="13" t="s">
        <v>17</v>
      </c>
      <c r="D18" s="13" t="s">
        <v>18</v>
      </c>
      <c r="E18" s="13" t="s">
        <v>19</v>
      </c>
      <c r="F18" s="13" t="s">
        <v>20</v>
      </c>
      <c r="G18" s="14" t="s">
        <v>21</v>
      </c>
      <c r="H18" s="14" t="s">
        <v>22</v>
      </c>
      <c r="I18" s="22" t="s">
        <v>23</v>
      </c>
      <c r="K18" s="125"/>
      <c r="L18" s="10"/>
      <c r="M18" s="10"/>
      <c r="N18" s="10"/>
      <c r="O18" s="10"/>
      <c r="P18" s="125"/>
      <c r="Q18" s="125"/>
    </row>
    <row r="19" spans="1:17" ht="12.75">
      <c r="A19" s="112" t="s">
        <v>95</v>
      </c>
      <c r="B19" s="30" t="s">
        <v>111</v>
      </c>
      <c r="C19" s="16" t="s">
        <v>109</v>
      </c>
      <c r="D19" s="17" t="s">
        <v>107</v>
      </c>
      <c r="E19" s="15" t="s">
        <v>94</v>
      </c>
      <c r="F19" s="120">
        <v>0</v>
      </c>
      <c r="G19" s="120">
        <v>9000000</v>
      </c>
      <c r="H19" s="120"/>
      <c r="I19" s="139">
        <v>9000000</v>
      </c>
      <c r="K19" s="179" t="str">
        <f>ELOLAP!$G$7</f>
        <v>R09</v>
      </c>
      <c r="L19" s="179">
        <f>ELOLAP!$H$7</f>
        <v>201101</v>
      </c>
      <c r="M19" s="180" t="str">
        <f>ELOLAP!$I$7</f>
        <v>00000000</v>
      </c>
      <c r="N19" s="180" t="str">
        <f>ELOLAP!$J$7</f>
        <v>20110211</v>
      </c>
      <c r="O19" s="10" t="s">
        <v>128</v>
      </c>
      <c r="P19" s="10" t="s">
        <v>162</v>
      </c>
      <c r="Q19" s="10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R09,201101,00000000,20110211,E,BEFT3GHI,@BEFT3GHI0001,KERHITT,R,DE,EUR,0,9000000,,9000000</v>
      </c>
    </row>
    <row r="20" spans="1:14" ht="12.75">
      <c r="A20" s="112" t="s">
        <v>96</v>
      </c>
      <c r="B20" s="28"/>
      <c r="C20" s="16"/>
      <c r="D20" s="17"/>
      <c r="E20" s="15"/>
      <c r="F20" s="15"/>
      <c r="G20" s="15"/>
      <c r="H20" s="15"/>
      <c r="I20" s="20"/>
      <c r="L20" s="10"/>
      <c r="M20" s="172"/>
      <c r="N20" s="10"/>
    </row>
    <row r="21" spans="1:14" ht="12.75">
      <c r="A21" s="112" t="s">
        <v>97</v>
      </c>
      <c r="B21" s="28"/>
      <c r="C21" s="16"/>
      <c r="D21" s="17"/>
      <c r="E21" s="15"/>
      <c r="F21" s="15"/>
      <c r="G21" s="15"/>
      <c r="H21" s="15"/>
      <c r="I21" s="20"/>
      <c r="L21" s="10"/>
      <c r="M21" s="172"/>
      <c r="N21" s="10"/>
    </row>
    <row r="22" spans="1:14" ht="12.75">
      <c r="A22" s="112" t="s">
        <v>98</v>
      </c>
      <c r="B22" s="28"/>
      <c r="C22" s="16"/>
      <c r="D22" s="17"/>
      <c r="E22" s="15"/>
      <c r="F22" s="15"/>
      <c r="G22" s="15"/>
      <c r="H22" s="15"/>
      <c r="I22" s="20"/>
      <c r="L22" s="10"/>
      <c r="M22" s="172"/>
      <c r="N22" s="10"/>
    </row>
    <row r="23" spans="1:14" ht="13.5" thickBot="1">
      <c r="A23" s="84" t="s">
        <v>37</v>
      </c>
      <c r="B23" s="47"/>
      <c r="C23" s="53"/>
      <c r="D23" s="50"/>
      <c r="E23" s="51"/>
      <c r="F23" s="51"/>
      <c r="G23" s="51"/>
      <c r="H23" s="51"/>
      <c r="I23" s="52"/>
      <c r="L23" s="10"/>
      <c r="M23" s="172"/>
      <c r="N23" s="10"/>
    </row>
    <row r="24" spans="1:14" ht="12.75">
      <c r="A24" s="38"/>
      <c r="L24" s="10"/>
      <c r="M24" s="172"/>
      <c r="N24" s="10"/>
    </row>
    <row r="25" spans="1:14" ht="12.75">
      <c r="A25" s="38"/>
      <c r="L25" s="10"/>
      <c r="M25" s="172"/>
      <c r="N25" s="10"/>
    </row>
    <row r="26" ht="12.75">
      <c r="A26" s="38"/>
    </row>
    <row r="27" ht="12.75">
      <c r="A27" s="38"/>
    </row>
  </sheetData>
  <sheetProtection/>
  <mergeCells count="12">
    <mergeCell ref="A13:E13"/>
    <mergeCell ref="A14:A17"/>
    <mergeCell ref="B14:B17"/>
    <mergeCell ref="C14:C17"/>
    <mergeCell ref="D14:D17"/>
    <mergeCell ref="E14:E17"/>
    <mergeCell ref="F14:I14"/>
    <mergeCell ref="F15:F17"/>
    <mergeCell ref="G15:H15"/>
    <mergeCell ref="I15:I17"/>
    <mergeCell ref="G16:G17"/>
    <mergeCell ref="H16:H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2007-01-29T16:03:42Z</cp:lastPrinted>
  <dcterms:created xsi:type="dcterms:W3CDTF">2005-11-09T14:27:23Z</dcterms:created>
  <dcterms:modified xsi:type="dcterms:W3CDTF">2010-11-30T11:06:29Z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760492082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-2053069994</vt:i4>
  </property>
  <property fmtid="{D5CDD505-2E9C-101B-9397-08002B2CF9AE}" pid="7" name="_ReviewingToolsShownOnce">
    <vt:lpwstr/>
  </property>
</Properties>
</file>