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5520" activeTab="1"/>
  </bookViews>
  <sheets>
    <sheet name="TEXT" sheetId="1" r:id="rId1"/>
    <sheet name="ELOLAP" sheetId="2" r:id="rId2"/>
    <sheet name="DERK" sheetId="3" r:id="rId3"/>
    <sheet name="DERT" sheetId="4" r:id="rId4"/>
  </sheets>
  <definedNames>
    <definedName name="_xlnm.Print_Titles" localSheetId="2">'DERK'!$1:$6</definedName>
    <definedName name="_xlnm.Print_Titles" localSheetId="3">'DERT'!$1:$6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J16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h=c+d-e+f+g</t>
        </r>
      </text>
    </comment>
  </commentList>
</comments>
</file>

<file path=xl/sharedStrings.xml><?xml version="1.0" encoding="utf-8"?>
<sst xmlns="http://schemas.openxmlformats.org/spreadsheetml/2006/main" count="178" uniqueCount="93">
  <si>
    <t>DERK</t>
  </si>
  <si>
    <t>Pénzügyi derivatíva követelések</t>
  </si>
  <si>
    <t>Sorszám</t>
  </si>
  <si>
    <t>Az ügylet típusa</t>
  </si>
  <si>
    <t>A partner ISO országkódja</t>
  </si>
  <si>
    <t>Időszak eleji nyitó pozíció (Követelés)</t>
  </si>
  <si>
    <t>Időszaki változások</t>
  </si>
  <si>
    <t>Időszak végi záró pozíció (Követelés)</t>
  </si>
  <si>
    <t>Tranzakciók</t>
  </si>
  <si>
    <t>Átértékelés</t>
  </si>
  <si>
    <t>Egyéb változások</t>
  </si>
  <si>
    <t>Pozíciót növelő (kiadás)</t>
  </si>
  <si>
    <t>Pozíciót csökkentő (bevétel)</t>
  </si>
  <si>
    <t xml:space="preserve">a  </t>
  </si>
  <si>
    <t>b</t>
  </si>
  <si>
    <t>c</t>
  </si>
  <si>
    <t>d</t>
  </si>
  <si>
    <t>e</t>
  </si>
  <si>
    <t>f</t>
  </si>
  <si>
    <t>g</t>
  </si>
  <si>
    <t>h</t>
  </si>
  <si>
    <t>01</t>
  </si>
  <si>
    <t>02</t>
  </si>
  <si>
    <t>03</t>
  </si>
  <si>
    <t>…</t>
  </si>
  <si>
    <t>nn</t>
  </si>
  <si>
    <t>Pénzügyi derivatíva tartozások</t>
  </si>
  <si>
    <t>Időszak eleji nyitó pozíció (Tartozás)</t>
  </si>
  <si>
    <t>Időszak végi záró pozíció (Tartozás)</t>
  </si>
  <si>
    <t>Pozíciót csökkentő (kiadás)</t>
  </si>
  <si>
    <t>Pozíciót növelő (bevétel)</t>
  </si>
  <si>
    <t>DERT</t>
  </si>
  <si>
    <t>Pénzügyi derivatívák havi adatszolgáltatása</t>
  </si>
  <si>
    <t>Adatok egész forintban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</si>
  <si>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</si>
  <si>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</si>
  <si>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</si>
  <si>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</si>
  <si>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</si>
  <si>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</si>
  <si>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</si>
  <si>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</si>
  <si>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</si>
  <si>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</si>
  <si>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</si>
  <si>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</si>
  <si>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</si>
  <si>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a</t>
  </si>
  <si>
    <t>ELOLAP01</t>
  </si>
  <si>
    <t>Az adatszolgáltatást kitöltő személy neve: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</si>
  <si>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</si>
  <si>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</si>
  <si>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</si>
  <si>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</si>
  <si>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</si>
  <si>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</si>
  <si>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</si>
  <si>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</si>
  <si>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</si>
  <si>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</si>
  <si>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</si>
  <si>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</si>
  <si>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</si>
  <si>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</si>
  <si>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</si>
  <si>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</si>
  <si>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</si>
  <si>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</si>
  <si>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</si>
  <si>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</si>
  <si>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FW</t>
  </si>
  <si>
    <t>OV</t>
  </si>
  <si>
    <t>EG</t>
  </si>
  <si>
    <t>DE</t>
  </si>
  <si>
    <t>US</t>
  </si>
  <si>
    <t>PL</t>
  </si>
  <si>
    <t>OE</t>
  </si>
  <si>
    <t>04</t>
  </si>
  <si>
    <t>05</t>
  </si>
  <si>
    <t>Jóadatok Katalin</t>
  </si>
  <si>
    <t>SW</t>
  </si>
  <si>
    <t>FT</t>
  </si>
  <si>
    <t>joa@hamati.hu</t>
  </si>
  <si>
    <t>00000000</t>
  </si>
  <si>
    <t>R14</t>
  </si>
  <si>
    <t>Szabványos fájlnév:</t>
  </si>
  <si>
    <t xml:space="preserve"> Fájlnév összetétele: </t>
  </si>
  <si>
    <t>3) adatszolgáltató 8 jegyű törzsszáma</t>
  </si>
  <si>
    <t>1) adatgyűjtés jele: R14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</si>
  <si>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</si>
  <si>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20110411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</si>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</sst>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13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5" applyFont="1">
      <alignment/>
      <protection/>
    </xf>
    <xf numFmtId="0" fontId="2" fillId="0" borderId="0" xfId="55" applyFont="1">
      <alignment/>
      <protection/>
    </xf>
    <xf numFmtId="0" fontId="1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" fillId="0" borderId="0" xfId="55" applyFont="1" applyBorder="1">
      <alignment/>
      <protection/>
    </xf>
    <xf numFmtId="0" fontId="2" fillId="0" borderId="10" xfId="55" applyFont="1" applyBorder="1">
      <alignment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9" xfId="55" applyFont="1" applyBorder="1">
      <alignment/>
      <protection/>
    </xf>
    <xf numFmtId="0" fontId="2" fillId="0" borderId="20" xfId="55" applyFont="1" applyBorder="1">
      <alignment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/>
      <protection/>
    </xf>
    <xf numFmtId="0" fontId="6" fillId="33" borderId="0" xfId="55" applyNumberFormat="1" applyFont="1" applyFill="1" applyBorder="1" applyAlignment="1">
      <alignment horizontal="left" vertical="center" wrapText="1"/>
      <protection/>
    </xf>
    <xf numFmtId="0" fontId="7" fillId="0" borderId="27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8" fillId="0" borderId="28" xfId="55" applyNumberFormat="1" applyFont="1" applyFill="1" applyBorder="1" applyAlignment="1">
      <alignment horizontal="left" vertical="center" wrapText="1"/>
      <protection/>
    </xf>
    <xf numFmtId="0" fontId="9" fillId="0" borderId="29" xfId="55" applyNumberFormat="1" applyFont="1" applyFill="1" applyBorder="1" applyAlignment="1">
      <alignment horizontal="left" vertical="center" wrapText="1"/>
      <protection/>
    </xf>
    <xf numFmtId="0" fontId="9" fillId="0" borderId="30" xfId="55" applyNumberFormat="1" applyFont="1" applyFill="1" applyBorder="1" applyAlignment="1">
      <alignment horizontal="left" vertical="center" wrapText="1"/>
      <protection/>
    </xf>
    <xf numFmtId="0" fontId="10" fillId="0" borderId="30" xfId="43" applyNumberFormat="1" applyFill="1" applyBorder="1" applyAlignment="1" applyProtection="1">
      <alignment horizontal="left" vertical="center" wrapText="1"/>
      <protection/>
    </xf>
    <xf numFmtId="0" fontId="8" fillId="0" borderId="31" xfId="55" applyNumberFormat="1" applyFont="1" applyFill="1" applyBorder="1" applyAlignment="1">
      <alignment horizontal="left" vertical="center" wrapText="1"/>
      <protection/>
    </xf>
    <xf numFmtId="0" fontId="9" fillId="0" borderId="32" xfId="55" applyNumberFormat="1" applyFont="1" applyFill="1" applyBorder="1" applyAlignment="1">
      <alignment horizontal="left" vertical="center" wrapText="1"/>
      <protection/>
    </xf>
    <xf numFmtId="0" fontId="9" fillId="0" borderId="33" xfId="55" applyNumberFormat="1" applyFont="1" applyFill="1" applyBorder="1" applyAlignment="1">
      <alignment horizontal="left" vertical="center" wrapText="1"/>
      <protection/>
    </xf>
    <xf numFmtId="3" fontId="2" fillId="0" borderId="10" xfId="55" applyNumberFormat="1" applyFont="1" applyBorder="1" applyAlignment="1">
      <alignment horizontal="center"/>
      <protection/>
    </xf>
    <xf numFmtId="0" fontId="12" fillId="0" borderId="0" xfId="55" applyFont="1">
      <alignment/>
      <protection/>
    </xf>
    <xf numFmtId="49" fontId="2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14" fillId="0" borderId="0" xfId="55" applyFont="1">
      <alignment/>
      <protection/>
    </xf>
    <xf numFmtId="0" fontId="14" fillId="0" borderId="34" xfId="55" applyFont="1" applyFill="1" applyBorder="1">
      <alignment/>
      <protection/>
    </xf>
    <xf numFmtId="0" fontId="16" fillId="0" borderId="0" xfId="55" applyFont="1">
      <alignment/>
      <protection/>
    </xf>
    <xf numFmtId="0" fontId="16" fillId="0" borderId="0" xfId="55" applyFont="1">
      <alignment/>
      <protection/>
    </xf>
    <xf numFmtId="0" fontId="2" fillId="34" borderId="0" xfId="55" applyFont="1" applyFill="1">
      <alignment/>
      <protection/>
    </xf>
    <xf numFmtId="49" fontId="2" fillId="34" borderId="0" xfId="55" applyNumberFormat="1" applyFont="1" applyFill="1">
      <alignment/>
      <protection/>
    </xf>
    <xf numFmtId="3" fontId="16" fillId="0" borderId="0" xfId="55" applyNumberFormat="1" applyFont="1">
      <alignment/>
      <protection/>
    </xf>
    <xf numFmtId="0" fontId="2" fillId="0" borderId="0" xfId="55" applyNumberFormat="1" applyFont="1">
      <alignment/>
      <protection/>
    </xf>
    <xf numFmtId="49" fontId="9" fillId="34" borderId="33" xfId="55" applyNumberFormat="1" applyFont="1" applyFill="1" applyBorder="1" applyAlignment="1">
      <alignment horizontal="left" vertical="center" wrapText="1"/>
      <protection/>
    </xf>
    <xf numFmtId="0" fontId="4" fillId="0" borderId="35" xfId="55" applyNumberFormat="1" applyFont="1" applyFill="1" applyBorder="1" applyAlignment="1">
      <alignment horizontal="center" vertical="center" wrapText="1"/>
      <protection/>
    </xf>
    <xf numFmtId="0" fontId="4" fillId="0" borderId="36" xfId="55" applyNumberFormat="1" applyFont="1" applyFill="1" applyBorder="1" applyAlignment="1">
      <alignment horizontal="center" vertical="center" wrapText="1"/>
      <protection/>
    </xf>
    <xf numFmtId="0" fontId="4" fillId="0" borderId="37" xfId="55" applyNumberFormat="1" applyFont="1" applyFill="1" applyBorder="1" applyAlignment="1">
      <alignment horizontal="center" vertical="center" wrapText="1"/>
      <protection/>
    </xf>
    <xf numFmtId="0" fontId="5" fillId="0" borderId="38" xfId="55" applyNumberFormat="1" applyFont="1" applyFill="1" applyBorder="1" applyAlignment="1">
      <alignment horizontal="center" vertical="center" wrapText="1"/>
      <protection/>
    </xf>
    <xf numFmtId="0" fontId="5" fillId="0" borderId="39" xfId="55" applyNumberFormat="1" applyFont="1" applyFill="1" applyBorder="1" applyAlignment="1">
      <alignment horizontal="center" vertical="center" wrapText="1"/>
      <protection/>
    </xf>
    <xf numFmtId="0" fontId="5" fillId="0" borderId="40" xfId="55" applyNumberFormat="1" applyFont="1" applyFill="1" applyBorder="1" applyAlignment="1">
      <alignment horizontal="center" vertical="center" wrapText="1"/>
      <protection/>
    </xf>
    <xf numFmtId="0" fontId="7" fillId="0" borderId="41" xfId="55" applyNumberFormat="1" applyFont="1" applyFill="1" applyBorder="1" applyAlignment="1">
      <alignment horizontal="center" vertical="center" wrapText="1"/>
      <protection/>
    </xf>
    <xf numFmtId="0" fontId="7" fillId="0" borderId="42" xfId="55" applyNumberFormat="1" applyFont="1" applyFill="1" applyBorder="1" applyAlignment="1">
      <alignment horizontal="center" vertical="center" wrapText="1"/>
      <protection/>
    </xf>
    <xf numFmtId="0" fontId="7" fillId="0" borderId="43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"/>
      <protection/>
    </xf>
    <xf numFmtId="0" fontId="1" fillId="0" borderId="44" xfId="55" applyFont="1" applyFill="1" applyBorder="1" applyAlignment="1">
      <alignment horizontal="center"/>
      <protection/>
    </xf>
    <xf numFmtId="0" fontId="1" fillId="0" borderId="45" xfId="55" applyFont="1" applyFill="1" applyBorder="1" applyAlignment="1">
      <alignment horizontal="center"/>
      <protection/>
    </xf>
    <xf numFmtId="0" fontId="1" fillId="0" borderId="46" xfId="55" applyFont="1" applyFill="1" applyBorder="1" applyAlignment="1">
      <alignment horizontal="center"/>
      <protection/>
    </xf>
    <xf numFmtId="0" fontId="1" fillId="0" borderId="47" xfId="55" applyFont="1" applyFill="1" applyBorder="1" applyAlignment="1">
      <alignment horizontal="center" vertical="center" wrapText="1"/>
      <protection/>
    </xf>
    <xf numFmtId="0" fontId="1" fillId="0" borderId="48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49" xfId="55" applyFont="1" applyFill="1" applyBorder="1" applyAlignment="1">
      <alignment horizontal="center"/>
      <protection/>
    </xf>
    <xf numFmtId="0" fontId="1" fillId="0" borderId="50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26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B25" sqref="B25"/>
    </sheetView>
  </sheetViews>
  <sheetFormatPr defaultColWidth="9.140625" defaultRowHeight="12.75"/>
  <sheetData>
    <row r="1" ht="12.75">
      <c r="A1" t="str">
        <f>ELOLAP!M7</f>
        <v>R14,2011N1,00000000,20110411,E,ELOLAP,@ELOLAP01,Jóadatok Katalin</v>
      </c>
    </row>
    <row r="2" ht="12.75">
      <c r="A2" t="str">
        <f>ELOLAP!M8</f>
        <v>R14,2011N1,00000000,20110411,E,ELOLAP,@ELOLAP02,325-8654</v>
      </c>
    </row>
    <row r="3" ht="12.75">
      <c r="A3" t="str">
        <f>ELOLAP!M9</f>
        <v>R14,2011N1,00000000,20110411,E,ELOLAP,@ELOLAP03,joa@hamati.hu</v>
      </c>
    </row>
    <row r="4" ht="12.75">
      <c r="A4" t="str">
        <f>ELOLAP!M10</f>
        <v>R14,2011N1,00000000,20110411,E,ELOLAP,@ELOLAP04,Sándor Béla</v>
      </c>
    </row>
    <row r="5" ht="12.75">
      <c r="A5" t="str">
        <f>ELOLAP!M11</f>
        <v>R14,2011N1,00000000,20110411,E,ELOLAP,@ELOLAP05,825-7490</v>
      </c>
    </row>
    <row r="6" ht="12.75">
      <c r="A6" t="str">
        <f>ELOLAP!M12</f>
        <v>R14,2011N1,00000000,20110411,E,ELOLAP,@ELOLAP06,sandor@hamati.hu</v>
      </c>
    </row>
    <row r="7" ht="12.75">
      <c r="A7" t="str">
        <f>ELOLAP!M13</f>
        <v>R14,2011N1,00000000,20110411,E,ELOLAP,@ELOLAP07,20110411</v>
      </c>
    </row>
    <row r="8" ht="12.75">
      <c r="A8" t="str">
        <f>DERK!R16</f>
        <v>R14,2011N1,00000000,20110411,E,DERK,@DERK001,SW,DE,0,,,300000,,300000</v>
      </c>
    </row>
    <row r="9" ht="12.75">
      <c r="A9" t="str">
        <f>DERK!R17</f>
        <v>R14,2011N1,00000000,20110411,E,DERK,@DERK002,FT,PL,0,,50000,50000,,0</v>
      </c>
    </row>
    <row r="10" ht="12.75">
      <c r="A10" t="str">
        <f>DERK!R18</f>
        <v>R14,2011N1,00000000,20110411,E,DERK,@DERK003,FW,PL,5000000,2000000,2500000,-1500000,,3000000</v>
      </c>
    </row>
    <row r="11" ht="12.75">
      <c r="A11" t="str">
        <f>DERK!R19</f>
        <v>R14,2011N1,00000000,20110411,E,DERK,@DERK004,OV,US,,3000000,,-500000,,2500000</v>
      </c>
    </row>
    <row r="12" ht="12.75">
      <c r="A12" t="str">
        <f>DERK!R20</f>
        <v>R14,2011N1,00000000,20110411,E,DERK,@DERK005,EG,DE,350000,,,450000,100000,900000</v>
      </c>
    </row>
    <row r="13" ht="12.75">
      <c r="A13" t="str">
        <f>DERT!R16</f>
        <v>R14,2011N1,00000000,20110411,E,DERT,@DERT001,FW,DE,1300000,200000,210000,710000,,2000000</v>
      </c>
    </row>
    <row r="14" ht="12.75">
      <c r="A14" t="str">
        <f>DERT!R17</f>
        <v>R14,2011N1,00000000,20110411,E,DERT,@DERT002,FW,US,2000000,,2300000,300000,,0</v>
      </c>
    </row>
    <row r="15" ht="12.75">
      <c r="A15" t="str">
        <f>DERT!R18</f>
        <v>R14,2011N1,00000000,20110411,E,DERT,@DERT003,OE,DE,,1000000,,500000,,1500000</v>
      </c>
    </row>
    <row r="16" ht="12.75">
      <c r="A16" t="str">
        <f>DERT!R19</f>
        <v>R14,2011N1,00000000,20110411,E,DERT,@DERT004,FT,PL,0,,1000000,1000000,,0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C7">
      <selection activeCell="F19" sqref="F19"/>
    </sheetView>
  </sheetViews>
  <sheetFormatPr defaultColWidth="9.140625" defaultRowHeight="12.75"/>
  <cols>
    <col min="1" max="1" width="5.71093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47" t="s">
        <v>34</v>
      </c>
      <c r="B1" s="48"/>
      <c r="C1" s="48"/>
      <c r="D1" s="49"/>
    </row>
    <row r="2" spans="1:4" ht="16.5" thickBot="1">
      <c r="A2" s="50" t="s">
        <v>35</v>
      </c>
      <c r="B2" s="51"/>
      <c r="C2" s="51"/>
      <c r="D2" s="52"/>
    </row>
    <row r="3" spans="1:4" ht="14.25" thickBot="1" thickTop="1">
      <c r="A3" s="23"/>
      <c r="B3" s="23"/>
      <c r="C3" s="23"/>
      <c r="D3" s="23"/>
    </row>
    <row r="4" spans="1:4" ht="14.25" thickBot="1" thickTop="1">
      <c r="A4" s="53" t="s">
        <v>2</v>
      </c>
      <c r="B4" s="53" t="s">
        <v>36</v>
      </c>
      <c r="C4" s="53" t="s">
        <v>37</v>
      </c>
      <c r="D4" s="24" t="s">
        <v>38</v>
      </c>
    </row>
    <row r="5" spans="1:14" ht="39.75" thickBot="1" thickTop="1">
      <c r="A5" s="54"/>
      <c r="B5" s="54"/>
      <c r="C5" s="54"/>
      <c r="D5" s="24" t="s">
        <v>39</v>
      </c>
      <c r="G5" s="25" t="s">
        <v>40</v>
      </c>
      <c r="H5" s="25" t="s">
        <v>41</v>
      </c>
      <c r="I5" s="25" t="s">
        <v>42</v>
      </c>
      <c r="J5" s="25" t="s">
        <v>43</v>
      </c>
      <c r="K5" s="25" t="s">
        <v>44</v>
      </c>
      <c r="L5" s="2" t="s">
        <v>45</v>
      </c>
      <c r="M5" s="2" t="s">
        <v>46</v>
      </c>
      <c r="N5" s="2"/>
    </row>
    <row r="6" spans="1:14" ht="14.25" thickBot="1" thickTop="1">
      <c r="A6" s="55"/>
      <c r="B6" s="55"/>
      <c r="C6" s="55"/>
      <c r="D6" s="24" t="s">
        <v>47</v>
      </c>
      <c r="G6" s="26"/>
      <c r="H6" s="2"/>
      <c r="I6" s="2"/>
      <c r="J6" s="2"/>
      <c r="K6" s="2"/>
      <c r="L6" s="26"/>
      <c r="M6" s="26"/>
      <c r="N6" s="2"/>
    </row>
    <row r="7" spans="1:14" ht="26.25" thickTop="1">
      <c r="A7" s="27" t="s">
        <v>39</v>
      </c>
      <c r="B7" s="28" t="s">
        <v>48</v>
      </c>
      <c r="C7" s="29" t="s">
        <v>49</v>
      </c>
      <c r="D7" s="29" t="s">
        <v>79</v>
      </c>
      <c r="G7" s="2" t="s">
        <v>84</v>
      </c>
      <c r="H7" s="42" t="s">
        <v>91</v>
      </c>
      <c r="I7" s="43" t="s">
        <v>83</v>
      </c>
      <c r="J7" s="36" t="str">
        <f>D13</f>
        <v>20110411</v>
      </c>
      <c r="K7" s="2" t="s">
        <v>50</v>
      </c>
      <c r="L7" s="2" t="s">
        <v>34</v>
      </c>
      <c r="M7" s="2" t="str">
        <f>G7&amp;","&amp;H7&amp;","&amp;I7&amp;","&amp;J7&amp;","&amp;K7&amp;","&amp;L7&amp;","&amp;"@"&amp;L7&amp;"0"&amp;A7&amp;","&amp;D7</f>
        <v>R14,2011N1,00000000,20110411,E,ELOLAP,@ELOLAP01,Jóadatok Katalin</v>
      </c>
      <c r="N7" s="2"/>
    </row>
    <row r="8" spans="1:14" ht="12.75">
      <c r="A8" s="27" t="s">
        <v>51</v>
      </c>
      <c r="B8" s="28" t="s">
        <v>52</v>
      </c>
      <c r="C8" s="29" t="s">
        <v>53</v>
      </c>
      <c r="D8" s="29" t="s">
        <v>54</v>
      </c>
      <c r="G8" s="2" t="s">
        <v>84</v>
      </c>
      <c r="H8" s="2" t="str">
        <f aca="true" t="shared" si="0" ref="H8:J13">H7</f>
        <v>2011N1</v>
      </c>
      <c r="I8" s="36" t="str">
        <f t="shared" si="0"/>
        <v>00000000</v>
      </c>
      <c r="J8" s="36" t="str">
        <f t="shared" si="0"/>
        <v>20110411</v>
      </c>
      <c r="K8" s="2" t="s">
        <v>50</v>
      </c>
      <c r="L8" s="2" t="s">
        <v>34</v>
      </c>
      <c r="M8" s="2" t="str">
        <f aca="true" t="shared" si="1" ref="M8:M13">G8&amp;","&amp;H8&amp;","&amp;I8&amp;","&amp;J8&amp;","&amp;K8&amp;","&amp;L8&amp;","&amp;"@"&amp;L8&amp;"0"&amp;A8&amp;","&amp;D8</f>
        <v>R14,2011N1,00000000,20110411,E,ELOLAP,@ELOLAP02,325-8654</v>
      </c>
      <c r="N8" s="2"/>
    </row>
    <row r="9" spans="1:14" ht="12.75">
      <c r="A9" s="27" t="s">
        <v>55</v>
      </c>
      <c r="B9" s="28" t="s">
        <v>56</v>
      </c>
      <c r="C9" s="29" t="s">
        <v>57</v>
      </c>
      <c r="D9" s="30" t="s">
        <v>82</v>
      </c>
      <c r="G9" s="2" t="s">
        <v>84</v>
      </c>
      <c r="H9" s="2" t="str">
        <f t="shared" si="0"/>
        <v>2011N1</v>
      </c>
      <c r="I9" s="36" t="str">
        <f t="shared" si="0"/>
        <v>00000000</v>
      </c>
      <c r="J9" s="36" t="str">
        <f t="shared" si="0"/>
        <v>20110411</v>
      </c>
      <c r="K9" s="2" t="s">
        <v>50</v>
      </c>
      <c r="L9" s="2" t="s">
        <v>34</v>
      </c>
      <c r="M9" s="2" t="str">
        <f t="shared" si="1"/>
        <v>R14,2011N1,00000000,20110411,E,ELOLAP,@ELOLAP03,joa@hamati.hu</v>
      </c>
      <c r="N9" s="2"/>
    </row>
    <row r="10" spans="1:14" ht="98.25" customHeight="1">
      <c r="A10" s="27" t="s">
        <v>58</v>
      </c>
      <c r="B10" s="28" t="s">
        <v>59</v>
      </c>
      <c r="C10" s="29" t="s">
        <v>89</v>
      </c>
      <c r="D10" s="29" t="s">
        <v>60</v>
      </c>
      <c r="G10" s="2" t="s">
        <v>84</v>
      </c>
      <c r="H10" s="2" t="str">
        <f t="shared" si="0"/>
        <v>2011N1</v>
      </c>
      <c r="I10" s="36" t="str">
        <f t="shared" si="0"/>
        <v>00000000</v>
      </c>
      <c r="J10" s="36" t="str">
        <f t="shared" si="0"/>
        <v>20110411</v>
      </c>
      <c r="K10" s="2" t="s">
        <v>50</v>
      </c>
      <c r="L10" s="2" t="s">
        <v>34</v>
      </c>
      <c r="M10" s="2" t="str">
        <f t="shared" si="1"/>
        <v>R14,2011N1,00000000,20110411,E,ELOLAP,@ELOLAP04,Sándor Béla</v>
      </c>
      <c r="N10" s="2"/>
    </row>
    <row r="11" spans="1:14" ht="12.75">
      <c r="A11" s="27" t="s">
        <v>61</v>
      </c>
      <c r="B11" s="28" t="s">
        <v>62</v>
      </c>
      <c r="C11" s="29" t="s">
        <v>53</v>
      </c>
      <c r="D11" s="29" t="s">
        <v>63</v>
      </c>
      <c r="G11" s="2" t="s">
        <v>84</v>
      </c>
      <c r="H11" s="2" t="str">
        <f t="shared" si="0"/>
        <v>2011N1</v>
      </c>
      <c r="I11" s="36" t="str">
        <f t="shared" si="0"/>
        <v>00000000</v>
      </c>
      <c r="J11" s="36" t="str">
        <f t="shared" si="0"/>
        <v>20110411</v>
      </c>
      <c r="K11" s="2" t="s">
        <v>50</v>
      </c>
      <c r="L11" s="2" t="s">
        <v>34</v>
      </c>
      <c r="M11" s="2" t="str">
        <f t="shared" si="1"/>
        <v>R14,2011N1,00000000,20110411,E,ELOLAP,@ELOLAP05,825-7490</v>
      </c>
      <c r="N11" s="2"/>
    </row>
    <row r="12" spans="1:14" ht="12.75">
      <c r="A12" s="27" t="s">
        <v>64</v>
      </c>
      <c r="B12" s="28" t="s">
        <v>65</v>
      </c>
      <c r="C12" s="29" t="s">
        <v>57</v>
      </c>
      <c r="D12" s="30" t="s">
        <v>66</v>
      </c>
      <c r="G12" s="2" t="s">
        <v>84</v>
      </c>
      <c r="H12" s="2" t="str">
        <f t="shared" si="0"/>
        <v>2011N1</v>
      </c>
      <c r="I12" s="36" t="str">
        <f t="shared" si="0"/>
        <v>00000000</v>
      </c>
      <c r="J12" s="36" t="str">
        <f t="shared" si="0"/>
        <v>20110411</v>
      </c>
      <c r="K12" s="2" t="s">
        <v>50</v>
      </c>
      <c r="L12" s="2" t="s">
        <v>34</v>
      </c>
      <c r="M12" s="2" t="str">
        <f t="shared" si="1"/>
        <v>R14,2011N1,00000000,20110411,E,ELOLAP,@ELOLAP06,sandor@hamati.hu</v>
      </c>
      <c r="N12" s="2"/>
    </row>
    <row r="13" spans="1:13" ht="26.25" thickBot="1">
      <c r="A13" s="31" t="s">
        <v>67</v>
      </c>
      <c r="B13" s="32" t="s">
        <v>68</v>
      </c>
      <c r="C13" s="33" t="s">
        <v>69</v>
      </c>
      <c r="D13" s="46" t="s">
        <v>90</v>
      </c>
      <c r="G13" s="2" t="s">
        <v>84</v>
      </c>
      <c r="H13" s="2" t="str">
        <f t="shared" si="0"/>
        <v>2011N1</v>
      </c>
      <c r="I13" s="36" t="str">
        <f t="shared" si="0"/>
        <v>00000000</v>
      </c>
      <c r="J13" s="36" t="str">
        <f t="shared" si="0"/>
        <v>20110411</v>
      </c>
      <c r="K13" s="2" t="s">
        <v>50</v>
      </c>
      <c r="L13" s="2" t="s">
        <v>34</v>
      </c>
      <c r="M13" s="2" t="str">
        <f t="shared" si="1"/>
        <v>R14,2011N1,00000000,20110411,E,ELOLAP,@ELOLAP07,20110411</v>
      </c>
    </row>
    <row r="14" ht="13.5" thickTop="1"/>
    <row r="16" ht="13.5" thickBot="1"/>
    <row r="17" spans="3:6" ht="14.25" thickBot="1" thickTop="1">
      <c r="C17" s="37" t="s">
        <v>85</v>
      </c>
      <c r="D17" s="39" t="str">
        <f>+"R141N1"&amp;I7</f>
        <v>R141N100000000</v>
      </c>
      <c r="F17" s="40" t="s">
        <v>86</v>
      </c>
    </row>
    <row r="18" spans="3:6" ht="13.5" thickTop="1">
      <c r="C18" s="38"/>
      <c r="D18" s="38"/>
      <c r="E18" s="38"/>
      <c r="F18" s="41" t="s">
        <v>88</v>
      </c>
    </row>
    <row r="19" spans="3:6" ht="12.75">
      <c r="C19" s="38"/>
      <c r="D19" s="38"/>
      <c r="E19" s="38"/>
      <c r="F19" s="41" t="s">
        <v>92</v>
      </c>
    </row>
    <row r="20" spans="3:6" ht="12.75">
      <c r="C20" s="38"/>
      <c r="D20" s="38"/>
      <c r="E20" s="38"/>
      <c r="F20" s="41" t="s">
        <v>87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a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7:V22"/>
  <sheetViews>
    <sheetView zoomScalePageLayoutView="0" workbookViewId="0" topLeftCell="H1">
      <selection activeCell="N16" sqref="N16"/>
    </sheetView>
  </sheetViews>
  <sheetFormatPr defaultColWidth="9.140625" defaultRowHeight="12.75"/>
  <cols>
    <col min="3" max="3" width="14.28125" style="0" customWidth="1"/>
    <col min="4" max="4" width="12.00390625" style="0" customWidth="1"/>
    <col min="5" max="5" width="11.421875" style="0" customWidth="1"/>
    <col min="6" max="6" width="12.421875" style="0" customWidth="1"/>
    <col min="7" max="7" width="12.140625" style="0" customWidth="1"/>
    <col min="9" max="9" width="13.57421875" style="0" customWidth="1"/>
  </cols>
  <sheetData>
    <row r="7" spans="1:9" ht="16.5">
      <c r="A7" s="56" t="s">
        <v>32</v>
      </c>
      <c r="B7" s="56"/>
      <c r="C7" s="56"/>
      <c r="D7" s="56"/>
      <c r="E7" s="56"/>
      <c r="F7" s="56"/>
      <c r="G7" s="56"/>
      <c r="H7" s="56"/>
      <c r="I7" s="56"/>
    </row>
    <row r="8" spans="1:22" ht="12.75">
      <c r="A8" s="1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1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5" t="s">
        <v>2</v>
      </c>
      <c r="B12" s="60" t="s">
        <v>3</v>
      </c>
      <c r="C12" s="65" t="s">
        <v>4</v>
      </c>
      <c r="D12" s="60" t="s">
        <v>5</v>
      </c>
      <c r="E12" s="57" t="s">
        <v>6</v>
      </c>
      <c r="F12" s="58"/>
      <c r="G12" s="58"/>
      <c r="H12" s="59"/>
      <c r="I12" s="60" t="s">
        <v>7</v>
      </c>
    </row>
    <row r="13" spans="1:9" ht="13.5" thickBot="1">
      <c r="A13" s="66"/>
      <c r="B13" s="61"/>
      <c r="C13" s="66"/>
      <c r="D13" s="61"/>
      <c r="E13" s="63" t="s">
        <v>8</v>
      </c>
      <c r="F13" s="64"/>
      <c r="G13" s="60" t="s">
        <v>9</v>
      </c>
      <c r="H13" s="60" t="s">
        <v>10</v>
      </c>
      <c r="I13" s="61"/>
    </row>
    <row r="14" spans="1:18" ht="64.5" thickBot="1">
      <c r="A14" s="67"/>
      <c r="B14" s="62"/>
      <c r="C14" s="67"/>
      <c r="D14" s="62"/>
      <c r="E14" s="8" t="s">
        <v>11</v>
      </c>
      <c r="F14" s="7" t="s">
        <v>12</v>
      </c>
      <c r="G14" s="62"/>
      <c r="H14" s="62"/>
      <c r="I14" s="62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17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5.75">
      <c r="A16" s="21" t="s">
        <v>21</v>
      </c>
      <c r="B16" s="18" t="s">
        <v>80</v>
      </c>
      <c r="C16" s="18" t="s">
        <v>73</v>
      </c>
      <c r="D16" s="34">
        <v>0</v>
      </c>
      <c r="E16" s="34"/>
      <c r="F16" s="34"/>
      <c r="G16" s="34">
        <v>300000</v>
      </c>
      <c r="H16" s="34"/>
      <c r="I16" s="34">
        <v>300000</v>
      </c>
      <c r="J16" s="44">
        <f>D16+E16-F16+G16+H16-I16</f>
        <v>0</v>
      </c>
      <c r="L16" s="45" t="str">
        <f>ELOLAP!$G$7</f>
        <v>R14</v>
      </c>
      <c r="M16" s="45" t="str">
        <f>ELOLAP!$H$7</f>
        <v>2011N1</v>
      </c>
      <c r="N16" s="36" t="str">
        <f>ELOLAP!$I$7</f>
        <v>00000000</v>
      </c>
      <c r="O16" s="36" t="str">
        <f>ELOLAP!$J$7</f>
        <v>20110411</v>
      </c>
      <c r="P16" s="2" t="s">
        <v>50</v>
      </c>
      <c r="Q16" t="s">
        <v>0</v>
      </c>
      <c r="R16" s="35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R14,2011N1,00000000,20110411,E,DERK,@DERK001,SW,DE,0,,,300000,,300000</v>
      </c>
    </row>
    <row r="17" spans="1:18" ht="15.75">
      <c r="A17" s="21" t="s">
        <v>22</v>
      </c>
      <c r="B17" s="18" t="s">
        <v>81</v>
      </c>
      <c r="C17" s="18" t="s">
        <v>75</v>
      </c>
      <c r="D17" s="34">
        <v>0</v>
      </c>
      <c r="E17" s="34"/>
      <c r="F17" s="34">
        <v>50000</v>
      </c>
      <c r="G17" s="34">
        <v>50000</v>
      </c>
      <c r="H17" s="34"/>
      <c r="I17" s="34">
        <v>0</v>
      </c>
      <c r="J17" s="44">
        <f>D17+E17-F17+G17+H17-I17</f>
        <v>0</v>
      </c>
      <c r="L17" s="45" t="str">
        <f>ELOLAP!$G$7</f>
        <v>R14</v>
      </c>
      <c r="M17" s="45" t="str">
        <f>ELOLAP!$H$7</f>
        <v>2011N1</v>
      </c>
      <c r="N17" s="36" t="str">
        <f>ELOLAP!$I$7</f>
        <v>00000000</v>
      </c>
      <c r="O17" s="36" t="str">
        <f>ELOLAP!$J$7</f>
        <v>20110411</v>
      </c>
      <c r="P17" s="2" t="s">
        <v>50</v>
      </c>
      <c r="Q17" t="s">
        <v>0</v>
      </c>
      <c r="R17" s="35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R14,2011N1,00000000,20110411,E,DERK,@DERK002,FT,PL,0,,50000,50000,,0</v>
      </c>
    </row>
    <row r="18" spans="1:18" ht="15.75">
      <c r="A18" s="21" t="s">
        <v>23</v>
      </c>
      <c r="B18" s="18" t="s">
        <v>70</v>
      </c>
      <c r="C18" s="18" t="s">
        <v>75</v>
      </c>
      <c r="D18" s="34">
        <v>5000000</v>
      </c>
      <c r="E18" s="34">
        <v>2000000</v>
      </c>
      <c r="F18" s="34">
        <v>2500000</v>
      </c>
      <c r="G18" s="34">
        <v>-1500000</v>
      </c>
      <c r="H18" s="34"/>
      <c r="I18" s="34">
        <v>3000000</v>
      </c>
      <c r="J18" s="44">
        <f>D18+E18-F18+G18+H18-I18</f>
        <v>0</v>
      </c>
      <c r="L18" s="45" t="str">
        <f>ELOLAP!$G$7</f>
        <v>R14</v>
      </c>
      <c r="M18" s="45" t="str">
        <f>ELOLAP!$H$7</f>
        <v>2011N1</v>
      </c>
      <c r="N18" s="36" t="str">
        <f>ELOLAP!$I$7</f>
        <v>00000000</v>
      </c>
      <c r="O18" s="36" t="str">
        <f>ELOLAP!$J$7</f>
        <v>20110411</v>
      </c>
      <c r="P18" s="2" t="s">
        <v>50</v>
      </c>
      <c r="Q18" t="s">
        <v>0</v>
      </c>
      <c r="R18" s="35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R14,2011N1,00000000,20110411,E,DERK,@DERK003,FW,PL,5000000,2000000,2500000,-1500000,,3000000</v>
      </c>
    </row>
    <row r="19" spans="1:18" ht="15.75">
      <c r="A19" s="21" t="s">
        <v>77</v>
      </c>
      <c r="B19" s="18" t="s">
        <v>71</v>
      </c>
      <c r="C19" s="18" t="s">
        <v>74</v>
      </c>
      <c r="D19" s="34"/>
      <c r="E19" s="34">
        <v>3000000</v>
      </c>
      <c r="F19" s="34"/>
      <c r="G19" s="34">
        <v>-500000</v>
      </c>
      <c r="H19" s="34"/>
      <c r="I19" s="34">
        <v>2500000</v>
      </c>
      <c r="J19" s="44">
        <f>D19+E19-F19+G19+H19-I19</f>
        <v>0</v>
      </c>
      <c r="L19" s="45" t="str">
        <f>ELOLAP!$G$7</f>
        <v>R14</v>
      </c>
      <c r="M19" s="45" t="str">
        <f>ELOLAP!$H$7</f>
        <v>2011N1</v>
      </c>
      <c r="N19" s="36" t="str">
        <f>ELOLAP!$I$7</f>
        <v>00000000</v>
      </c>
      <c r="O19" s="36" t="str">
        <f>ELOLAP!$J$7</f>
        <v>20110411</v>
      </c>
      <c r="P19" s="2" t="s">
        <v>50</v>
      </c>
      <c r="Q19" t="s">
        <v>0</v>
      </c>
      <c r="R19" s="35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R14,2011N1,00000000,20110411,E,DERK,@DERK004,OV,US,,3000000,,-500000,,2500000</v>
      </c>
    </row>
    <row r="20" spans="1:18" ht="15.75">
      <c r="A20" s="21" t="s">
        <v>78</v>
      </c>
      <c r="B20" s="18" t="s">
        <v>72</v>
      </c>
      <c r="C20" s="18" t="s">
        <v>73</v>
      </c>
      <c r="D20" s="34">
        <v>350000</v>
      </c>
      <c r="E20" s="34"/>
      <c r="F20" s="34"/>
      <c r="G20" s="34">
        <v>450000</v>
      </c>
      <c r="H20" s="34">
        <v>100000</v>
      </c>
      <c r="I20" s="34">
        <v>900000</v>
      </c>
      <c r="J20" s="44">
        <f>D20+E20-F20+G20+H20-I20</f>
        <v>0</v>
      </c>
      <c r="L20" s="45" t="str">
        <f>ELOLAP!$G$7</f>
        <v>R14</v>
      </c>
      <c r="M20" s="45" t="str">
        <f>ELOLAP!$H$7</f>
        <v>2011N1</v>
      </c>
      <c r="N20" s="36" t="str">
        <f>ELOLAP!$I$7</f>
        <v>00000000</v>
      </c>
      <c r="O20" s="36" t="str">
        <f>ELOLAP!$J$7</f>
        <v>20110411</v>
      </c>
      <c r="P20" s="2" t="s">
        <v>50</v>
      </c>
      <c r="Q20" t="s">
        <v>0</v>
      </c>
      <c r="R20" s="35" t="str">
        <f>L20&amp;","&amp;M20&amp;","&amp;N20&amp;","&amp;O20&amp;","&amp;P20&amp;","&amp;Q20&amp;","&amp;"@"&amp;Q20&amp;"0"&amp;A20&amp;","&amp;B20&amp;","&amp;C20&amp;","&amp;D20&amp;","&amp;E20&amp;","&amp;F20&amp;","&amp;G20&amp;","&amp;H20&amp;","&amp;I20</f>
        <v>R14,2011N1,00000000,20110411,E,DERK,@DERK005,EG,DE,350000,,,450000,100000,900000</v>
      </c>
    </row>
    <row r="21" spans="1:16" ht="12.75">
      <c r="A21" s="21"/>
      <c r="B21" s="18"/>
      <c r="C21" s="6"/>
      <c r="D21" s="34"/>
      <c r="E21" s="34"/>
      <c r="F21" s="34"/>
      <c r="G21" s="34"/>
      <c r="H21" s="34"/>
      <c r="I21" s="34"/>
      <c r="L21" s="2"/>
      <c r="M21" s="2"/>
      <c r="N21" s="2"/>
      <c r="O21" s="2"/>
      <c r="P21" s="2"/>
    </row>
    <row r="22" spans="1:14" ht="13.5" thickBot="1">
      <c r="A22" s="22" t="s">
        <v>25</v>
      </c>
      <c r="B22" s="19"/>
      <c r="C22" s="15"/>
      <c r="D22" s="15"/>
      <c r="E22" s="15"/>
      <c r="F22" s="15"/>
      <c r="G22" s="15"/>
      <c r="H22" s="15"/>
      <c r="I22" s="16"/>
      <c r="L22" s="2"/>
      <c r="M22" s="2"/>
      <c r="N22" s="2"/>
    </row>
  </sheetData>
  <sheetProtection/>
  <mergeCells count="10">
    <mergeCell ref="A7:I7"/>
    <mergeCell ref="E12:H12"/>
    <mergeCell ref="I12:I14"/>
    <mergeCell ref="E13:F13"/>
    <mergeCell ref="G13:G14"/>
    <mergeCell ref="H13:H14"/>
    <mergeCell ref="A12:A14"/>
    <mergeCell ref="B12:B14"/>
    <mergeCell ref="C12:C14"/>
    <mergeCell ref="D12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8:V22"/>
  <sheetViews>
    <sheetView zoomScalePageLayoutView="0" workbookViewId="0" topLeftCell="E1">
      <selection activeCell="M19" sqref="M19"/>
    </sheetView>
  </sheetViews>
  <sheetFormatPr defaultColWidth="9.140625" defaultRowHeight="12.75"/>
  <cols>
    <col min="3" max="3" width="9.7109375" style="0" customWidth="1"/>
    <col min="5" max="5" width="12.8515625" style="0" customWidth="1"/>
    <col min="6" max="6" width="12.7109375" style="0" customWidth="1"/>
    <col min="7" max="7" width="14.28125" style="0" customWidth="1"/>
  </cols>
  <sheetData>
    <row r="8" spans="1:22" ht="12.75">
      <c r="A8" s="1" t="s">
        <v>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8" ht="12.75">
      <c r="A9" s="3" t="s">
        <v>26</v>
      </c>
      <c r="B9" s="3"/>
      <c r="D9" s="4"/>
      <c r="E9" s="4"/>
      <c r="F9" s="4"/>
      <c r="G9" s="4"/>
      <c r="H9" s="4"/>
    </row>
    <row r="10" spans="1:8" ht="12.75">
      <c r="A10" s="5" t="s">
        <v>33</v>
      </c>
      <c r="B10" s="4"/>
      <c r="D10" s="4"/>
      <c r="E10" s="4"/>
      <c r="F10" s="4"/>
      <c r="G10" s="4"/>
      <c r="H10" s="4"/>
    </row>
    <row r="11" spans="3:8" ht="13.5" thickBot="1">
      <c r="C11" s="4"/>
      <c r="D11" s="4"/>
      <c r="E11" s="4"/>
      <c r="F11" s="4"/>
      <c r="G11" s="4"/>
      <c r="H11" s="4"/>
    </row>
    <row r="12" spans="1:9" ht="12.75" customHeight="1" thickBot="1">
      <c r="A12" s="65" t="s">
        <v>2</v>
      </c>
      <c r="B12" s="60" t="s">
        <v>3</v>
      </c>
      <c r="C12" s="65" t="s">
        <v>4</v>
      </c>
      <c r="D12" s="60" t="s">
        <v>27</v>
      </c>
      <c r="E12" s="57" t="s">
        <v>6</v>
      </c>
      <c r="F12" s="58"/>
      <c r="G12" s="58"/>
      <c r="H12" s="59"/>
      <c r="I12" s="60" t="s">
        <v>28</v>
      </c>
    </row>
    <row r="13" spans="1:9" ht="13.5" thickBot="1">
      <c r="A13" s="66"/>
      <c r="B13" s="61"/>
      <c r="C13" s="66"/>
      <c r="D13" s="61"/>
      <c r="E13" s="63" t="s">
        <v>8</v>
      </c>
      <c r="F13" s="64"/>
      <c r="G13" s="60" t="s">
        <v>9</v>
      </c>
      <c r="H13" s="60" t="s">
        <v>10</v>
      </c>
      <c r="I13" s="61"/>
    </row>
    <row r="14" spans="1:18" ht="39" thickBot="1">
      <c r="A14" s="67"/>
      <c r="B14" s="62"/>
      <c r="C14" s="67"/>
      <c r="D14" s="62"/>
      <c r="E14" s="8" t="s">
        <v>30</v>
      </c>
      <c r="F14" s="8" t="s">
        <v>29</v>
      </c>
      <c r="G14" s="62"/>
      <c r="H14" s="62"/>
      <c r="I14" s="62"/>
      <c r="L14" s="25" t="s">
        <v>40</v>
      </c>
      <c r="M14" s="25" t="s">
        <v>41</v>
      </c>
      <c r="N14" s="25" t="s">
        <v>42</v>
      </c>
      <c r="O14" s="25" t="s">
        <v>43</v>
      </c>
      <c r="P14" s="25" t="s">
        <v>44</v>
      </c>
      <c r="Q14" s="2" t="s">
        <v>45</v>
      </c>
      <c r="R14" s="2" t="s">
        <v>46</v>
      </c>
    </row>
    <row r="15" spans="1:16" ht="12.75">
      <c r="A15" s="20"/>
      <c r="B15" s="9" t="s">
        <v>13</v>
      </c>
      <c r="C15" s="10" t="s">
        <v>14</v>
      </c>
      <c r="D15" s="10" t="s">
        <v>15</v>
      </c>
      <c r="E15" s="10" t="s">
        <v>16</v>
      </c>
      <c r="F15" s="10" t="s">
        <v>17</v>
      </c>
      <c r="G15" s="10" t="s">
        <v>18</v>
      </c>
      <c r="H15" s="10" t="s">
        <v>19</v>
      </c>
      <c r="I15" s="11" t="s">
        <v>20</v>
      </c>
      <c r="L15" s="26"/>
      <c r="M15" s="2"/>
      <c r="N15" s="2"/>
      <c r="O15" s="2"/>
      <c r="P15" s="2"/>
    </row>
    <row r="16" spans="1:18" ht="12.75">
      <c r="A16" s="21" t="s">
        <v>21</v>
      </c>
      <c r="B16" s="12" t="s">
        <v>70</v>
      </c>
      <c r="C16" s="18" t="s">
        <v>73</v>
      </c>
      <c r="D16" s="34">
        <v>1300000</v>
      </c>
      <c r="E16" s="34">
        <v>200000</v>
      </c>
      <c r="F16" s="34">
        <v>210000</v>
      </c>
      <c r="G16" s="34">
        <v>710000</v>
      </c>
      <c r="H16" s="34"/>
      <c r="I16" s="34">
        <v>2000000</v>
      </c>
      <c r="J16" s="44">
        <f>D16+E16-F16+G16+H16-I16</f>
        <v>0</v>
      </c>
      <c r="L16" s="45" t="str">
        <f>ELOLAP!$G$7</f>
        <v>R14</v>
      </c>
      <c r="M16" s="45" t="str">
        <f>ELOLAP!$H$7</f>
        <v>2011N1</v>
      </c>
      <c r="N16" s="36" t="str">
        <f>ELOLAP!$I$7</f>
        <v>00000000</v>
      </c>
      <c r="O16" s="36" t="str">
        <f>ELOLAP!$J$7</f>
        <v>20110411</v>
      </c>
      <c r="P16" s="2" t="s">
        <v>50</v>
      </c>
      <c r="Q16" s="2" t="s">
        <v>31</v>
      </c>
      <c r="R16" s="2" t="str">
        <f>L16&amp;","&amp;M16&amp;","&amp;N16&amp;","&amp;O16&amp;","&amp;P16&amp;","&amp;Q16&amp;","&amp;"@"&amp;Q16&amp;"0"&amp;A16&amp;","&amp;B16&amp;","&amp;C16&amp;","&amp;D16&amp;","&amp;E16&amp;","&amp;F16&amp;","&amp;G16&amp;","&amp;H16&amp;","&amp;I16</f>
        <v>R14,2011N1,00000000,20110411,E,DERT,@DERT001,FW,DE,1300000,200000,210000,710000,,2000000</v>
      </c>
    </row>
    <row r="17" spans="1:18" ht="12.75">
      <c r="A17" s="21" t="s">
        <v>22</v>
      </c>
      <c r="B17" s="12" t="s">
        <v>70</v>
      </c>
      <c r="C17" s="18" t="s">
        <v>74</v>
      </c>
      <c r="D17" s="34">
        <v>2000000</v>
      </c>
      <c r="E17" s="34"/>
      <c r="F17" s="34">
        <v>2300000</v>
      </c>
      <c r="G17" s="34">
        <v>300000</v>
      </c>
      <c r="H17" s="34"/>
      <c r="I17" s="34">
        <v>0</v>
      </c>
      <c r="J17" s="44">
        <f>D17+E17-F17+G17+H17-I17</f>
        <v>0</v>
      </c>
      <c r="L17" s="45" t="str">
        <f>ELOLAP!$G$7</f>
        <v>R14</v>
      </c>
      <c r="M17" s="45" t="str">
        <f>ELOLAP!$H$7</f>
        <v>2011N1</v>
      </c>
      <c r="N17" s="36" t="str">
        <f>ELOLAP!$I$7</f>
        <v>00000000</v>
      </c>
      <c r="O17" s="36" t="str">
        <f>ELOLAP!$J$7</f>
        <v>20110411</v>
      </c>
      <c r="P17" s="2" t="s">
        <v>50</v>
      </c>
      <c r="Q17" s="2" t="s">
        <v>31</v>
      </c>
      <c r="R17" s="2" t="str">
        <f>L17&amp;","&amp;M17&amp;","&amp;N17&amp;","&amp;O17&amp;","&amp;P17&amp;","&amp;Q17&amp;","&amp;"@"&amp;Q17&amp;"0"&amp;A17&amp;","&amp;B17&amp;","&amp;C17&amp;","&amp;D17&amp;","&amp;E17&amp;","&amp;F17&amp;","&amp;G17&amp;","&amp;H17&amp;","&amp;I17</f>
        <v>R14,2011N1,00000000,20110411,E,DERT,@DERT002,FW,US,2000000,,2300000,300000,,0</v>
      </c>
    </row>
    <row r="18" spans="1:18" ht="12.75">
      <c r="A18" s="21" t="s">
        <v>23</v>
      </c>
      <c r="B18" s="12" t="s">
        <v>76</v>
      </c>
      <c r="C18" s="18" t="s">
        <v>73</v>
      </c>
      <c r="D18" s="34"/>
      <c r="E18" s="34">
        <v>1000000</v>
      </c>
      <c r="F18" s="34"/>
      <c r="G18" s="34">
        <v>500000</v>
      </c>
      <c r="H18" s="34"/>
      <c r="I18" s="34">
        <v>1500000</v>
      </c>
      <c r="J18" s="44">
        <f>D18+E18-F18+G18+H18-I18</f>
        <v>0</v>
      </c>
      <c r="L18" s="45" t="str">
        <f>ELOLAP!$G$7</f>
        <v>R14</v>
      </c>
      <c r="M18" s="45" t="str">
        <f>ELOLAP!$H$7</f>
        <v>2011N1</v>
      </c>
      <c r="N18" s="36" t="str">
        <f>ELOLAP!$I$7</f>
        <v>00000000</v>
      </c>
      <c r="O18" s="36" t="str">
        <f>ELOLAP!$J$7</f>
        <v>20110411</v>
      </c>
      <c r="P18" s="2" t="s">
        <v>50</v>
      </c>
      <c r="Q18" s="2" t="s">
        <v>31</v>
      </c>
      <c r="R18" s="2" t="str">
        <f>L18&amp;","&amp;M18&amp;","&amp;N18&amp;","&amp;O18&amp;","&amp;P18&amp;","&amp;Q18&amp;","&amp;"@"&amp;Q18&amp;"0"&amp;A18&amp;","&amp;B18&amp;","&amp;C18&amp;","&amp;D18&amp;","&amp;E18&amp;","&amp;F18&amp;","&amp;G18&amp;","&amp;H18&amp;","&amp;I18</f>
        <v>R14,2011N1,00000000,20110411,E,DERT,@DERT003,OE,DE,,1000000,,500000,,1500000</v>
      </c>
    </row>
    <row r="19" spans="1:18" ht="12.75">
      <c r="A19" s="21" t="s">
        <v>77</v>
      </c>
      <c r="B19" s="12" t="s">
        <v>81</v>
      </c>
      <c r="C19" s="18" t="s">
        <v>75</v>
      </c>
      <c r="D19" s="34">
        <v>0</v>
      </c>
      <c r="E19" s="34"/>
      <c r="F19" s="34">
        <v>1000000</v>
      </c>
      <c r="G19" s="34">
        <v>1000000</v>
      </c>
      <c r="H19" s="34"/>
      <c r="I19" s="34">
        <v>0</v>
      </c>
      <c r="J19" s="44">
        <f>D19+E19-F19+G19+H19-I19</f>
        <v>0</v>
      </c>
      <c r="L19" s="45" t="str">
        <f>ELOLAP!$G$7</f>
        <v>R14</v>
      </c>
      <c r="M19" s="45" t="str">
        <f>ELOLAP!$H$7</f>
        <v>2011N1</v>
      </c>
      <c r="N19" s="36" t="str">
        <f>ELOLAP!$I$7</f>
        <v>00000000</v>
      </c>
      <c r="O19" s="36" t="str">
        <f>ELOLAP!$J$7</f>
        <v>20110411</v>
      </c>
      <c r="P19" s="2" t="s">
        <v>50</v>
      </c>
      <c r="Q19" s="2" t="s">
        <v>31</v>
      </c>
      <c r="R19" s="2" t="str">
        <f>L19&amp;","&amp;M19&amp;","&amp;N19&amp;","&amp;O19&amp;","&amp;P19&amp;","&amp;Q19&amp;","&amp;"@"&amp;Q19&amp;"0"&amp;A19&amp;","&amp;B19&amp;","&amp;C19&amp;","&amp;D19&amp;","&amp;E19&amp;","&amp;F19&amp;","&amp;G19&amp;","&amp;H19&amp;","&amp;I19</f>
        <v>R14,2011N1,00000000,20110411,E,DERT,@DERT004,FT,PL,0,,1000000,1000000,,0</v>
      </c>
    </row>
    <row r="20" spans="1:16" ht="12.75">
      <c r="A20" s="21" t="s">
        <v>24</v>
      </c>
      <c r="B20" s="12"/>
      <c r="C20" s="18"/>
      <c r="D20" s="6"/>
      <c r="E20" s="6"/>
      <c r="F20" s="6"/>
      <c r="G20" s="6"/>
      <c r="H20" s="6"/>
      <c r="I20" s="13"/>
      <c r="L20" s="2"/>
      <c r="M20" s="2"/>
      <c r="N20" s="36"/>
      <c r="O20" s="2"/>
      <c r="P20" s="2"/>
    </row>
    <row r="21" spans="1:13" ht="12.75">
      <c r="A21" s="21"/>
      <c r="B21" s="12"/>
      <c r="C21" s="6"/>
      <c r="D21" s="6"/>
      <c r="E21" s="6"/>
      <c r="F21" s="6"/>
      <c r="G21" s="6"/>
      <c r="H21" s="6"/>
      <c r="I21" s="13"/>
      <c r="L21" s="2"/>
      <c r="M21" s="2"/>
    </row>
    <row r="22" spans="1:13" ht="13.5" thickBot="1">
      <c r="A22" s="22" t="s">
        <v>25</v>
      </c>
      <c r="B22" s="14"/>
      <c r="C22" s="15"/>
      <c r="D22" s="15"/>
      <c r="E22" s="15"/>
      <c r="F22" s="15"/>
      <c r="G22" s="15"/>
      <c r="H22" s="15"/>
      <c r="I22" s="16"/>
      <c r="L22" s="2"/>
      <c r="M22" s="2"/>
    </row>
  </sheetData>
  <sheetProtection/>
  <mergeCells count="9">
    <mergeCell ref="A12:A14"/>
    <mergeCell ref="B12:B14"/>
    <mergeCell ref="C12:C14"/>
    <mergeCell ref="D12:D14"/>
    <mergeCell ref="E12:H12"/>
    <mergeCell ref="I12:I14"/>
    <mergeCell ref="E13:F13"/>
    <mergeCell ref="G13:G14"/>
    <mergeCell ref="H13:H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Horvátthné Fedor Katalin</dc:creator>
  <cp:keywords/>
  <dc:description/>
  <cp:lastModifiedBy>kuranzne</cp:lastModifiedBy>
  <cp:lastPrinted>2006-11-20T12:21:41Z</cp:lastPrinted>
  <dcterms:created xsi:type="dcterms:W3CDTF">2006-07-27T09:34:30Z</dcterms:created>
  <dcterms:modified xsi:type="dcterms:W3CDTF">2010-11-30T11:08:17Z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-1589127996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1575204979</vt:i4>
  </property>
  <property fmtid="{D5CDD505-2E9C-101B-9397-08002B2CF9AE}" pid="7" name="_ReviewingToolsShownOnce">
    <vt:lpwstr/>
  </property>
</Properties>
</file>