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2"/>
  </bookViews>
  <sheets>
    <sheet name="TXT" sheetId="1" r:id="rId1"/>
    <sheet name="ELOLAP" sheetId="2" r:id="rId2"/>
    <sheet name="TAJ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C23" authorId="0">
      <text>
        <r>
          <rPr>
            <sz val="8"/>
            <rFont val="Tahoma"/>
            <family val="0"/>
          </rPr>
          <t>Ellenőrző számok: amennyiben nem nulla, akkor az adott oszlop tekintetében nem teljesül a 14. sorban képlettel megadott összesítés!</t>
        </r>
      </text>
    </comment>
  </commentList>
</comments>
</file>

<file path=xl/sharedStrings.xml><?xml version="1.0" encoding="utf-8"?>
<sst xmlns="http://schemas.openxmlformats.org/spreadsheetml/2006/main" count="142" uniqueCount="84">
  <si>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</si>
  <si>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</si>
  <si>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</si>
  <si>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</si>
  <si>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</si>
  <si>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</si>
  <si>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</si>
  <si>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</si>
  <si>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</si>
  <si>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</si>
  <si>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</si>
  <si>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</si>
  <si>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</si>
  <si>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</si>
  <si>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</si>
  <si>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</si>
  <si>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</si>
  <si>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Követelések áruszállításból és szolgáltatásnyújtásból (kapcsolt és egyéb részesedési viszonyban álló vállalkozásokkal szemben is)</t>
  </si>
  <si>
    <t>Kötelezettségek áruszállításból és szolgáltatásnyújtásból (kapcsolt és egyéb részesedési viszonyban álló vállalkozásokkal szemben is)</t>
  </si>
  <si>
    <t>Pénztári készpénz állománya (forint, valuta együtt)</t>
  </si>
  <si>
    <t xml:space="preserve">   ebből külfölddel kapcsolatos követelések</t>
  </si>
  <si>
    <t xml:space="preserve">   ebből külfölddel kapcsolatos kötelezettségek</t>
  </si>
  <si>
    <t xml:space="preserve">   ebből visszavásárolt saját részvény, részesedés névértéken</t>
  </si>
  <si>
    <t>TAJ tábla</t>
  </si>
  <si>
    <t>a</t>
  </si>
  <si>
    <t>Megnevezés</t>
  </si>
  <si>
    <t>Adatok a tárgynegyedév végén</t>
  </si>
  <si>
    <t>Sor-szám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</si>
  <si>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</si>
  <si>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</si>
  <si>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</si>
  <si>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</si>
  <si>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</si>
  <si>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</si>
  <si>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</si>
  <si>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</si>
  <si>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</si>
  <si>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</si>
  <si>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</si>
  <si>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</si>
  <si>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</si>
  <si>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</si>
  <si>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</si>
  <si>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</si>
  <si>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</si>
  <si>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00000000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</si>
  <si>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</si>
  <si>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</si>
  <si>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</si>
  <si>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</si>
  <si>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</si>
  <si>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</si>
  <si>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</si>
  <si>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</si>
  <si>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</si>
  <si>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</si>
  <si>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</si>
  <si>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</si>
  <si>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</si>
  <si>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</si>
  <si>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</si>
  <si>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</si>
  <si>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</si>
  <si>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</si>
  <si>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</si>
  <si>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</si>
  <si>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</si>
  <si>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</si>
  <si>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</si>
  <si>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</si>
  <si>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</si>
  <si>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</si>
  <si>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</si>
  <si>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>20090411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</si>
  <si>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</si>
  <si>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</si>
  <si>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</si>
  <si>
    <r>
      <t xml:space="preserve">MNB azonosító: </t>
    </r>
    <r>
      <rPr>
        <b/>
        <sz val="12"/>
        <rFont val="Garamond"/>
        <family val="1"/>
      </rPr>
      <t>R19</t>
    </r>
  </si>
  <si>
    <t>Általános, nem konszolidált, külföldi fióktelepekkel együttes mérlegadatok (millió Ft-ban)</t>
  </si>
  <si>
    <t>Adott kölcsönök összesen (tartósan adott és rövid kölcsön, kapcsolt és egyéb részesedési viszonyban álló vállalkozásokkal szemben is)</t>
  </si>
  <si>
    <t xml:space="preserve">   ebből külföldre nyújtott kölcsönök</t>
  </si>
  <si>
    <t>Évközi (előzetes) eredmény (éven belül halmozott, osztalékkal együtt)</t>
  </si>
  <si>
    <t>14</t>
  </si>
  <si>
    <t>Évközi (előzetes) saját tőke (08+10+11+12+13)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</si>
</sst>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0"/>
      <name val="Garamond"/>
      <family val="1"/>
    </font>
    <font>
      <sz val="8"/>
      <name val="Arial"/>
      <family val="0"/>
    </font>
    <font>
      <b/>
      <sz val="10"/>
      <name val="Garamond"/>
      <family val="1"/>
    </font>
    <font>
      <b/>
      <sz val="14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0"/>
      <name val="Garamond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5" applyFont="1">
      <alignment/>
      <protection/>
    </xf>
    <xf numFmtId="49" fontId="1" fillId="0" borderId="0" xfId="55" applyNumberFormat="1" applyFont="1">
      <alignment/>
      <protection/>
    </xf>
    <xf numFmtId="0" fontId="9" fillId="33" borderId="0" xfId="55" applyNumberFormat="1" applyFont="1" applyFill="1" applyBorder="1" applyAlignment="1">
      <alignment horizontal="left" vertical="center" wrapText="1"/>
      <protection/>
    </xf>
    <xf numFmtId="0" fontId="10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center"/>
      <protection/>
    </xf>
    <xf numFmtId="0" fontId="11" fillId="0" borderId="11" xfId="55" applyNumberFormat="1" applyFont="1" applyFill="1" applyBorder="1" applyAlignment="1">
      <alignment horizontal="left" vertical="center" wrapText="1"/>
      <protection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12" fillId="0" borderId="13" xfId="55" applyNumberFormat="1" applyFont="1" applyFill="1" applyBorder="1" applyAlignment="1">
      <alignment horizontal="left" vertical="center" wrapText="1"/>
      <protection/>
    </xf>
    <xf numFmtId="0" fontId="5" fillId="0" borderId="13" xfId="43" applyNumberFormat="1" applyFill="1" applyBorder="1" applyAlignment="1" applyProtection="1">
      <alignment horizontal="left" vertical="center" wrapText="1"/>
      <protection/>
    </xf>
    <xf numFmtId="0" fontId="11" fillId="0" borderId="14" xfId="55" applyNumberFormat="1" applyFont="1" applyFill="1" applyBorder="1" applyAlignment="1">
      <alignment horizontal="left" vertical="center" wrapText="1"/>
      <protection/>
    </xf>
    <xf numFmtId="0" fontId="12" fillId="0" borderId="15" xfId="55" applyNumberFormat="1" applyFont="1" applyFill="1" applyBorder="1" applyAlignment="1">
      <alignment horizontal="left" vertical="center" wrapText="1"/>
      <protection/>
    </xf>
    <xf numFmtId="0" fontId="12" fillId="0" borderId="16" xfId="55" applyNumberFormat="1" applyFont="1" applyFill="1" applyBorder="1" applyAlignment="1">
      <alignment horizontal="left" vertical="center" wrapText="1"/>
      <protection/>
    </xf>
    <xf numFmtId="0" fontId="9" fillId="0" borderId="17" xfId="55" applyNumberFormat="1" applyFont="1" applyFill="1" applyBorder="1" applyAlignment="1">
      <alignment horizontal="right" vertical="center" wrapText="1"/>
      <protection/>
    </xf>
    <xf numFmtId="0" fontId="1" fillId="0" borderId="0" xfId="55" applyNumberFormat="1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0" fillId="0" borderId="18" xfId="55" applyFont="1" applyFill="1" applyBorder="1">
      <alignment/>
      <protection/>
    </xf>
    <xf numFmtId="0" fontId="15" fillId="0" borderId="0" xfId="55" applyFont="1">
      <alignment/>
      <protection/>
    </xf>
    <xf numFmtId="0" fontId="15" fillId="0" borderId="0" xfId="55" applyFont="1">
      <alignment/>
      <protection/>
    </xf>
    <xf numFmtId="0" fontId="1" fillId="34" borderId="0" xfId="55" applyFont="1" applyFill="1">
      <alignment/>
      <protection/>
    </xf>
    <xf numFmtId="49" fontId="12" fillId="34" borderId="16" xfId="55" applyNumberFormat="1" applyFont="1" applyFill="1" applyBorder="1" applyAlignment="1">
      <alignment horizontal="left" vertical="center" wrapText="1"/>
      <protection/>
    </xf>
    <xf numFmtId="49" fontId="1" fillId="34" borderId="0" xfId="55" applyNumberFormat="1" applyFont="1" applyFill="1">
      <alignment/>
      <protection/>
    </xf>
    <xf numFmtId="0" fontId="17" fillId="35" borderId="0" xfId="0" applyFont="1" applyFill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9" fontId="3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0" fontId="7" fillId="0" borderId="24" xfId="55" applyNumberFormat="1" applyFont="1" applyFill="1" applyBorder="1" applyAlignment="1">
      <alignment horizontal="center" vertical="center" wrapText="1"/>
      <protection/>
    </xf>
    <xf numFmtId="0" fontId="7" fillId="0" borderId="25" xfId="55" applyNumberFormat="1" applyFont="1" applyFill="1" applyBorder="1" applyAlignment="1">
      <alignment horizontal="center" vertical="center" wrapText="1"/>
      <protection/>
    </xf>
    <xf numFmtId="0" fontId="7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5" applyNumberFormat="1" applyFont="1" applyFill="1" applyBorder="1" applyAlignment="1">
      <alignment horizontal="center" vertical="center" wrapText="1"/>
      <protection/>
    </xf>
    <xf numFmtId="0" fontId="8" fillId="0" borderId="28" xfId="55" applyNumberFormat="1" applyFont="1" applyFill="1" applyBorder="1" applyAlignment="1">
      <alignment horizontal="center" vertical="center" wrapText="1"/>
      <protection/>
    </xf>
    <xf numFmtId="0" fontId="8" fillId="0" borderId="29" xfId="55" applyNumberFormat="1" applyFont="1" applyFill="1" applyBorder="1" applyAlignment="1">
      <alignment horizontal="center" vertical="center" wrapText="1"/>
      <protection/>
    </xf>
    <xf numFmtId="0" fontId="10" fillId="0" borderId="30" xfId="55" applyNumberFormat="1" applyFont="1" applyFill="1" applyBorder="1" applyAlignment="1">
      <alignment horizontal="center" vertical="center" wrapText="1"/>
      <protection/>
    </xf>
    <xf numFmtId="0" fontId="10" fillId="0" borderId="31" xfId="55" applyNumberFormat="1" applyFont="1" applyFill="1" applyBorder="1" applyAlignment="1">
      <alignment horizontal="center" vertical="center" wrapText="1"/>
      <protection/>
    </xf>
    <xf numFmtId="0" fontId="10" fillId="0" borderId="32" xfId="5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ht="12.75">
      <c r="A1" t="str">
        <f>ELOLAP!M7</f>
        <v>R19,2010N1,00000000,20090411,E,ELOLAP,@ELOLAP01,Joó Katalin</v>
      </c>
    </row>
    <row r="2" ht="12.75">
      <c r="A2" t="str">
        <f>ELOLAP!M8</f>
        <v>R19,2010N1,00000000,20090411,E,ELOLAP,@ELOLAP02,325-8654</v>
      </c>
    </row>
    <row r="3" ht="12.75">
      <c r="A3" t="str">
        <f>ELOLAP!M9</f>
        <v>R19,2010N1,00000000,20090411,E,ELOLAP,@ELOLAP03,joo@hamati.hu</v>
      </c>
    </row>
    <row r="4" ht="12.75">
      <c r="A4" t="str">
        <f>ELOLAP!M10</f>
        <v>R19,2010N1,00000000,20090411,E,ELOLAP,@ELOLAP04,Sándor Béla</v>
      </c>
    </row>
    <row r="5" ht="12.75">
      <c r="A5" t="str">
        <f>ELOLAP!M11</f>
        <v>R19,2010N1,00000000,20090411,E,ELOLAP,@ELOLAP05,825-7490</v>
      </c>
    </row>
    <row r="6" ht="12.75">
      <c r="A6" t="str">
        <f>ELOLAP!M12</f>
        <v>R19,2010N1,00000000,20090411,E,ELOLAP,@ELOLAP06,sandor@hamati.hu</v>
      </c>
    </row>
    <row r="7" ht="12.75">
      <c r="A7" t="str">
        <f>ELOLAP!M13</f>
        <v>R19,2010N1,00000000,20090411,E,ELOLAP,@ELOLAP07,20090411</v>
      </c>
    </row>
    <row r="8" ht="12.75">
      <c r="A8" t="str">
        <f>TAJ!K8</f>
        <v>R19,2010N1,00000000,20090411,E,TAJ,@TAJ01,8976</v>
      </c>
    </row>
    <row r="9" ht="12.75">
      <c r="A9" t="str">
        <f>TAJ!K9</f>
        <v>R19,2010N1,00000000,20090411,E,TAJ,@TAJ02,5432</v>
      </c>
    </row>
    <row r="10" ht="12.75">
      <c r="A10" t="str">
        <f>TAJ!K10</f>
        <v>R19,2010N1,00000000,20090411,E,TAJ,@TAJ03,7799</v>
      </c>
    </row>
    <row r="11" ht="12.75">
      <c r="A11" t="str">
        <f>TAJ!K11</f>
        <v>R19,2010N1,00000000,20090411,E,TAJ,@TAJ04,4433</v>
      </c>
    </row>
    <row r="12" ht="12.75">
      <c r="A12" t="str">
        <f>TAJ!K12</f>
        <v>R19,2010N1,00000000,20090411,E,TAJ,@TAJ05,2300</v>
      </c>
    </row>
    <row r="13" ht="12.75">
      <c r="A13" t="str">
        <f>TAJ!K13</f>
        <v>R19,2010N1,00000000,20090411,E,TAJ,@TAJ06,25</v>
      </c>
    </row>
    <row r="14" ht="12.75">
      <c r="A14" t="str">
        <f>TAJ!K14</f>
        <v>R19,2010N1,00000000,20090411,E,TAJ,@TAJ07,12</v>
      </c>
    </row>
    <row r="15" ht="12.75">
      <c r="A15" t="str">
        <f>TAJ!K15</f>
        <v>R19,2010N1,00000000,20090411,E,TAJ,@TAJ08,2000</v>
      </c>
    </row>
    <row r="16" ht="12.75">
      <c r="A16" t="str">
        <f>TAJ!K16</f>
        <v>R19,2010N1,00000000,20090411,E,TAJ,@TAJ09,0</v>
      </c>
    </row>
    <row r="17" ht="12.75">
      <c r="A17" t="str">
        <f>TAJ!K17</f>
        <v>R19,2010N1,00000000,20090411,E,TAJ,@TAJ10,322</v>
      </c>
    </row>
    <row r="18" ht="12.75">
      <c r="A18" t="str">
        <f>TAJ!K18</f>
        <v>R19,2010N1,00000000,20090411,E,TAJ,@TAJ11,542</v>
      </c>
    </row>
    <row r="19" ht="12.75">
      <c r="A19" t="str">
        <f>TAJ!K19</f>
        <v>R19,2010N1,00000000,20090411,E,TAJ,@TAJ12,0</v>
      </c>
    </row>
    <row r="20" ht="12.75">
      <c r="A20" t="str">
        <f>TAJ!K20</f>
        <v>R19,2010N1,00000000,20090411,E,TAJ,@TAJ13,564</v>
      </c>
    </row>
    <row r="21" ht="12.75">
      <c r="A21" t="str">
        <f>TAJ!K21</f>
        <v>R19,2010N1,00000000,20090411,E,TAJ,@TAJ14,3428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4">
      <selection activeCell="G2" sqref="G2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42" t="s">
        <v>29</v>
      </c>
      <c r="B1" s="43"/>
      <c r="C1" s="43"/>
      <c r="D1" s="44"/>
    </row>
    <row r="2" spans="1:4" ht="16.5" thickBot="1">
      <c r="A2" s="45" t="s">
        <v>30</v>
      </c>
      <c r="B2" s="46"/>
      <c r="C2" s="46"/>
      <c r="D2" s="47"/>
    </row>
    <row r="3" spans="1:4" ht="14.25" thickBot="1" thickTop="1">
      <c r="A3" s="3"/>
      <c r="B3" s="3"/>
      <c r="C3" s="3"/>
      <c r="D3" s="3"/>
    </row>
    <row r="4" spans="1:4" ht="14.25" thickBot="1" thickTop="1">
      <c r="A4" s="48" t="s">
        <v>31</v>
      </c>
      <c r="B4" s="48" t="s">
        <v>32</v>
      </c>
      <c r="C4" s="48" t="s">
        <v>25</v>
      </c>
      <c r="D4" s="4" t="s">
        <v>33</v>
      </c>
    </row>
    <row r="5" spans="1:14" ht="65.25" thickBot="1" thickTop="1">
      <c r="A5" s="49"/>
      <c r="B5" s="49"/>
      <c r="C5" s="49"/>
      <c r="D5" s="4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1" t="s">
        <v>40</v>
      </c>
      <c r="M5" s="1" t="s">
        <v>41</v>
      </c>
      <c r="N5" s="1"/>
    </row>
    <row r="6" spans="1:14" ht="14.25" thickBot="1" thickTop="1">
      <c r="A6" s="50"/>
      <c r="B6" s="50"/>
      <c r="C6" s="50"/>
      <c r="D6" s="4" t="s">
        <v>24</v>
      </c>
      <c r="G6" s="6"/>
      <c r="H6" s="1"/>
      <c r="I6" s="1"/>
      <c r="J6" s="1"/>
      <c r="K6" s="1"/>
      <c r="L6" s="6"/>
      <c r="M6" s="6"/>
      <c r="N6" s="1"/>
    </row>
    <row r="7" spans="1:14" ht="26.25" thickTop="1">
      <c r="A7" s="7" t="s">
        <v>34</v>
      </c>
      <c r="B7" s="8" t="s">
        <v>42</v>
      </c>
      <c r="C7" s="9" t="s">
        <v>43</v>
      </c>
      <c r="D7" s="9" t="s">
        <v>44</v>
      </c>
      <c r="G7" s="1" t="s">
        <v>67</v>
      </c>
      <c r="H7" s="21" t="s">
        <v>75</v>
      </c>
      <c r="I7" s="23" t="s">
        <v>45</v>
      </c>
      <c r="J7" s="2" t="str">
        <f>D13</f>
        <v>20090411</v>
      </c>
      <c r="K7" s="1" t="s">
        <v>46</v>
      </c>
      <c r="L7" s="1" t="s">
        <v>29</v>
      </c>
      <c r="M7" s="1" t="str">
        <f aca="true" t="shared" si="0" ref="M7:M13">G7&amp;","&amp;H7&amp;","&amp;I7&amp;","&amp;J7&amp;","&amp;K7&amp;","&amp;L7&amp;","&amp;"@"&amp;L7&amp;"0"&amp;A7&amp;","&amp;D7</f>
        <v>R19,2010N1,00000000,20090411,E,ELOLAP,@ELOLAP01,Joó Katalin</v>
      </c>
      <c r="N7" s="1"/>
    </row>
    <row r="8" spans="1:14" ht="12.75">
      <c r="A8" s="7" t="s">
        <v>47</v>
      </c>
      <c r="B8" s="8" t="s">
        <v>48</v>
      </c>
      <c r="C8" s="9" t="s">
        <v>49</v>
      </c>
      <c r="D8" s="9" t="s">
        <v>50</v>
      </c>
      <c r="G8" s="1" t="s">
        <v>67</v>
      </c>
      <c r="H8" s="1" t="str">
        <f aca="true" t="shared" si="1" ref="H8:J13">H7</f>
        <v>2010N1</v>
      </c>
      <c r="I8" s="15" t="str">
        <f t="shared" si="1"/>
        <v>00000000</v>
      </c>
      <c r="J8" s="15" t="str">
        <f t="shared" si="1"/>
        <v>20090411</v>
      </c>
      <c r="K8" s="1" t="s">
        <v>46</v>
      </c>
      <c r="L8" s="1" t="s">
        <v>29</v>
      </c>
      <c r="M8" s="1" t="str">
        <f t="shared" si="0"/>
        <v>R19,2010N1,00000000,20090411,E,ELOLAP,@ELOLAP02,325-8654</v>
      </c>
      <c r="N8" s="1"/>
    </row>
    <row r="9" spans="1:14" ht="12.75">
      <c r="A9" s="7" t="s">
        <v>51</v>
      </c>
      <c r="B9" s="8" t="s">
        <v>52</v>
      </c>
      <c r="C9" s="9" t="s">
        <v>53</v>
      </c>
      <c r="D9" s="10" t="s">
        <v>54</v>
      </c>
      <c r="G9" s="1" t="s">
        <v>67</v>
      </c>
      <c r="H9" s="1" t="str">
        <f t="shared" si="1"/>
        <v>2010N1</v>
      </c>
      <c r="I9" s="15" t="str">
        <f t="shared" si="1"/>
        <v>00000000</v>
      </c>
      <c r="J9" s="15" t="str">
        <f t="shared" si="1"/>
        <v>20090411</v>
      </c>
      <c r="K9" s="1" t="s">
        <v>46</v>
      </c>
      <c r="L9" s="1" t="s">
        <v>29</v>
      </c>
      <c r="M9" s="1" t="str">
        <f t="shared" si="0"/>
        <v>R19,2010N1,00000000,20090411,E,ELOLAP,@ELOLAP03,joo@hamati.hu</v>
      </c>
      <c r="N9" s="1"/>
    </row>
    <row r="10" spans="1:14" ht="114.75">
      <c r="A10" s="7" t="s">
        <v>55</v>
      </c>
      <c r="B10" s="8" t="s">
        <v>56</v>
      </c>
      <c r="C10" s="9" t="s">
        <v>74</v>
      </c>
      <c r="D10" s="9" t="s">
        <v>57</v>
      </c>
      <c r="G10" s="1" t="s">
        <v>67</v>
      </c>
      <c r="H10" s="1" t="str">
        <f t="shared" si="1"/>
        <v>2010N1</v>
      </c>
      <c r="I10" s="15" t="str">
        <f t="shared" si="1"/>
        <v>00000000</v>
      </c>
      <c r="J10" s="15" t="str">
        <f t="shared" si="1"/>
        <v>20090411</v>
      </c>
      <c r="K10" s="1" t="s">
        <v>46</v>
      </c>
      <c r="L10" s="1" t="s">
        <v>29</v>
      </c>
      <c r="M10" s="1" t="str">
        <f t="shared" si="0"/>
        <v>R19,2010N1,00000000,20090411,E,ELOLAP,@ELOLAP04,Sándor Béla</v>
      </c>
      <c r="N10" s="1"/>
    </row>
    <row r="11" spans="1:14" ht="12.75">
      <c r="A11" s="7" t="s">
        <v>58</v>
      </c>
      <c r="B11" s="8" t="s">
        <v>59</v>
      </c>
      <c r="C11" s="9" t="s">
        <v>49</v>
      </c>
      <c r="D11" s="9" t="s">
        <v>60</v>
      </c>
      <c r="G11" s="1" t="s">
        <v>67</v>
      </c>
      <c r="H11" s="1" t="str">
        <f t="shared" si="1"/>
        <v>2010N1</v>
      </c>
      <c r="I11" s="15" t="str">
        <f t="shared" si="1"/>
        <v>00000000</v>
      </c>
      <c r="J11" s="15" t="str">
        <f t="shared" si="1"/>
        <v>20090411</v>
      </c>
      <c r="K11" s="1" t="s">
        <v>46</v>
      </c>
      <c r="L11" s="1" t="s">
        <v>29</v>
      </c>
      <c r="M11" s="1" t="str">
        <f t="shared" si="0"/>
        <v>R19,2010N1,00000000,20090411,E,ELOLAP,@ELOLAP05,825-7490</v>
      </c>
      <c r="N11" s="1"/>
    </row>
    <row r="12" spans="1:14" ht="12.75">
      <c r="A12" s="7" t="s">
        <v>61</v>
      </c>
      <c r="B12" s="8" t="s">
        <v>62</v>
      </c>
      <c r="C12" s="9" t="s">
        <v>53</v>
      </c>
      <c r="D12" s="10" t="s">
        <v>63</v>
      </c>
      <c r="G12" s="1" t="s">
        <v>67</v>
      </c>
      <c r="H12" s="1" t="str">
        <f t="shared" si="1"/>
        <v>2010N1</v>
      </c>
      <c r="I12" s="15" t="str">
        <f t="shared" si="1"/>
        <v>00000000</v>
      </c>
      <c r="J12" s="15" t="str">
        <f t="shared" si="1"/>
        <v>20090411</v>
      </c>
      <c r="K12" s="1" t="s">
        <v>46</v>
      </c>
      <c r="L12" s="1" t="s">
        <v>29</v>
      </c>
      <c r="M12" s="1" t="str">
        <f t="shared" si="0"/>
        <v>R19,2010N1,00000000,20090411,E,ELOLAP,@ELOLAP06,sandor@hamati.hu</v>
      </c>
      <c r="N12" s="1"/>
    </row>
    <row r="13" spans="1:13" ht="26.25" thickBot="1">
      <c r="A13" s="11" t="s">
        <v>64</v>
      </c>
      <c r="B13" s="12" t="s">
        <v>65</v>
      </c>
      <c r="C13" s="13" t="s">
        <v>66</v>
      </c>
      <c r="D13" s="22" t="s">
        <v>73</v>
      </c>
      <c r="G13" s="1" t="s">
        <v>67</v>
      </c>
      <c r="H13" s="1" t="str">
        <f t="shared" si="1"/>
        <v>2010N1</v>
      </c>
      <c r="I13" s="15" t="str">
        <f t="shared" si="1"/>
        <v>00000000</v>
      </c>
      <c r="J13" s="15" t="str">
        <f t="shared" si="1"/>
        <v>20090411</v>
      </c>
      <c r="K13" s="1" t="s">
        <v>46</v>
      </c>
      <c r="L13" s="1" t="s">
        <v>29</v>
      </c>
      <c r="M13" s="1" t="str">
        <f t="shared" si="0"/>
        <v>R19,2010N1,00000000,20090411,E,ELOLAP,@ELOLAP07,20090411</v>
      </c>
    </row>
    <row r="14" ht="13.5" thickTop="1"/>
    <row r="15" ht="13.5" thickBot="1"/>
    <row r="16" spans="2:4" ht="14.25" thickBot="1" thickTop="1">
      <c r="B16" s="17" t="s">
        <v>69</v>
      </c>
      <c r="C16" s="18" t="str">
        <f>+"R190N1"&amp;I7</f>
        <v>R190N100000000</v>
      </c>
      <c r="D16" s="19" t="s">
        <v>70</v>
      </c>
    </row>
    <row r="17" ht="13.5" thickTop="1">
      <c r="D17" s="20" t="s">
        <v>72</v>
      </c>
    </row>
    <row r="18" ht="12.75">
      <c r="D18" s="20" t="s">
        <v>76</v>
      </c>
    </row>
    <row r="19" ht="12.75">
      <c r="D19" s="20" t="s">
        <v>71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7">
      <selection activeCell="G28" sqref="G28"/>
    </sheetView>
  </sheetViews>
  <sheetFormatPr defaultColWidth="9.140625" defaultRowHeight="12.75"/>
  <cols>
    <col min="1" max="1" width="6.57421875" style="27" customWidth="1"/>
    <col min="2" max="2" width="61.421875" style="25" customWidth="1"/>
    <col min="3" max="3" width="18.421875" style="25" customWidth="1"/>
    <col min="4" max="16384" width="9.140625" style="25" customWidth="1"/>
  </cols>
  <sheetData>
    <row r="1" ht="34.5" customHeight="1">
      <c r="A1" s="24" t="s">
        <v>77</v>
      </c>
    </row>
    <row r="2" spans="1:3" ht="36.75" customHeight="1">
      <c r="A2" s="51" t="s">
        <v>28</v>
      </c>
      <c r="B2" s="51"/>
      <c r="C2" s="51"/>
    </row>
    <row r="3" ht="12.75">
      <c r="A3" s="26" t="s">
        <v>23</v>
      </c>
    </row>
    <row r="4" spans="1:3" ht="12.75">
      <c r="A4" s="39" t="s">
        <v>78</v>
      </c>
      <c r="B4" s="40"/>
      <c r="C4" s="41"/>
    </row>
    <row r="5" ht="13.5" thickBot="1"/>
    <row r="6" spans="1:15" ht="64.5" thickBot="1">
      <c r="A6" s="52" t="s">
        <v>27</v>
      </c>
      <c r="B6" s="54" t="s">
        <v>25</v>
      </c>
      <c r="C6" s="28" t="s">
        <v>26</v>
      </c>
      <c r="E6" s="5" t="s">
        <v>35</v>
      </c>
      <c r="F6" s="5" t="s">
        <v>36</v>
      </c>
      <c r="G6" s="5" t="s">
        <v>37</v>
      </c>
      <c r="H6" s="5" t="s">
        <v>38</v>
      </c>
      <c r="I6" s="5" t="s">
        <v>39</v>
      </c>
      <c r="J6" s="1" t="s">
        <v>40</v>
      </c>
      <c r="K6" s="1" t="s">
        <v>41</v>
      </c>
      <c r="L6" s="1"/>
      <c r="M6" s="1"/>
      <c r="N6" s="1"/>
      <c r="O6" s="1"/>
    </row>
    <row r="7" spans="1:15" ht="13.5" thickBot="1">
      <c r="A7" s="53"/>
      <c r="B7" s="55"/>
      <c r="C7" s="29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8.25">
      <c r="A8" s="30" t="s">
        <v>0</v>
      </c>
      <c r="B8" s="31" t="s">
        <v>17</v>
      </c>
      <c r="C8" s="14">
        <v>8976</v>
      </c>
      <c r="E8" s="15" t="str">
        <f>ELOLAP!$G$7</f>
        <v>R19</v>
      </c>
      <c r="F8" s="15" t="str">
        <f>ELOLAP!$H$7</f>
        <v>2010N1</v>
      </c>
      <c r="G8" s="15" t="str">
        <f>ELOLAP!$I$7</f>
        <v>00000000</v>
      </c>
      <c r="H8" s="2" t="str">
        <f>ELOLAP!$J$7</f>
        <v>20090411</v>
      </c>
      <c r="I8" s="1" t="s">
        <v>46</v>
      </c>
      <c r="J8" s="1" t="s">
        <v>68</v>
      </c>
      <c r="K8" s="1" t="str">
        <f aca="true" t="shared" si="0" ref="K8:K20">E8&amp;","&amp;F8&amp;","&amp;G8&amp;","&amp;H8&amp;","&amp;I8&amp;","&amp;J8&amp;","&amp;"@"&amp;J8&amp;A8&amp;","&amp;C8</f>
        <v>R19,2010N1,00000000,20090411,E,TAJ,@TAJ01,8976</v>
      </c>
      <c r="L8" s="1"/>
      <c r="M8" s="1"/>
      <c r="N8" s="1"/>
      <c r="O8" s="1"/>
    </row>
    <row r="9" spans="1:15" ht="12.75">
      <c r="A9" s="32" t="s">
        <v>1</v>
      </c>
      <c r="B9" s="33" t="s">
        <v>20</v>
      </c>
      <c r="C9" s="14">
        <v>5432</v>
      </c>
      <c r="E9" s="15" t="str">
        <f>ELOLAP!$G$7</f>
        <v>R19</v>
      </c>
      <c r="F9" s="15" t="str">
        <f>ELOLAP!$H$7</f>
        <v>2010N1</v>
      </c>
      <c r="G9" s="15" t="str">
        <f>ELOLAP!$I$7</f>
        <v>00000000</v>
      </c>
      <c r="H9" s="2" t="str">
        <f>ELOLAP!$J$7</f>
        <v>20090411</v>
      </c>
      <c r="I9" s="1" t="s">
        <v>46</v>
      </c>
      <c r="J9" s="1" t="s">
        <v>68</v>
      </c>
      <c r="K9" s="1" t="str">
        <f t="shared" si="0"/>
        <v>R19,2010N1,00000000,20090411,E,TAJ,@TAJ02,5432</v>
      </c>
      <c r="L9" s="1"/>
      <c r="M9" s="1"/>
      <c r="N9" s="1"/>
      <c r="O9" s="1"/>
    </row>
    <row r="10" spans="1:15" ht="38.25">
      <c r="A10" s="32" t="s">
        <v>2</v>
      </c>
      <c r="B10" s="33" t="s">
        <v>18</v>
      </c>
      <c r="C10" s="14">
        <v>7799</v>
      </c>
      <c r="E10" s="15" t="str">
        <f>ELOLAP!$G$7</f>
        <v>R19</v>
      </c>
      <c r="F10" s="15" t="str">
        <f>ELOLAP!$H$7</f>
        <v>2010N1</v>
      </c>
      <c r="G10" s="15" t="str">
        <f>ELOLAP!$I$7</f>
        <v>00000000</v>
      </c>
      <c r="H10" s="2" t="str">
        <f>ELOLAP!$J$7</f>
        <v>20090411</v>
      </c>
      <c r="I10" s="1" t="s">
        <v>46</v>
      </c>
      <c r="J10" s="1" t="s">
        <v>68</v>
      </c>
      <c r="K10" s="1" t="str">
        <f t="shared" si="0"/>
        <v>R19,2010N1,00000000,20090411,E,TAJ,@TAJ03,7799</v>
      </c>
      <c r="L10" s="1"/>
      <c r="M10" s="1"/>
      <c r="N10" s="1"/>
      <c r="O10" s="1"/>
    </row>
    <row r="11" spans="1:15" ht="12.75">
      <c r="A11" s="32" t="s">
        <v>3</v>
      </c>
      <c r="B11" s="33" t="s">
        <v>21</v>
      </c>
      <c r="C11" s="14">
        <v>4433</v>
      </c>
      <c r="E11" s="15" t="str">
        <f>ELOLAP!$G$7</f>
        <v>R19</v>
      </c>
      <c r="F11" s="15" t="str">
        <f>ELOLAP!$H$7</f>
        <v>2010N1</v>
      </c>
      <c r="G11" s="15" t="str">
        <f>ELOLAP!$I$7</f>
        <v>00000000</v>
      </c>
      <c r="H11" s="2" t="str">
        <f>ELOLAP!$J$7</f>
        <v>20090411</v>
      </c>
      <c r="I11" s="1" t="s">
        <v>46</v>
      </c>
      <c r="J11" s="1" t="s">
        <v>68</v>
      </c>
      <c r="K11" s="1" t="str">
        <f t="shared" si="0"/>
        <v>R19,2010N1,00000000,20090411,E,TAJ,@TAJ04,4433</v>
      </c>
      <c r="L11" s="1"/>
      <c r="M11" s="1"/>
      <c r="N11" s="1"/>
      <c r="O11" s="1"/>
    </row>
    <row r="12" spans="1:15" s="36" customFormat="1" ht="38.25">
      <c r="A12" s="34" t="s">
        <v>4</v>
      </c>
      <c r="B12" s="35" t="s">
        <v>79</v>
      </c>
      <c r="C12" s="14">
        <v>2300</v>
      </c>
      <c r="E12" s="15" t="str">
        <f>ELOLAP!$G$7</f>
        <v>R19</v>
      </c>
      <c r="F12" s="15" t="str">
        <f>ELOLAP!$H$7</f>
        <v>2010N1</v>
      </c>
      <c r="G12" s="15" t="str">
        <f>ELOLAP!$I$7</f>
        <v>00000000</v>
      </c>
      <c r="H12" s="2" t="str">
        <f>ELOLAP!$J$7</f>
        <v>20090411</v>
      </c>
      <c r="I12" s="1" t="s">
        <v>46</v>
      </c>
      <c r="J12" s="1" t="s">
        <v>68</v>
      </c>
      <c r="K12" s="1" t="str">
        <f t="shared" si="0"/>
        <v>R19,2010N1,00000000,20090411,E,TAJ,@TAJ05,2300</v>
      </c>
      <c r="L12" s="1"/>
      <c r="M12" s="1"/>
      <c r="N12" s="1"/>
      <c r="O12" s="1"/>
    </row>
    <row r="13" spans="1:15" s="36" customFormat="1" ht="12.75">
      <c r="A13" s="34" t="s">
        <v>5</v>
      </c>
      <c r="B13" s="35" t="s">
        <v>80</v>
      </c>
      <c r="C13" s="14">
        <v>25</v>
      </c>
      <c r="E13" s="15" t="str">
        <f>ELOLAP!$G$7</f>
        <v>R19</v>
      </c>
      <c r="F13" s="15" t="str">
        <f>ELOLAP!$H$7</f>
        <v>2010N1</v>
      </c>
      <c r="G13" s="15" t="str">
        <f>ELOLAP!$I$7</f>
        <v>00000000</v>
      </c>
      <c r="H13" s="2" t="str">
        <f>ELOLAP!$J$7</f>
        <v>20090411</v>
      </c>
      <c r="I13" s="1" t="s">
        <v>46</v>
      </c>
      <c r="J13" s="1" t="s">
        <v>68</v>
      </c>
      <c r="K13" s="1" t="str">
        <f t="shared" si="0"/>
        <v>R19,2010N1,00000000,20090411,E,TAJ,@TAJ06,25</v>
      </c>
      <c r="L13" s="1"/>
      <c r="M13" s="1"/>
      <c r="N13" s="1"/>
      <c r="O13" s="1"/>
    </row>
    <row r="14" spans="1:15" s="36" customFormat="1" ht="12.75">
      <c r="A14" s="34" t="s">
        <v>6</v>
      </c>
      <c r="B14" s="35" t="s">
        <v>19</v>
      </c>
      <c r="C14" s="14">
        <v>12</v>
      </c>
      <c r="E14" s="15" t="str">
        <f>ELOLAP!$G$7</f>
        <v>R19</v>
      </c>
      <c r="F14" s="15" t="str">
        <f>ELOLAP!$H$7</f>
        <v>2010N1</v>
      </c>
      <c r="G14" s="15" t="str">
        <f>ELOLAP!$I$7</f>
        <v>00000000</v>
      </c>
      <c r="H14" s="2" t="str">
        <f>ELOLAP!$J$7</f>
        <v>20090411</v>
      </c>
      <c r="I14" s="1" t="s">
        <v>46</v>
      </c>
      <c r="J14" s="1" t="s">
        <v>68</v>
      </c>
      <c r="K14" s="1" t="str">
        <f t="shared" si="0"/>
        <v>R19,2010N1,00000000,20090411,E,TAJ,@TAJ07,12</v>
      </c>
      <c r="L14" s="1"/>
      <c r="M14" s="1"/>
      <c r="N14" s="1"/>
      <c r="O14" s="1"/>
    </row>
    <row r="15" spans="1:15" s="36" customFormat="1" ht="12.75">
      <c r="A15" s="34" t="s">
        <v>10</v>
      </c>
      <c r="B15" s="37" t="s">
        <v>7</v>
      </c>
      <c r="C15" s="14">
        <v>2000</v>
      </c>
      <c r="E15" s="15" t="str">
        <f>ELOLAP!$G$7</f>
        <v>R19</v>
      </c>
      <c r="F15" s="15" t="str">
        <f>ELOLAP!$H$7</f>
        <v>2010N1</v>
      </c>
      <c r="G15" s="15" t="str">
        <f>ELOLAP!$I$7</f>
        <v>00000000</v>
      </c>
      <c r="H15" s="2" t="str">
        <f>ELOLAP!$J$7</f>
        <v>20090411</v>
      </c>
      <c r="I15" s="1" t="s">
        <v>46</v>
      </c>
      <c r="J15" s="1" t="s">
        <v>68</v>
      </c>
      <c r="K15" s="1" t="str">
        <f t="shared" si="0"/>
        <v>R19,2010N1,00000000,20090411,E,TAJ,@TAJ08,2000</v>
      </c>
      <c r="L15" s="1"/>
      <c r="M15" s="1"/>
      <c r="N15" s="1"/>
      <c r="O15" s="1"/>
    </row>
    <row r="16" spans="1:15" s="36" customFormat="1" ht="12.75">
      <c r="A16" s="34" t="s">
        <v>11</v>
      </c>
      <c r="B16" s="37" t="s">
        <v>22</v>
      </c>
      <c r="C16" s="14">
        <v>0</v>
      </c>
      <c r="E16" s="15" t="str">
        <f>ELOLAP!$G$7</f>
        <v>R19</v>
      </c>
      <c r="F16" s="15" t="str">
        <f>ELOLAP!$H$7</f>
        <v>2010N1</v>
      </c>
      <c r="G16" s="15" t="str">
        <f>ELOLAP!$I$7</f>
        <v>00000000</v>
      </c>
      <c r="H16" s="2" t="str">
        <f>ELOLAP!$J$7</f>
        <v>20090411</v>
      </c>
      <c r="I16" s="1" t="s">
        <v>46</v>
      </c>
      <c r="J16" s="1" t="s">
        <v>68</v>
      </c>
      <c r="K16" s="1" t="str">
        <f t="shared" si="0"/>
        <v>R19,2010N1,00000000,20090411,E,TAJ,@TAJ09,0</v>
      </c>
      <c r="L16" s="1"/>
      <c r="M16" s="1"/>
      <c r="N16" s="1"/>
      <c r="O16" s="1"/>
    </row>
    <row r="17" spans="1:15" s="36" customFormat="1" ht="12.75">
      <c r="A17" s="34" t="s">
        <v>13</v>
      </c>
      <c r="B17" s="37" t="s">
        <v>8</v>
      </c>
      <c r="C17" s="14">
        <v>322</v>
      </c>
      <c r="E17" s="15" t="str">
        <f>ELOLAP!$G$7</f>
        <v>R19</v>
      </c>
      <c r="F17" s="15" t="str">
        <f>ELOLAP!$H$7</f>
        <v>2010N1</v>
      </c>
      <c r="G17" s="15" t="str">
        <f>ELOLAP!$I$7</f>
        <v>00000000</v>
      </c>
      <c r="H17" s="2" t="str">
        <f>ELOLAP!$J$7</f>
        <v>20090411</v>
      </c>
      <c r="I17" s="1" t="s">
        <v>46</v>
      </c>
      <c r="J17" s="1" t="s">
        <v>68</v>
      </c>
      <c r="K17" s="1" t="str">
        <f t="shared" si="0"/>
        <v>R19,2010N1,00000000,20090411,E,TAJ,@TAJ10,322</v>
      </c>
      <c r="L17" s="1"/>
      <c r="M17" s="1"/>
      <c r="N17" s="1"/>
      <c r="O17" s="1"/>
    </row>
    <row r="18" spans="1:15" s="36" customFormat="1" ht="12.75">
      <c r="A18" s="34" t="s">
        <v>14</v>
      </c>
      <c r="B18" s="37" t="s">
        <v>9</v>
      </c>
      <c r="C18" s="14">
        <v>542</v>
      </c>
      <c r="E18" s="15" t="str">
        <f>ELOLAP!$G$7</f>
        <v>R19</v>
      </c>
      <c r="F18" s="15" t="str">
        <f>ELOLAP!$H$7</f>
        <v>2010N1</v>
      </c>
      <c r="G18" s="15" t="str">
        <f>ELOLAP!$I$7</f>
        <v>00000000</v>
      </c>
      <c r="H18" s="2" t="str">
        <f>ELOLAP!$J$7</f>
        <v>20090411</v>
      </c>
      <c r="I18" s="1" t="s">
        <v>46</v>
      </c>
      <c r="J18" s="1" t="s">
        <v>68</v>
      </c>
      <c r="K18" s="1" t="str">
        <f t="shared" si="0"/>
        <v>R19,2010N1,00000000,20090411,E,TAJ,@TAJ11,542</v>
      </c>
      <c r="L18" s="1"/>
      <c r="M18" s="1"/>
      <c r="N18" s="1"/>
      <c r="O18" s="1"/>
    </row>
    <row r="19" spans="1:15" s="36" customFormat="1" ht="12.75">
      <c r="A19" s="34" t="s">
        <v>15</v>
      </c>
      <c r="B19" s="37" t="s">
        <v>12</v>
      </c>
      <c r="C19" s="14">
        <v>0</v>
      </c>
      <c r="E19" s="15" t="str">
        <f>ELOLAP!$G$7</f>
        <v>R19</v>
      </c>
      <c r="F19" s="15" t="str">
        <f>ELOLAP!$H$7</f>
        <v>2010N1</v>
      </c>
      <c r="G19" s="15" t="str">
        <f>ELOLAP!$I$7</f>
        <v>00000000</v>
      </c>
      <c r="H19" s="2" t="str">
        <f>ELOLAP!$J$7</f>
        <v>20090411</v>
      </c>
      <c r="I19" s="1" t="s">
        <v>46</v>
      </c>
      <c r="J19" s="1" t="s">
        <v>68</v>
      </c>
      <c r="K19" s="1" t="str">
        <f t="shared" si="0"/>
        <v>R19,2010N1,00000000,20090411,E,TAJ,@TAJ12,0</v>
      </c>
      <c r="L19" s="1"/>
      <c r="M19" s="1"/>
      <c r="N19" s="1"/>
      <c r="O19" s="1"/>
    </row>
    <row r="20" spans="1:15" s="36" customFormat="1" ht="12.75">
      <c r="A20" s="34" t="s">
        <v>16</v>
      </c>
      <c r="B20" s="37" t="s">
        <v>81</v>
      </c>
      <c r="C20" s="14">
        <v>564</v>
      </c>
      <c r="E20" s="15" t="str">
        <f>ELOLAP!$G$7</f>
        <v>R19</v>
      </c>
      <c r="F20" s="15" t="str">
        <f>ELOLAP!$H$7</f>
        <v>2010N1</v>
      </c>
      <c r="G20" s="15" t="str">
        <f>ELOLAP!$I$7</f>
        <v>00000000</v>
      </c>
      <c r="H20" s="2" t="str">
        <f>ELOLAP!$J$7</f>
        <v>20090411</v>
      </c>
      <c r="I20" s="1" t="s">
        <v>46</v>
      </c>
      <c r="J20" s="1" t="s">
        <v>68</v>
      </c>
      <c r="K20" s="1" t="str">
        <f t="shared" si="0"/>
        <v>R19,2010N1,00000000,20090411,E,TAJ,@TAJ13,564</v>
      </c>
      <c r="L20" s="1"/>
      <c r="M20" s="1"/>
      <c r="N20" s="1"/>
      <c r="O20" s="1"/>
    </row>
    <row r="21" spans="1:14" s="36" customFormat="1" ht="13.5" thickBot="1">
      <c r="A21" s="34" t="s">
        <v>82</v>
      </c>
      <c r="B21" s="38" t="s">
        <v>83</v>
      </c>
      <c r="C21" s="14">
        <v>3428</v>
      </c>
      <c r="E21" s="15" t="str">
        <f>ELOLAP!$G$7</f>
        <v>R19</v>
      </c>
      <c r="F21" s="15" t="str">
        <f>ELOLAP!$H$7</f>
        <v>2010N1</v>
      </c>
      <c r="G21" s="15" t="str">
        <f>ELOLAP!$I$7</f>
        <v>00000000</v>
      </c>
      <c r="H21" s="2" t="str">
        <f>ELOLAP!$J$7</f>
        <v>20090411</v>
      </c>
      <c r="I21" s="1" t="s">
        <v>46</v>
      </c>
      <c r="J21" s="1" t="s">
        <v>68</v>
      </c>
      <c r="K21" s="1" t="str">
        <f>E21&amp;","&amp;F21&amp;","&amp;G21&amp;","&amp;H21&amp;","&amp;I21&amp;","&amp;J21&amp;","&amp;"@"&amp;J21&amp;A21&amp;","&amp;C21</f>
        <v>R19,2010N1,00000000,20090411,E,TAJ,@TAJ14,3428</v>
      </c>
      <c r="L21" s="1"/>
      <c r="M21" s="1"/>
      <c r="N21" s="1"/>
    </row>
    <row r="22" ht="12.75"/>
    <row r="23" ht="12.75">
      <c r="C23" s="16">
        <f>C15+C17+C18+C19+C20-C21</f>
        <v>0</v>
      </c>
    </row>
    <row r="24" ht="12.75"/>
    <row r="25" ht="12.75"/>
    <row r="26" ht="12.75"/>
    <row r="27" ht="12.75"/>
    <row r="28" ht="12.75"/>
  </sheetData>
  <sheetProtection/>
  <mergeCells count="3">
    <mergeCell ref="A2:C2"/>
    <mergeCell ref="A6:A7"/>
    <mergeCell ref="B6:B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fejszeslne</cp:lastModifiedBy>
  <cp:lastPrinted>2007-02-13T13:22:51Z</cp:lastPrinted>
  <dcterms:created xsi:type="dcterms:W3CDTF">2005-12-15T13:57:49Z</dcterms:created>
  <dcterms:modified xsi:type="dcterms:W3CDTF">2010-04-01T13:13:02Z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