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1"/>
  </bookViews>
  <sheets>
    <sheet name="TXT" sheetId="1" r:id="rId1"/>
    <sheet name="ELOLAP" sheetId="2" r:id="rId2"/>
    <sheet name="LEJ1" sheetId="3" r:id="rId3"/>
    <sheet name="LEJ2" sheetId="4" r:id="rId4"/>
    <sheet name="LEJ3" sheetId="5" r:id="rId5"/>
  </sheets>
  <definedNames>
    <definedName name="_xlnm.Print_Titles" localSheetId="2">'LEJ1'!$1:$5</definedName>
    <definedName name="_xlnm.Print_Titles" localSheetId="3">'LEJ2'!$1:$4</definedName>
    <definedName name="_xlnm.Print_Titles" localSheetId="4">'LEJ3'!$1:$4</definedName>
  </definedNames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sharedStrings.xml><?xml version="1.0" encoding="utf-8"?>
<sst xmlns="http://schemas.openxmlformats.org/spreadsheetml/2006/main" count="284" uniqueCount="107">
  <si>
    <t>a</t>
  </si>
  <si>
    <t>b</t>
  </si>
  <si>
    <t>Eredeti devizanem ISO kódja</t>
  </si>
  <si>
    <t>Sorszám</t>
  </si>
  <si>
    <t>Hitel végső lejárata</t>
  </si>
  <si>
    <t>Szerződés szerinti összeg</t>
  </si>
  <si>
    <t>Szerződés szerinti devizanem ISO kódja</t>
  </si>
  <si>
    <t>LEJ1 tábla</t>
  </si>
  <si>
    <t xml:space="preserve">Adott időszakban esedékes állományok </t>
  </si>
  <si>
    <t>LEJ2 tábla</t>
  </si>
  <si>
    <t>LEJ3 tábla</t>
  </si>
  <si>
    <t>A lehívás devizanemének ISO kódja</t>
  </si>
  <si>
    <t>c</t>
  </si>
  <si>
    <t>Éven túli lejáratú nyújtott konzorciális hitelek után fennálló követelések esedékesség szerinti bontása</t>
  </si>
  <si>
    <t>Éven túli lejáratú hiteltartozás instrumentuma</t>
  </si>
  <si>
    <t>Éven túli lejáratú tartozás instrumentuma</t>
  </si>
  <si>
    <t>Éven túli lejáratú tartozások adott időszakban esedékes állománya</t>
  </si>
  <si>
    <t>Adatok: Egész devizában</t>
  </si>
  <si>
    <t xml:space="preserve">Éven túli lejáratú követelések és tartozások esedékességi bontása </t>
  </si>
  <si>
    <t>– egyéb monetáris intézmények</t>
  </si>
  <si>
    <t>Éven túli lejáratú hiteltartozások adott időszakban esedékes állománya</t>
  </si>
  <si>
    <t>Éven túli lejáratú konzorciális és államilag garantált hitelek, valamint a többségi állami tulajdonú adatszolgáltatók egyéb hitelei után fennálló tartozások esedékesség szerinti bontása</t>
  </si>
  <si>
    <t>d</t>
  </si>
  <si>
    <t>e</t>
  </si>
  <si>
    <t>f</t>
  </si>
  <si>
    <t>g</t>
  </si>
  <si>
    <t>…</t>
  </si>
  <si>
    <t>nnn</t>
  </si>
  <si>
    <t>Esedékesség (Lejárat) időpontja</t>
  </si>
  <si>
    <t>Éven túli lejáratú egyéb hitel, lekötött bankbetétek, kereskedelmi hitelek, pénzügyi lízingek, repó ügyletek után fennálló, továbbá egyéb tartozások esedékesség szerinti bontása</t>
  </si>
  <si>
    <t>Eredeti devizanem  ISO kódja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</si>
  <si>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</si>
  <si>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</si>
  <si>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</si>
  <si>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</si>
  <si>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</si>
  <si>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</si>
  <si>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</si>
  <si>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</si>
  <si>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</si>
  <si>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</si>
  <si>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</si>
  <si>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</si>
  <si>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</si>
  <si>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</si>
  <si>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</si>
  <si>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Joó Katalin</t>
  </si>
  <si>
    <t>E</t>
  </si>
  <si>
    <t>2</t>
  </si>
  <si>
    <t>ELOLAP02</t>
  </si>
  <si>
    <t>Telefonszáma:</t>
  </si>
  <si>
    <t>325-8654</t>
  </si>
  <si>
    <t>3</t>
  </si>
  <si>
    <t>ELOLAP03</t>
  </si>
  <si>
    <t>e-mail címe:</t>
  </si>
  <si>
    <t>joo@hamati.hu</t>
  </si>
  <si>
    <t>4</t>
  </si>
  <si>
    <t>ELOLAP04</t>
  </si>
  <si>
    <t>Sándor Béla</t>
  </si>
  <si>
    <t>5</t>
  </si>
  <si>
    <t>ELOLAP05</t>
  </si>
  <si>
    <t>825-7490</t>
  </si>
  <si>
    <t>6</t>
  </si>
  <si>
    <t>ELOLAP06</t>
  </si>
  <si>
    <t>sandor@hamati.hu</t>
  </si>
  <si>
    <t>7</t>
  </si>
  <si>
    <t>ELOLAP07</t>
  </si>
  <si>
    <t>Az adatszolgáltatás kitöltésének dátuma:</t>
  </si>
  <si>
    <t>R21</t>
  </si>
  <si>
    <t>KHITT</t>
  </si>
  <si>
    <t>EUR</t>
  </si>
  <si>
    <t>USD</t>
  </si>
  <si>
    <t>AHITT</t>
  </si>
  <si>
    <t>EHITT</t>
  </si>
  <si>
    <t>HUF</t>
  </si>
  <si>
    <t>PLIZT</t>
  </si>
  <si>
    <t>LBETT</t>
  </si>
  <si>
    <t>ET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</si>
  <si>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</si>
  <si>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</si>
  <si>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</si>
  <si>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</si>
  <si>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</si>
  <si>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</si>
  <si>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</si>
  <si>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</si>
  <si>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</si>
  <si>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</si>
  <si>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</si>
  <si>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</si>
  <si>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</si>
  <si>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LEJ1</t>
  </si>
  <si>
    <t>LEJ2</t>
  </si>
  <si>
    <t>LEJ3</t>
  </si>
  <si>
    <t>00000000</t>
  </si>
  <si>
    <t>201212</t>
  </si>
  <si>
    <t>200704</t>
  </si>
  <si>
    <t>200812</t>
  </si>
  <si>
    <t>201111</t>
  </si>
  <si>
    <t>Szabványos fájlnév:</t>
  </si>
  <si>
    <t xml:space="preserve"> Fájlnév összetétele: </t>
  </si>
  <si>
    <t>3) adatszolgáltató 8 jegyű törzsszáma</t>
  </si>
  <si>
    <t>1) adatgyűjtés jele: R21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</si>
  <si>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</si>
  <si>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20110410</t>
  </si>
  <si>
    <t>2011N1</t>
  </si>
  <si>
    <t>2) vonatkozási időszak 2011. év utolsó számjegye: 1 és a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</si>
</sst>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3">
    <font>
      <sz val="10"/>
      <name val="Arial"/>
      <family val="0"/>
    </font>
    <font>
      <sz val="10"/>
      <name val="Garamond"/>
      <family val="1"/>
    </font>
    <font>
      <sz val="10"/>
      <name val="MS Sans Serif"/>
      <family val="2"/>
    </font>
    <font>
      <sz val="8"/>
      <name val="Arial"/>
      <family val="2"/>
    </font>
    <font>
      <b/>
      <sz val="10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Garamond"/>
      <family val="1"/>
    </font>
    <font>
      <b/>
      <sz val="12"/>
      <name val="Garamond"/>
      <family val="1"/>
    </font>
    <font>
      <b/>
      <sz val="16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double"/>
      <right style="double"/>
      <top style="double"/>
      <bottom style="double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9" fontId="1" fillId="0" borderId="0" xfId="57" applyNumberFormat="1" applyFont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0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center"/>
      <protection/>
    </xf>
    <xf numFmtId="0" fontId="4" fillId="0" borderId="10" xfId="55" applyFont="1" applyBorder="1" applyAlignment="1">
      <alignment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7" fillId="0" borderId="0" xfId="55" applyFont="1">
      <alignment/>
      <protection/>
    </xf>
    <xf numFmtId="0" fontId="1" fillId="0" borderId="0" xfId="55" applyFont="1">
      <alignment/>
      <protection/>
    </xf>
    <xf numFmtId="0" fontId="4" fillId="0" borderId="11" xfId="55" applyFont="1" applyBorder="1" applyAlignment="1">
      <alignment/>
      <protection/>
    </xf>
    <xf numFmtId="0" fontId="1" fillId="0" borderId="0" xfId="55" applyFont="1" applyFill="1" applyBorder="1">
      <alignment/>
      <protection/>
    </xf>
    <xf numFmtId="0" fontId="4" fillId="0" borderId="0" xfId="57" applyFont="1" applyFill="1" applyBorder="1" applyAlignment="1">
      <alignment vertical="center" wrapText="1"/>
      <protection/>
    </xf>
    <xf numFmtId="49" fontId="4" fillId="0" borderId="0" xfId="57" applyNumberFormat="1" applyFont="1" applyFill="1" applyBorder="1" applyAlignment="1">
      <alignment vertical="center" wrapText="1"/>
      <protection/>
    </xf>
    <xf numFmtId="49" fontId="4" fillId="0" borderId="0" xfId="57" applyNumberFormat="1" applyFont="1" applyFill="1" applyBorder="1" applyAlignment="1">
      <alignment wrapText="1"/>
      <protection/>
    </xf>
    <xf numFmtId="0" fontId="4" fillId="0" borderId="0" xfId="58" applyFont="1" applyFill="1" applyBorder="1" applyAlignment="1">
      <alignment wrapText="1"/>
      <protection/>
    </xf>
    <xf numFmtId="0" fontId="1" fillId="0" borderId="0" xfId="55" applyFont="1" applyFill="1" applyBorder="1" applyAlignment="1">
      <alignment horizontal="center"/>
      <protection/>
    </xf>
    <xf numFmtId="0" fontId="1" fillId="0" borderId="0" xfId="57" applyFont="1" applyFill="1" applyBorder="1">
      <alignment/>
      <protection/>
    </xf>
    <xf numFmtId="0" fontId="4" fillId="0" borderId="0" xfId="55" applyFont="1" applyBorder="1" applyAlignment="1">
      <alignment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0" xfId="57" applyNumberFormat="1" applyFont="1" applyFill="1" applyBorder="1" applyAlignment="1">
      <alignment horizontal="center" vertical="center" wrapText="1"/>
      <protection/>
    </xf>
    <xf numFmtId="0" fontId="4" fillId="0" borderId="14" xfId="55" applyFont="1" applyBorder="1" applyAlignment="1">
      <alignment vertical="center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1" fillId="0" borderId="15" xfId="57" applyFont="1" applyBorder="1" applyAlignment="1">
      <alignment horizontal="center" vertical="center" wrapText="1"/>
      <protection/>
    </xf>
    <xf numFmtId="0" fontId="8" fillId="0" borderId="0" xfId="55" applyFont="1" applyAlignment="1">
      <alignment horizontal="center"/>
      <protection/>
    </xf>
    <xf numFmtId="49" fontId="4" fillId="0" borderId="16" xfId="57" applyNumberFormat="1" applyFont="1" applyBorder="1" applyAlignment="1">
      <alignment horizontal="center" vertical="center" wrapText="1"/>
      <protection/>
    </xf>
    <xf numFmtId="49" fontId="4" fillId="0" borderId="16" xfId="57" applyNumberFormat="1" applyFont="1" applyFill="1" applyBorder="1" applyAlignment="1">
      <alignment horizontal="center" vertical="center" wrapText="1"/>
      <protection/>
    </xf>
    <xf numFmtId="0" fontId="1" fillId="0" borderId="17" xfId="55" applyFont="1" applyBorder="1">
      <alignment/>
      <protection/>
    </xf>
    <xf numFmtId="0" fontId="1" fillId="0" borderId="15" xfId="57" applyFont="1" applyBorder="1" applyAlignment="1">
      <alignment horizontal="center" vertical="center"/>
      <protection/>
    </xf>
    <xf numFmtId="0" fontId="0" fillId="0" borderId="18" xfId="55" applyFont="1" applyFill="1" applyBorder="1">
      <alignment/>
      <protection/>
    </xf>
    <xf numFmtId="0" fontId="0" fillId="0" borderId="19" xfId="55" applyFont="1" applyFill="1" applyBorder="1">
      <alignment/>
      <protection/>
    </xf>
    <xf numFmtId="49" fontId="4" fillId="0" borderId="12" xfId="57" applyNumberFormat="1" applyFont="1" applyFill="1" applyBorder="1" applyAlignment="1">
      <alignment horizontal="center" vertical="center" wrapText="1"/>
      <protection/>
    </xf>
    <xf numFmtId="0" fontId="0" fillId="0" borderId="20" xfId="55" applyFont="1" applyFill="1" applyBorder="1">
      <alignment/>
      <protection/>
    </xf>
    <xf numFmtId="0" fontId="1" fillId="0" borderId="15" xfId="55" applyFont="1" applyBorder="1" applyAlignment="1">
      <alignment horizontal="center"/>
      <protection/>
    </xf>
    <xf numFmtId="0" fontId="1" fillId="0" borderId="21" xfId="55" applyFont="1" applyBorder="1" applyAlignment="1">
      <alignment horizontal="center"/>
      <protection/>
    </xf>
    <xf numFmtId="49" fontId="4" fillId="0" borderId="22" xfId="57" applyNumberFormat="1" applyFont="1" applyBorder="1" applyAlignment="1">
      <alignment horizontal="center" vertical="center" wrapText="1"/>
      <protection/>
    </xf>
    <xf numFmtId="0" fontId="4" fillId="0" borderId="17" xfId="55" applyFont="1" applyFill="1" applyBorder="1" applyAlignment="1">
      <alignment vertical="center"/>
      <protection/>
    </xf>
    <xf numFmtId="49" fontId="1" fillId="0" borderId="15" xfId="57" applyNumberFormat="1" applyFont="1" applyFill="1" applyBorder="1" applyAlignment="1">
      <alignment horizontal="center" vertical="center" wrapText="1"/>
      <protection/>
    </xf>
    <xf numFmtId="0" fontId="1" fillId="0" borderId="23" xfId="55" applyFont="1" applyFill="1" applyBorder="1">
      <alignment/>
      <protection/>
    </xf>
    <xf numFmtId="16" fontId="1" fillId="0" borderId="24" xfId="55" applyNumberFormat="1" applyFont="1" applyFill="1" applyBorder="1" applyAlignment="1">
      <alignment wrapText="1"/>
      <protection/>
    </xf>
    <xf numFmtId="0" fontId="1" fillId="0" borderId="21" xfId="55" applyFont="1" applyFill="1" applyBorder="1" applyAlignment="1">
      <alignment horizontal="center"/>
      <protection/>
    </xf>
    <xf numFmtId="0" fontId="1" fillId="0" borderId="17" xfId="55" applyFont="1" applyFill="1" applyBorder="1" applyAlignment="1">
      <alignment horizontal="center"/>
      <protection/>
    </xf>
    <xf numFmtId="0" fontId="1" fillId="0" borderId="21" xfId="57" applyFont="1" applyFill="1" applyBorder="1" applyAlignment="1">
      <alignment horizontal="center"/>
      <protection/>
    </xf>
    <xf numFmtId="0" fontId="11" fillId="33" borderId="0" xfId="55" applyNumberFormat="1" applyFont="1" applyFill="1" applyBorder="1" applyAlignment="1">
      <alignment horizontal="left" vertical="center" wrapText="1"/>
      <protection/>
    </xf>
    <xf numFmtId="0" fontId="12" fillId="0" borderId="25" xfId="55" applyNumberFormat="1" applyFont="1" applyFill="1" applyBorder="1" applyAlignment="1">
      <alignment horizontal="center" vertical="center" wrapText="1"/>
      <protection/>
    </xf>
    <xf numFmtId="0" fontId="1" fillId="0" borderId="0" xfId="55" applyFont="1" applyAlignment="1">
      <alignment wrapText="1"/>
      <protection/>
    </xf>
    <xf numFmtId="0" fontId="1" fillId="0" borderId="0" xfId="55" applyFont="1" applyAlignment="1">
      <alignment horizontal="center"/>
      <protection/>
    </xf>
    <xf numFmtId="0" fontId="13" fillId="0" borderId="26" xfId="55" applyNumberFormat="1" applyFont="1" applyFill="1" applyBorder="1" applyAlignment="1">
      <alignment horizontal="left" vertical="center" wrapText="1"/>
      <protection/>
    </xf>
    <xf numFmtId="0" fontId="14" fillId="0" borderId="27" xfId="55" applyNumberFormat="1" applyFont="1" applyFill="1" applyBorder="1" applyAlignment="1">
      <alignment horizontal="left" vertical="center" wrapText="1"/>
      <protection/>
    </xf>
    <xf numFmtId="0" fontId="14" fillId="0" borderId="28" xfId="55" applyNumberFormat="1" applyFont="1" applyFill="1" applyBorder="1" applyAlignment="1">
      <alignment horizontal="left" vertical="center" wrapText="1"/>
      <protection/>
    </xf>
    <xf numFmtId="0" fontId="5" fillId="0" borderId="28" xfId="43" applyNumberFormat="1" applyFill="1" applyBorder="1" applyAlignment="1" applyProtection="1">
      <alignment horizontal="left" vertical="center" wrapText="1"/>
      <protection/>
    </xf>
    <xf numFmtId="0" fontId="13" fillId="0" borderId="29" xfId="55" applyNumberFormat="1" applyFont="1" applyFill="1" applyBorder="1" applyAlignment="1">
      <alignment horizontal="left" vertical="center" wrapText="1"/>
      <protection/>
    </xf>
    <xf numFmtId="0" fontId="14" fillId="0" borderId="30" xfId="55" applyNumberFormat="1" applyFont="1" applyFill="1" applyBorder="1" applyAlignment="1">
      <alignment horizontal="left" vertical="center" wrapText="1"/>
      <protection/>
    </xf>
    <xf numFmtId="0" fontId="14" fillId="0" borderId="31" xfId="55" applyNumberFormat="1" applyFont="1" applyFill="1" applyBorder="1" applyAlignment="1">
      <alignment horizontal="left" vertical="center" wrapText="1"/>
      <protection/>
    </xf>
    <xf numFmtId="0" fontId="1" fillId="34" borderId="23" xfId="55" applyFont="1" applyFill="1" applyBorder="1" applyAlignment="1">
      <alignment horizontal="center"/>
      <protection/>
    </xf>
    <xf numFmtId="3" fontId="1" fillId="0" borderId="18" xfId="55" applyNumberFormat="1" applyFont="1" applyBorder="1" applyAlignment="1">
      <alignment horizontal="center" vertical="center" wrapText="1"/>
      <protection/>
    </xf>
    <xf numFmtId="0" fontId="1" fillId="0" borderId="18" xfId="55" applyNumberFormat="1" applyFont="1" applyBorder="1">
      <alignment/>
      <protection/>
    </xf>
    <xf numFmtId="0" fontId="1" fillId="0" borderId="23" xfId="55" applyFont="1" applyBorder="1" applyAlignment="1">
      <alignment horizontal="center"/>
      <protection/>
    </xf>
    <xf numFmtId="0" fontId="1" fillId="34" borderId="23" xfId="55" applyFont="1" applyFill="1" applyBorder="1" applyAlignment="1">
      <alignment horizontal="center" vertical="center" wrapText="1"/>
      <protection/>
    </xf>
    <xf numFmtId="0" fontId="1" fillId="0" borderId="18" xfId="55" applyFont="1" applyFill="1" applyBorder="1" applyAlignment="1">
      <alignment horizontal="center" vertical="center" wrapText="1"/>
      <protection/>
    </xf>
    <xf numFmtId="0" fontId="1" fillId="0" borderId="0" xfId="55" applyFont="1" applyBorder="1">
      <alignment/>
      <protection/>
    </xf>
    <xf numFmtId="0" fontId="1" fillId="0" borderId="0" xfId="55" applyFont="1" quotePrefix="1">
      <alignment/>
      <protection/>
    </xf>
    <xf numFmtId="0" fontId="11" fillId="0" borderId="0" xfId="55" applyNumberFormat="1" applyFont="1" applyFill="1" applyBorder="1" applyAlignment="1">
      <alignment horizontal="right" vertical="center" wrapText="1"/>
      <protection/>
    </xf>
    <xf numFmtId="0" fontId="11" fillId="0" borderId="0" xfId="55" applyNumberFormat="1" applyFont="1" applyFill="1" applyBorder="1" applyAlignment="1">
      <alignment horizontal="left" vertical="center" wrapText="1"/>
      <protection/>
    </xf>
    <xf numFmtId="0" fontId="11" fillId="0" borderId="32" xfId="55" applyNumberFormat="1" applyFont="1" applyFill="1" applyBorder="1" applyAlignment="1">
      <alignment horizontal="right" vertical="center" wrapText="1"/>
      <protection/>
    </xf>
    <xf numFmtId="0" fontId="11" fillId="0" borderId="33" xfId="55" applyNumberFormat="1" applyFont="1" applyFill="1" applyBorder="1" applyAlignment="1">
      <alignment horizontal="right" vertical="center" wrapText="1"/>
      <protection/>
    </xf>
    <xf numFmtId="0" fontId="11" fillId="0" borderId="33" xfId="55" applyNumberFormat="1" applyFont="1" applyFill="1" applyBorder="1" applyAlignment="1">
      <alignment horizontal="left" vertical="center" wrapText="1"/>
      <protection/>
    </xf>
    <xf numFmtId="0" fontId="11" fillId="0" borderId="34" xfId="55" applyNumberFormat="1" applyFont="1" applyFill="1" applyBorder="1" applyAlignment="1">
      <alignment horizontal="right" vertical="center" wrapText="1"/>
      <protection/>
    </xf>
    <xf numFmtId="49" fontId="1" fillId="0" borderId="18" xfId="55" applyNumberFormat="1" applyFont="1" applyFill="1" applyBorder="1" applyAlignment="1">
      <alignment horizontal="center" vertical="center" wrapText="1"/>
      <protection/>
    </xf>
    <xf numFmtId="49" fontId="1" fillId="0" borderId="0" xfId="55" applyNumberFormat="1" applyFont="1">
      <alignment/>
      <protection/>
    </xf>
    <xf numFmtId="0" fontId="15" fillId="0" borderId="0" xfId="55" applyFont="1">
      <alignment/>
      <protection/>
    </xf>
    <xf numFmtId="0" fontId="0" fillId="0" borderId="35" xfId="55" applyFont="1" applyFill="1" applyBorder="1">
      <alignment/>
      <protection/>
    </xf>
    <xf numFmtId="0" fontId="16" fillId="0" borderId="0" xfId="55" applyFont="1">
      <alignment/>
      <protection/>
    </xf>
    <xf numFmtId="0" fontId="16" fillId="0" borderId="0" xfId="55" applyFont="1">
      <alignment/>
      <protection/>
    </xf>
    <xf numFmtId="0" fontId="1" fillId="35" borderId="0" xfId="55" applyFont="1" applyFill="1">
      <alignment/>
      <protection/>
    </xf>
    <xf numFmtId="49" fontId="14" fillId="35" borderId="31" xfId="55" applyNumberFormat="1" applyFont="1" applyFill="1" applyBorder="1" applyAlignment="1">
      <alignment horizontal="left" vertical="center" wrapText="1"/>
      <protection/>
    </xf>
    <xf numFmtId="0" fontId="1" fillId="0" borderId="0" xfId="55" applyNumberFormat="1" applyFont="1">
      <alignment/>
      <protection/>
    </xf>
    <xf numFmtId="0" fontId="1" fillId="0" borderId="0" xfId="55" applyNumberFormat="1" applyFont="1" quotePrefix="1">
      <alignment/>
      <protection/>
    </xf>
    <xf numFmtId="49" fontId="1" fillId="0" borderId="0" xfId="55" applyNumberFormat="1" applyFont="1" quotePrefix="1">
      <alignment/>
      <protection/>
    </xf>
    <xf numFmtId="49" fontId="1" fillId="35" borderId="0" xfId="55" applyNumberFormat="1" applyFont="1" applyFill="1">
      <alignment/>
      <protection/>
    </xf>
    <xf numFmtId="0" fontId="9" fillId="0" borderId="36" xfId="55" applyNumberFormat="1" applyFont="1" applyFill="1" applyBorder="1" applyAlignment="1">
      <alignment horizontal="center" vertical="center" wrapText="1"/>
      <protection/>
    </xf>
    <xf numFmtId="0" fontId="9" fillId="0" borderId="37" xfId="55" applyNumberFormat="1" applyFont="1" applyFill="1" applyBorder="1" applyAlignment="1">
      <alignment horizontal="center" vertical="center" wrapText="1"/>
      <protection/>
    </xf>
    <xf numFmtId="0" fontId="9" fillId="0" borderId="38" xfId="55" applyNumberFormat="1" applyFont="1" applyFill="1" applyBorder="1" applyAlignment="1">
      <alignment horizontal="center" vertical="center" wrapText="1"/>
      <protection/>
    </xf>
    <xf numFmtId="0" fontId="10" fillId="0" borderId="39" xfId="55" applyNumberFormat="1" applyFont="1" applyFill="1" applyBorder="1" applyAlignment="1">
      <alignment horizontal="center" vertical="center" wrapText="1"/>
      <protection/>
    </xf>
    <xf numFmtId="0" fontId="10" fillId="0" borderId="40" xfId="55" applyNumberFormat="1" applyFont="1" applyFill="1" applyBorder="1" applyAlignment="1">
      <alignment horizontal="center" vertical="center" wrapText="1"/>
      <protection/>
    </xf>
    <xf numFmtId="0" fontId="10" fillId="0" borderId="41" xfId="55" applyNumberFormat="1" applyFont="1" applyFill="1" applyBorder="1" applyAlignment="1">
      <alignment horizontal="center" vertical="center" wrapText="1"/>
      <protection/>
    </xf>
    <xf numFmtId="0" fontId="12" fillId="0" borderId="42" xfId="55" applyNumberFormat="1" applyFont="1" applyFill="1" applyBorder="1" applyAlignment="1">
      <alignment horizontal="center" vertical="center" wrapText="1"/>
      <protection/>
    </xf>
    <xf numFmtId="0" fontId="12" fillId="0" borderId="43" xfId="55" applyNumberFormat="1" applyFont="1" applyFill="1" applyBorder="1" applyAlignment="1">
      <alignment horizontal="center" vertical="center" wrapText="1"/>
      <protection/>
    </xf>
    <xf numFmtId="0" fontId="12" fillId="0" borderId="44" xfId="55" applyNumberFormat="1" applyFont="1" applyFill="1" applyBorder="1" applyAlignment="1">
      <alignment horizontal="center" vertical="center" wrapText="1"/>
      <protection/>
    </xf>
    <xf numFmtId="49" fontId="4" fillId="36" borderId="45" xfId="57" applyNumberFormat="1" applyFont="1" applyFill="1" applyBorder="1" applyAlignment="1">
      <alignment horizontal="left" wrapText="1"/>
      <protection/>
    </xf>
    <xf numFmtId="49" fontId="4" fillId="36" borderId="46" xfId="57" applyNumberFormat="1" applyFont="1" applyFill="1" applyBorder="1" applyAlignment="1">
      <alignment horizontal="left" wrapText="1"/>
      <protection/>
    </xf>
    <xf numFmtId="49" fontId="4" fillId="36" borderId="47" xfId="57" applyNumberFormat="1" applyFont="1" applyFill="1" applyBorder="1" applyAlignment="1">
      <alignment horizontal="left" wrapTex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Normal_01 (2)" xfId="57"/>
    <cellStyle name="Normal_05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o@hamati.hu" TargetMode="External" /><Relationship Id="rId2" Type="http://schemas.openxmlformats.org/officeDocument/2006/relationships/hyperlink" Target="mailto:sandor@hamati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6" sqref="A36"/>
    </sheetView>
  </sheetViews>
  <sheetFormatPr defaultColWidth="9.140625" defaultRowHeight="12.75"/>
  <sheetData>
    <row r="1" ht="12.75">
      <c r="A1" t="str">
        <f>ELOLAP!M7</f>
        <v>R21,2011N1,00000000,20110410,E,ELOLAP,@ELOLAP01,Joó Katalin</v>
      </c>
    </row>
    <row r="2" ht="12.75">
      <c r="A2" t="str">
        <f>ELOLAP!M8</f>
        <v>R21,2011N1,00000000,20110410,E,ELOLAP,@ELOLAP02,325-8654</v>
      </c>
    </row>
    <row r="3" ht="12.75">
      <c r="A3" t="str">
        <f>ELOLAP!M9</f>
        <v>R21,2011N1,00000000,20110410,E,ELOLAP,@ELOLAP03,joo@hamati.hu</v>
      </c>
    </row>
    <row r="4" ht="12.75">
      <c r="A4" t="str">
        <f>ELOLAP!M10</f>
        <v>R21,2011N1,00000000,20110410,E,ELOLAP,@ELOLAP04,Sándor Béla</v>
      </c>
    </row>
    <row r="5" ht="12.75">
      <c r="A5" t="str">
        <f>ELOLAP!M11</f>
        <v>R21,2011N1,00000000,20110410,E,ELOLAP,@ELOLAP05,825-7490</v>
      </c>
    </row>
    <row r="6" ht="12.75">
      <c r="A6" t="str">
        <f>ELOLAP!M12</f>
        <v>R21,2011N1,00000000,20110410,E,ELOLAP,@ELOLAP06,sandor@hamati.hu</v>
      </c>
    </row>
    <row r="7" ht="12.75">
      <c r="A7" t="str">
        <f>ELOLAP!M13</f>
        <v>R21,2011N1,00000000,20110410,E,ELOLAP,@ELOLAP07,20110410</v>
      </c>
    </row>
    <row r="8" ht="12.75">
      <c r="A8" t="str">
        <f>LEJ1!O13</f>
        <v>R21,2011N1,00000000,20110410,E,LEJ1,@LEJ10001,0,EUR,20121210,EUR,201212,0</v>
      </c>
    </row>
    <row r="9" ht="12.75">
      <c r="A9" t="str">
        <f>LEJ1!O14</f>
        <v>R21,2011N1,00000000,20110410,E,LEJ1,@LEJ10002,100,EUR,20121210,EUR,201212,15</v>
      </c>
    </row>
    <row r="10" ht="12.75">
      <c r="A10" t="str">
        <f>LEJ1!O15</f>
        <v>R21,2011N1,00000000,20110410,E,LEJ1,@LEJ10003,800000,EUR,20111111,EUR,200704,10000</v>
      </c>
    </row>
    <row r="11" ht="12.75">
      <c r="A11" t="str">
        <f>LEJ1!O16</f>
        <v>R21,2011N1,00000000,20110410,E,LEJ1,@LEJ10004,800000,EUR,20111111,EUR,200812,80000</v>
      </c>
    </row>
    <row r="12" ht="12.75">
      <c r="A12" t="str">
        <f>LEJ1!O17</f>
        <v>R21,2011N1,00000000,20110410,E,LEJ1,@LEJ10005,800000,EUR,20111111,EUR,201111,300000</v>
      </c>
    </row>
    <row r="13" ht="12.75">
      <c r="A13" t="str">
        <f>LEJ2!P13</f>
        <v>R21,2011N1,00000000,20110410,E,LEJ2,@LEJ20001,KHITT,500000,EUR,20081231,EUR,200809,200000</v>
      </c>
    </row>
    <row r="14" ht="12.75">
      <c r="A14" t="str">
        <f>LEJ2!P14</f>
        <v>R21,2011N1,00000000,20110410,E,LEJ2,@LEJ20002,KHITT,500000,EUR,20081231,EUR,200912,200000</v>
      </c>
    </row>
    <row r="15" ht="12.75">
      <c r="A15" t="str">
        <f>LEJ2!P15</f>
        <v>R21,2011N1,00000000,20110410,E,LEJ2,@LEJ20003,AHITT,5000000,HUF,20100712,HUF,200912,2000000</v>
      </c>
    </row>
    <row r="16" ht="12.75">
      <c r="A16" t="str">
        <f>LEJ2!P16</f>
        <v>R21,2011N1,00000000,20110410,E,LEJ2,@LEJ20004,AHITT,5000000,HUF,20100712,HUF,201007,2000000</v>
      </c>
    </row>
    <row r="17" ht="12.75">
      <c r="A17" t="str">
        <f>LEJ2!P17</f>
        <v>R21,2011N1,00000000,20110410,E,LEJ2,@LEJ20005,AHITT,3000000,USD,20110115,USD,200901,1000000</v>
      </c>
    </row>
    <row r="18" ht="12.75">
      <c r="A18" t="str">
        <f>LEJ2!P18</f>
        <v>R21,2011N1,00000000,20110410,E,LEJ2,@LEJ20006,AHITT,3000000,USD,20110115,USD,201001,1000000</v>
      </c>
    </row>
    <row r="19" ht="12.75">
      <c r="A19" t="str">
        <f>LEJ2!P19</f>
        <v>R21,2011N1,00000000,20110410,E,LEJ2,@LEJ20007,AHITT,3000000,USD,20110115,USD,201101,1000000</v>
      </c>
    </row>
    <row r="20" ht="12.75">
      <c r="A20" t="str">
        <f>LEJ3!M13</f>
        <v>R21,2011N1,00000000,20110410,E,LEJ3,@LEJ30001,EHITT,USD,200710,20000</v>
      </c>
    </row>
    <row r="21" ht="12.75">
      <c r="A21" t="str">
        <f>LEJ3!M14</f>
        <v>R21,2011N1,00000000,20110410,E,LEJ3,@LEJ30002,EHITT,USD,200810,20000</v>
      </c>
    </row>
    <row r="22" ht="12.75">
      <c r="A22" t="str">
        <f>LEJ3!M15</f>
        <v>R21,2011N1,00000000,20110410,E,LEJ3,@LEJ30003,EHITT,USD,200910,20000</v>
      </c>
    </row>
    <row r="23" ht="12.75">
      <c r="A23" t="str">
        <f>LEJ3!M16</f>
        <v>R21,2011N1,00000000,20110410,E,LEJ3,@LEJ30004,EHITT,USD,201010,40000</v>
      </c>
    </row>
    <row r="24" ht="12.75">
      <c r="A24" t="str">
        <f>LEJ3!M17</f>
        <v>R21,2011N1,00000000,20110410,E,LEJ3,@LEJ30005,PLIZT,USD,200712,1000000</v>
      </c>
    </row>
    <row r="25" ht="12.75">
      <c r="A25" t="str">
        <f>LEJ3!M18</f>
        <v>R21,2011N1,00000000,20110410,E,LEJ3,@LEJ30006,PLIZT,USD,200806,1000000</v>
      </c>
    </row>
    <row r="26" ht="12.75">
      <c r="A26" t="str">
        <f>LEJ3!M19</f>
        <v>R21,2011N1,00000000,20110410,E,LEJ3,@LEJ30007,PLIZT,USD,200812,1000000</v>
      </c>
    </row>
    <row r="27" ht="12.75">
      <c r="A27" t="str">
        <f>LEJ3!M20</f>
        <v>R21,2011N1,00000000,20110410,E,LEJ3,@LEJ30008,LBETT,USD,200711,20000</v>
      </c>
    </row>
    <row r="28" ht="12.75">
      <c r="A28" t="str">
        <f>LEJ3!M21</f>
        <v>R21,2011N1,00000000,20110410,E,LEJ3,@LEJ30009,LBETT,USD,200712,20000</v>
      </c>
    </row>
    <row r="29" ht="12.75">
      <c r="A29" t="str">
        <f>LEJ3!M22</f>
        <v>R21,2011N1,00000000,20110410,E,LEJ3,@LEJ30010,LBETT,USD,200806,40000</v>
      </c>
    </row>
    <row r="30" ht="12.75">
      <c r="A30" t="str">
        <f>LEJ3!M23</f>
        <v>R21,2011N1,00000000,20110410,E,LEJ3,@LEJ30011,ET,EUR,200712,20000</v>
      </c>
    </row>
    <row r="31" ht="12.75">
      <c r="A31" t="str">
        <f>LEJ3!M24</f>
        <v>R21,2011N1,00000000,20110410,E,LEJ3,@LEJ30012,ET,EUR,200812,20000</v>
      </c>
    </row>
    <row r="32" ht="12.75">
      <c r="A32" t="str">
        <f>LEJ3!M25</f>
        <v>R21,2011N1,00000000,20110410,E,LEJ3,@LEJ30013,ET,EUR,200912,53000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C7">
      <selection activeCell="D18" sqref="D18"/>
    </sheetView>
  </sheetViews>
  <sheetFormatPr defaultColWidth="9.140625" defaultRowHeight="12.75"/>
  <cols>
    <col min="1" max="1" width="6.57421875" style="0" customWidth="1"/>
    <col min="2" max="2" width="14.00390625" style="0" customWidth="1"/>
    <col min="3" max="3" width="28.7109375" style="0" customWidth="1"/>
    <col min="4" max="4" width="31.57421875" style="0" customWidth="1"/>
    <col min="5" max="5" width="3.57421875" style="0" customWidth="1"/>
    <col min="6" max="6" width="3.8515625" style="0" customWidth="1"/>
    <col min="8" max="8" width="11.140625" style="0" customWidth="1"/>
  </cols>
  <sheetData>
    <row r="1" spans="1:4" ht="21" thickTop="1">
      <c r="A1" s="80" t="s">
        <v>31</v>
      </c>
      <c r="B1" s="81"/>
      <c r="C1" s="81"/>
      <c r="D1" s="82"/>
    </row>
    <row r="2" spans="1:4" ht="16.5" thickBot="1">
      <c r="A2" s="83" t="s">
        <v>32</v>
      </c>
      <c r="B2" s="84"/>
      <c r="C2" s="84"/>
      <c r="D2" s="85"/>
    </row>
    <row r="3" spans="1:4" ht="14.25" thickBot="1" thickTop="1">
      <c r="A3" s="43"/>
      <c r="B3" s="43"/>
      <c r="C3" s="43"/>
      <c r="D3" s="43"/>
    </row>
    <row r="4" spans="1:4" ht="14.25" thickBot="1" thickTop="1">
      <c r="A4" s="86" t="s">
        <v>3</v>
      </c>
      <c r="B4" s="86" t="s">
        <v>33</v>
      </c>
      <c r="C4" s="86" t="s">
        <v>34</v>
      </c>
      <c r="D4" s="44" t="s">
        <v>35</v>
      </c>
    </row>
    <row r="5" spans="1:14" ht="65.25" thickBot="1" thickTop="1">
      <c r="A5" s="87"/>
      <c r="B5" s="87"/>
      <c r="C5" s="87"/>
      <c r="D5" s="44" t="s">
        <v>36</v>
      </c>
      <c r="G5" s="45" t="s">
        <v>37</v>
      </c>
      <c r="H5" s="45" t="s">
        <v>38</v>
      </c>
      <c r="I5" s="45" t="s">
        <v>39</v>
      </c>
      <c r="J5" s="45" t="s">
        <v>40</v>
      </c>
      <c r="K5" s="45" t="s">
        <v>41</v>
      </c>
      <c r="L5" s="8" t="s">
        <v>42</v>
      </c>
      <c r="M5" s="8" t="s">
        <v>43</v>
      </c>
      <c r="N5" s="8"/>
    </row>
    <row r="6" spans="1:14" ht="14.25" thickBot="1" thickTop="1">
      <c r="A6" s="88"/>
      <c r="B6" s="88"/>
      <c r="C6" s="88"/>
      <c r="D6" s="44" t="s">
        <v>0</v>
      </c>
      <c r="G6" s="46"/>
      <c r="H6" s="8"/>
      <c r="I6" s="8"/>
      <c r="J6" s="8"/>
      <c r="K6" s="8"/>
      <c r="L6" s="46"/>
      <c r="M6" s="46"/>
      <c r="N6" s="8"/>
    </row>
    <row r="7" spans="1:14" ht="26.25" thickTop="1">
      <c r="A7" s="47" t="s">
        <v>36</v>
      </c>
      <c r="B7" s="48" t="s">
        <v>44</v>
      </c>
      <c r="C7" s="49" t="s">
        <v>45</v>
      </c>
      <c r="D7" s="49" t="s">
        <v>46</v>
      </c>
      <c r="G7" s="8" t="s">
        <v>68</v>
      </c>
      <c r="H7" s="74" t="s">
        <v>105</v>
      </c>
      <c r="I7" s="79" t="s">
        <v>94</v>
      </c>
      <c r="J7" s="69" t="str">
        <f>D13</f>
        <v>20110410</v>
      </c>
      <c r="K7" s="8" t="s">
        <v>47</v>
      </c>
      <c r="L7" s="8" t="s">
        <v>31</v>
      </c>
      <c r="M7" s="8" t="str">
        <f>G7&amp;","&amp;H7&amp;","&amp;I7&amp;","&amp;J7&amp;","&amp;K7&amp;","&amp;L7&amp;","&amp;"@"&amp;L7&amp;"0"&amp;A7&amp;","&amp;D7</f>
        <v>R21,2011N1,00000000,20110410,E,ELOLAP,@ELOLAP01,Joó Katalin</v>
      </c>
      <c r="N7" s="8"/>
    </row>
    <row r="8" spans="1:14" ht="12.75">
      <c r="A8" s="47" t="s">
        <v>48</v>
      </c>
      <c r="B8" s="48" t="s">
        <v>49</v>
      </c>
      <c r="C8" s="49" t="s">
        <v>50</v>
      </c>
      <c r="D8" s="49" t="s">
        <v>51</v>
      </c>
      <c r="G8" s="8" t="s">
        <v>68</v>
      </c>
      <c r="H8" s="8" t="str">
        <f aca="true" t="shared" si="0" ref="H8:J13">H7</f>
        <v>2011N1</v>
      </c>
      <c r="I8" s="69" t="str">
        <f t="shared" si="0"/>
        <v>00000000</v>
      </c>
      <c r="J8" s="69" t="str">
        <f t="shared" si="0"/>
        <v>20110410</v>
      </c>
      <c r="K8" s="8" t="s">
        <v>47</v>
      </c>
      <c r="L8" s="8" t="s">
        <v>31</v>
      </c>
      <c r="M8" s="8" t="str">
        <f aca="true" t="shared" si="1" ref="M8:M13">G8&amp;","&amp;H8&amp;","&amp;I8&amp;","&amp;J8&amp;","&amp;K8&amp;","&amp;L8&amp;","&amp;"@"&amp;L8&amp;"0"&amp;A8&amp;","&amp;D8</f>
        <v>R21,2011N1,00000000,20110410,E,ELOLAP,@ELOLAP02,325-8654</v>
      </c>
      <c r="N8" s="8"/>
    </row>
    <row r="9" spans="1:14" ht="12.75">
      <c r="A9" s="47" t="s">
        <v>52</v>
      </c>
      <c r="B9" s="48" t="s">
        <v>53</v>
      </c>
      <c r="C9" s="49" t="s">
        <v>54</v>
      </c>
      <c r="D9" s="50" t="s">
        <v>55</v>
      </c>
      <c r="G9" s="8" t="s">
        <v>68</v>
      </c>
      <c r="H9" s="8" t="str">
        <f t="shared" si="0"/>
        <v>2011N1</v>
      </c>
      <c r="I9" s="69" t="str">
        <f t="shared" si="0"/>
        <v>00000000</v>
      </c>
      <c r="J9" s="69" t="str">
        <f t="shared" si="0"/>
        <v>20110410</v>
      </c>
      <c r="K9" s="8" t="s">
        <v>47</v>
      </c>
      <c r="L9" s="8" t="s">
        <v>31</v>
      </c>
      <c r="M9" s="8" t="str">
        <f t="shared" si="1"/>
        <v>R21,2011N1,00000000,20110410,E,ELOLAP,@ELOLAP03,joo@hamati.hu</v>
      </c>
      <c r="N9" s="8"/>
    </row>
    <row r="10" spans="1:14" ht="114.75">
      <c r="A10" s="47" t="s">
        <v>56</v>
      </c>
      <c r="B10" s="48" t="s">
        <v>57</v>
      </c>
      <c r="C10" s="49" t="s">
        <v>103</v>
      </c>
      <c r="D10" s="49" t="s">
        <v>58</v>
      </c>
      <c r="G10" s="8" t="s">
        <v>68</v>
      </c>
      <c r="H10" s="8" t="str">
        <f t="shared" si="0"/>
        <v>2011N1</v>
      </c>
      <c r="I10" s="69" t="str">
        <f t="shared" si="0"/>
        <v>00000000</v>
      </c>
      <c r="J10" s="69" t="str">
        <f t="shared" si="0"/>
        <v>20110410</v>
      </c>
      <c r="K10" s="8" t="s">
        <v>47</v>
      </c>
      <c r="L10" s="8" t="s">
        <v>31</v>
      </c>
      <c r="M10" s="8" t="str">
        <f t="shared" si="1"/>
        <v>R21,2011N1,00000000,20110410,E,ELOLAP,@ELOLAP04,Sándor Béla</v>
      </c>
      <c r="N10" s="8"/>
    </row>
    <row r="11" spans="1:14" ht="12.75">
      <c r="A11" s="47" t="s">
        <v>59</v>
      </c>
      <c r="B11" s="48" t="s">
        <v>60</v>
      </c>
      <c r="C11" s="49" t="s">
        <v>50</v>
      </c>
      <c r="D11" s="49" t="s">
        <v>61</v>
      </c>
      <c r="G11" s="8" t="s">
        <v>68</v>
      </c>
      <c r="H11" s="8" t="str">
        <f t="shared" si="0"/>
        <v>2011N1</v>
      </c>
      <c r="I11" s="69" t="str">
        <f t="shared" si="0"/>
        <v>00000000</v>
      </c>
      <c r="J11" s="69" t="str">
        <f t="shared" si="0"/>
        <v>20110410</v>
      </c>
      <c r="K11" s="8" t="s">
        <v>47</v>
      </c>
      <c r="L11" s="8" t="s">
        <v>31</v>
      </c>
      <c r="M11" s="8" t="str">
        <f t="shared" si="1"/>
        <v>R21,2011N1,00000000,20110410,E,ELOLAP,@ELOLAP05,825-7490</v>
      </c>
      <c r="N11" s="8"/>
    </row>
    <row r="12" spans="1:14" ht="12.75">
      <c r="A12" s="47" t="s">
        <v>62</v>
      </c>
      <c r="B12" s="48" t="s">
        <v>63</v>
      </c>
      <c r="C12" s="49" t="s">
        <v>54</v>
      </c>
      <c r="D12" s="50" t="s">
        <v>64</v>
      </c>
      <c r="G12" s="8" t="s">
        <v>68</v>
      </c>
      <c r="H12" s="8" t="str">
        <f t="shared" si="0"/>
        <v>2011N1</v>
      </c>
      <c r="I12" s="69" t="str">
        <f t="shared" si="0"/>
        <v>00000000</v>
      </c>
      <c r="J12" s="69" t="str">
        <f t="shared" si="0"/>
        <v>20110410</v>
      </c>
      <c r="K12" s="8" t="s">
        <v>47</v>
      </c>
      <c r="L12" s="8" t="s">
        <v>31</v>
      </c>
      <c r="M12" s="8" t="str">
        <f t="shared" si="1"/>
        <v>R21,2011N1,00000000,20110410,E,ELOLAP,@ELOLAP06,sandor@hamati.hu</v>
      </c>
      <c r="N12" s="8"/>
    </row>
    <row r="13" spans="1:13" ht="26.25" thickBot="1">
      <c r="A13" s="51" t="s">
        <v>65</v>
      </c>
      <c r="B13" s="52" t="s">
        <v>66</v>
      </c>
      <c r="C13" s="53" t="s">
        <v>67</v>
      </c>
      <c r="D13" s="75" t="s">
        <v>104</v>
      </c>
      <c r="G13" s="8" t="s">
        <v>68</v>
      </c>
      <c r="H13" s="8" t="str">
        <f t="shared" si="0"/>
        <v>2011N1</v>
      </c>
      <c r="I13" s="69" t="str">
        <f t="shared" si="0"/>
        <v>00000000</v>
      </c>
      <c r="J13" s="69" t="str">
        <f t="shared" si="0"/>
        <v>20110410</v>
      </c>
      <c r="K13" s="8" t="s">
        <v>47</v>
      </c>
      <c r="L13" s="8" t="s">
        <v>31</v>
      </c>
      <c r="M13" s="8" t="str">
        <f t="shared" si="1"/>
        <v>R21,2011N1,00000000,20110410,E,ELOLAP,@ELOLAP07,20110410</v>
      </c>
    </row>
    <row r="14" ht="13.5" thickTop="1">
      <c r="I14" s="8"/>
    </row>
    <row r="15" ht="13.5" thickBot="1"/>
    <row r="16" spans="1:4" ht="14.25" thickBot="1" thickTop="1">
      <c r="A16" s="70" t="s">
        <v>99</v>
      </c>
      <c r="C16" s="71" t="str">
        <f>+"R211N1"&amp;I7</f>
        <v>R211N100000000</v>
      </c>
      <c r="D16" s="72" t="s">
        <v>100</v>
      </c>
    </row>
    <row r="17" ht="13.5" thickTop="1">
      <c r="D17" s="73" t="s">
        <v>102</v>
      </c>
    </row>
    <row r="18" ht="12.75">
      <c r="D18" s="73" t="s">
        <v>106</v>
      </c>
    </row>
    <row r="19" ht="12.75">
      <c r="D19" s="73" t="s">
        <v>101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joo@hamati.hu"/>
    <hyperlink ref="D12" r:id="rId2" display="sandor@hamati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6:O30"/>
  <sheetViews>
    <sheetView showGridLines="0" zoomScalePageLayoutView="0" workbookViewId="0" topLeftCell="A1">
      <selection activeCell="L16" sqref="L16"/>
    </sheetView>
  </sheetViews>
  <sheetFormatPr defaultColWidth="9.140625" defaultRowHeight="12.75"/>
  <cols>
    <col min="1" max="1" width="7.421875" style="8" customWidth="1"/>
    <col min="2" max="2" width="13.421875" style="0" customWidth="1"/>
    <col min="3" max="3" width="13.57421875" style="0" customWidth="1"/>
    <col min="4" max="4" width="16.00390625" style="0" customWidth="1"/>
    <col min="5" max="5" width="14.57421875" style="0" customWidth="1"/>
    <col min="6" max="6" width="13.00390625" style="0" customWidth="1"/>
    <col min="7" max="7" width="12.140625" style="0" customWidth="1"/>
  </cols>
  <sheetData>
    <row r="6" ht="15.75">
      <c r="D6" s="24" t="s">
        <v>18</v>
      </c>
    </row>
    <row r="7" ht="15.75">
      <c r="D7" s="24" t="s">
        <v>19</v>
      </c>
    </row>
    <row r="8" spans="1:5" ht="15.75">
      <c r="A8" s="7" t="s">
        <v>7</v>
      </c>
      <c r="E8" s="3"/>
    </row>
    <row r="9" spans="1:5" ht="13.5" thickBot="1">
      <c r="A9" s="9" t="s">
        <v>17</v>
      </c>
      <c r="E9" s="3"/>
    </row>
    <row r="10" spans="1:7" ht="30" customHeight="1" thickBot="1">
      <c r="A10" s="89" t="s">
        <v>13</v>
      </c>
      <c r="B10" s="90"/>
      <c r="C10" s="90"/>
      <c r="D10" s="91"/>
      <c r="F10" s="4"/>
      <c r="G10" s="3"/>
    </row>
    <row r="11" spans="1:15" ht="51.75" thickBot="1">
      <c r="A11" s="6" t="s">
        <v>3</v>
      </c>
      <c r="B11" s="25" t="s">
        <v>5</v>
      </c>
      <c r="C11" s="25" t="s">
        <v>6</v>
      </c>
      <c r="D11" s="25" t="s">
        <v>4</v>
      </c>
      <c r="E11" s="35" t="s">
        <v>11</v>
      </c>
      <c r="F11" s="19" t="s">
        <v>28</v>
      </c>
      <c r="G11" s="22" t="s">
        <v>8</v>
      </c>
      <c r="I11" s="45" t="s">
        <v>37</v>
      </c>
      <c r="J11" s="45" t="s">
        <v>38</v>
      </c>
      <c r="K11" s="45" t="s">
        <v>39</v>
      </c>
      <c r="L11" s="45" t="s">
        <v>40</v>
      </c>
      <c r="M11" s="45" t="s">
        <v>41</v>
      </c>
      <c r="N11" s="8" t="s">
        <v>42</v>
      </c>
      <c r="O11" s="8" t="s">
        <v>43</v>
      </c>
    </row>
    <row r="12" spans="1:15" ht="12.75">
      <c r="A12" s="27"/>
      <c r="B12" s="28" t="s">
        <v>0</v>
      </c>
      <c r="C12" s="23" t="s">
        <v>1</v>
      </c>
      <c r="D12" s="23" t="s">
        <v>12</v>
      </c>
      <c r="E12" s="33" t="s">
        <v>22</v>
      </c>
      <c r="F12" s="33" t="s">
        <v>23</v>
      </c>
      <c r="G12" s="34" t="s">
        <v>24</v>
      </c>
      <c r="I12" s="8"/>
      <c r="J12" s="8"/>
      <c r="K12" s="8"/>
      <c r="L12" s="8"/>
      <c r="M12" s="8"/>
      <c r="N12" s="8"/>
      <c r="O12" s="8"/>
    </row>
    <row r="13" spans="1:15" ht="12.75">
      <c r="A13" s="68" t="s">
        <v>78</v>
      </c>
      <c r="B13" s="62">
        <v>0</v>
      </c>
      <c r="C13" s="63" t="s">
        <v>70</v>
      </c>
      <c r="D13" s="63">
        <v>20121210</v>
      </c>
      <c r="E13" s="63" t="s">
        <v>70</v>
      </c>
      <c r="F13" s="63" t="s">
        <v>95</v>
      </c>
      <c r="G13" s="64">
        <v>0</v>
      </c>
      <c r="I13" s="76" t="str">
        <f>ELOLAP!$G$7</f>
        <v>R21</v>
      </c>
      <c r="J13" s="76" t="str">
        <f>ELOLAP!$H$7</f>
        <v>2011N1</v>
      </c>
      <c r="K13" s="77" t="str">
        <f>ELOLAP!$I$7</f>
        <v>00000000</v>
      </c>
      <c r="L13" s="69" t="str">
        <f>ELOLAP!$J$7</f>
        <v>20110410</v>
      </c>
      <c r="M13" s="8" t="s">
        <v>47</v>
      </c>
      <c r="N13" s="60" t="s">
        <v>91</v>
      </c>
      <c r="O13" s="60" t="str">
        <f>I13&amp;","&amp;J13&amp;","&amp;K13&amp;","&amp;L13&amp;","&amp;M13&amp;","&amp;N13&amp;","&amp;"@"&amp;N13&amp;"00"&amp;A13&amp;","&amp;B13&amp;","&amp;C13&amp;","&amp;D13&amp;","&amp;E13&amp;","&amp;F13&amp;","&amp;G13</f>
        <v>R21,2011N1,00000000,20110410,E,LEJ1,@LEJ10001,0,EUR,20121210,EUR,201212,0</v>
      </c>
    </row>
    <row r="14" spans="1:15" ht="12.75">
      <c r="A14" s="68" t="s">
        <v>79</v>
      </c>
      <c r="B14" s="62">
        <v>100</v>
      </c>
      <c r="C14" s="63" t="s">
        <v>70</v>
      </c>
      <c r="D14" s="63">
        <v>20121210</v>
      </c>
      <c r="E14" s="63" t="s">
        <v>70</v>
      </c>
      <c r="F14" s="63" t="s">
        <v>95</v>
      </c>
      <c r="G14" s="64">
        <v>15</v>
      </c>
      <c r="I14" s="76" t="str">
        <f>ELOLAP!$G$7</f>
        <v>R21</v>
      </c>
      <c r="J14" s="76" t="str">
        <f>ELOLAP!$H$7</f>
        <v>2011N1</v>
      </c>
      <c r="K14" s="77" t="str">
        <f>ELOLAP!$I$7</f>
        <v>00000000</v>
      </c>
      <c r="L14" s="69" t="str">
        <f>ELOLAP!$J$7</f>
        <v>20110410</v>
      </c>
      <c r="M14" s="8" t="s">
        <v>47</v>
      </c>
      <c r="N14" s="60" t="s">
        <v>91</v>
      </c>
      <c r="O14" s="60" t="str">
        <f>I14&amp;","&amp;J14&amp;","&amp;K14&amp;","&amp;L14&amp;","&amp;M14&amp;","&amp;N14&amp;","&amp;"@"&amp;N14&amp;"00"&amp;A14&amp;","&amp;B14&amp;","&amp;C14&amp;","&amp;D14&amp;","&amp;E14&amp;","&amp;F14&amp;","&amp;G14</f>
        <v>R21,2011N1,00000000,20110410,E,LEJ1,@LEJ10002,100,EUR,20121210,EUR,201212,15</v>
      </c>
    </row>
    <row r="15" spans="1:15" ht="12.75">
      <c r="A15" s="68" t="s">
        <v>80</v>
      </c>
      <c r="B15" s="62">
        <v>800000</v>
      </c>
      <c r="C15" s="63" t="s">
        <v>70</v>
      </c>
      <c r="D15" s="63">
        <v>20111111</v>
      </c>
      <c r="E15" s="63" t="s">
        <v>70</v>
      </c>
      <c r="F15" s="63" t="s">
        <v>96</v>
      </c>
      <c r="G15" s="64">
        <v>10000</v>
      </c>
      <c r="I15" s="76" t="str">
        <f>ELOLAP!$G$7</f>
        <v>R21</v>
      </c>
      <c r="J15" s="76" t="str">
        <f>ELOLAP!$H$7</f>
        <v>2011N1</v>
      </c>
      <c r="K15" s="77" t="str">
        <f>ELOLAP!$I$7</f>
        <v>00000000</v>
      </c>
      <c r="L15" s="69" t="str">
        <f>ELOLAP!$J$7</f>
        <v>20110410</v>
      </c>
      <c r="M15" s="8" t="s">
        <v>47</v>
      </c>
      <c r="N15" s="60" t="s">
        <v>91</v>
      </c>
      <c r="O15" s="60" t="str">
        <f>I15&amp;","&amp;J15&amp;","&amp;K15&amp;","&amp;L15&amp;","&amp;M15&amp;","&amp;N15&amp;","&amp;"@"&amp;N15&amp;"00"&amp;A15&amp;","&amp;B15&amp;","&amp;C15&amp;","&amp;D15&amp;","&amp;E15&amp;","&amp;F15&amp;","&amp;G15</f>
        <v>R21,2011N1,00000000,20110410,E,LEJ1,@LEJ10003,800000,EUR,20111111,EUR,200704,10000</v>
      </c>
    </row>
    <row r="16" spans="1:15" ht="12.75">
      <c r="A16" s="68" t="s">
        <v>81</v>
      </c>
      <c r="B16" s="62">
        <v>800000</v>
      </c>
      <c r="C16" s="63" t="s">
        <v>70</v>
      </c>
      <c r="D16" s="63">
        <v>20111111</v>
      </c>
      <c r="E16" s="63" t="s">
        <v>70</v>
      </c>
      <c r="F16" s="63" t="s">
        <v>97</v>
      </c>
      <c r="G16" s="64">
        <v>80000</v>
      </c>
      <c r="I16" s="76" t="str">
        <f>ELOLAP!$G$7</f>
        <v>R21</v>
      </c>
      <c r="J16" s="76" t="str">
        <f>ELOLAP!$H$7</f>
        <v>2011N1</v>
      </c>
      <c r="K16" s="77" t="str">
        <f>ELOLAP!$I$7</f>
        <v>00000000</v>
      </c>
      <c r="L16" s="69" t="str">
        <f>ELOLAP!$J$7</f>
        <v>20110410</v>
      </c>
      <c r="M16" s="8" t="s">
        <v>47</v>
      </c>
      <c r="N16" s="60" t="s">
        <v>91</v>
      </c>
      <c r="O16" s="60" t="str">
        <f>I16&amp;","&amp;J16&amp;","&amp;K16&amp;","&amp;L16&amp;","&amp;M16&amp;","&amp;N16&amp;","&amp;"@"&amp;N16&amp;"00"&amp;A16&amp;","&amp;B16&amp;","&amp;C16&amp;","&amp;D16&amp;","&amp;E16&amp;","&amp;F16&amp;","&amp;G16</f>
        <v>R21,2011N1,00000000,20110410,E,LEJ1,@LEJ10004,800000,EUR,20111111,EUR,200812,80000</v>
      </c>
    </row>
    <row r="17" spans="1:15" ht="13.5" thickBot="1">
      <c r="A17" s="68" t="s">
        <v>82</v>
      </c>
      <c r="B17" s="65">
        <v>800000</v>
      </c>
      <c r="C17" s="66" t="s">
        <v>70</v>
      </c>
      <c r="D17" s="66">
        <v>20111111</v>
      </c>
      <c r="E17" s="66" t="s">
        <v>70</v>
      </c>
      <c r="F17" s="66" t="s">
        <v>98</v>
      </c>
      <c r="G17" s="67">
        <v>300000</v>
      </c>
      <c r="I17" s="76" t="str">
        <f>ELOLAP!$G$7</f>
        <v>R21</v>
      </c>
      <c r="J17" s="76" t="str">
        <f>ELOLAP!$H$7</f>
        <v>2011N1</v>
      </c>
      <c r="K17" s="77" t="str">
        <f>ELOLAP!$I$7</f>
        <v>00000000</v>
      </c>
      <c r="L17" s="69" t="str">
        <f>ELOLAP!$J$7</f>
        <v>20110410</v>
      </c>
      <c r="M17" s="8" t="s">
        <v>47</v>
      </c>
      <c r="N17" s="60" t="s">
        <v>91</v>
      </c>
      <c r="O17" s="60" t="str">
        <f>I17&amp;","&amp;J17&amp;","&amp;K17&amp;","&amp;L17&amp;","&amp;M17&amp;","&amp;N17&amp;","&amp;"@"&amp;N17&amp;"00"&amp;A17&amp;","&amp;B17&amp;","&amp;C17&amp;","&amp;D17&amp;","&amp;E17&amp;","&amp;F17&amp;","&amp;G17</f>
        <v>R21,2011N1,00000000,20110410,E,LEJ1,@LEJ10005,800000,EUR,20111111,EUR,201111,300000</v>
      </c>
    </row>
    <row r="18" spans="1:4" s="3" customFormat="1" ht="13.5" thickTop="1">
      <c r="A18" s="11"/>
      <c r="B18" s="11"/>
      <c r="C18" s="11"/>
      <c r="D18" s="11"/>
    </row>
    <row r="19" spans="1:4" s="3" customFormat="1" ht="12.75">
      <c r="A19" s="11"/>
      <c r="B19" s="11"/>
      <c r="C19" s="11"/>
      <c r="D19" s="11"/>
    </row>
    <row r="20" spans="1:4" s="3" customFormat="1" ht="12.75">
      <c r="A20" s="10"/>
      <c r="B20" s="11"/>
      <c r="C20" s="11"/>
      <c r="D20" s="11"/>
    </row>
    <row r="21" spans="1:4" s="3" customFormat="1" ht="12.75">
      <c r="A21" s="10"/>
      <c r="B21" s="11"/>
      <c r="C21" s="11"/>
      <c r="D21" s="11"/>
    </row>
    <row r="22" spans="1:4" s="3" customFormat="1" ht="12.75">
      <c r="A22" s="10"/>
      <c r="B22" s="11"/>
      <c r="C22" s="11"/>
      <c r="D22" s="11"/>
    </row>
    <row r="23" spans="1:4" s="3" customFormat="1" ht="12.75">
      <c r="A23" s="10"/>
      <c r="B23" s="11"/>
      <c r="C23" s="11"/>
      <c r="D23" s="11"/>
    </row>
    <row r="24" spans="1:4" s="3" customFormat="1" ht="12.75">
      <c r="A24" s="10"/>
      <c r="B24" s="11"/>
      <c r="C24" s="11"/>
      <c r="D24" s="11"/>
    </row>
    <row r="25" spans="1:4" s="3" customFormat="1" ht="12.75">
      <c r="A25" s="10"/>
      <c r="B25" s="12"/>
      <c r="C25" s="12"/>
      <c r="D25" s="12"/>
    </row>
    <row r="26" spans="1:4" s="3" customFormat="1" ht="12.75">
      <c r="A26" s="10"/>
      <c r="B26" s="13"/>
      <c r="C26" s="13"/>
      <c r="D26" s="13"/>
    </row>
    <row r="27" spans="1:4" s="3" customFormat="1" ht="12.75">
      <c r="A27" s="10"/>
      <c r="B27" s="14"/>
      <c r="C27" s="14"/>
      <c r="D27" s="14"/>
    </row>
    <row r="28" spans="1:4" s="3" customFormat="1" ht="12.75">
      <c r="A28" s="10"/>
      <c r="B28" s="11"/>
      <c r="C28" s="11"/>
      <c r="D28" s="11"/>
    </row>
    <row r="29" spans="1:4" s="3" customFormat="1" ht="19.5" customHeight="1">
      <c r="A29" s="10"/>
      <c r="B29" s="11"/>
      <c r="C29" s="11"/>
      <c r="D29" s="11"/>
    </row>
    <row r="30" spans="2:4" ht="12.75">
      <c r="B30" s="1"/>
      <c r="C30" s="1"/>
      <c r="D30" s="1"/>
    </row>
  </sheetData>
  <sheetProtection/>
  <mergeCells count="1">
    <mergeCell ref="A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6:P35"/>
  <sheetViews>
    <sheetView showGridLines="0" zoomScalePageLayoutView="0" workbookViewId="0" topLeftCell="D1">
      <selection activeCell="M18" sqref="M18"/>
    </sheetView>
  </sheetViews>
  <sheetFormatPr defaultColWidth="9.140625" defaultRowHeight="12.75"/>
  <cols>
    <col min="1" max="1" width="7.8515625" style="0" customWidth="1"/>
    <col min="2" max="2" width="18.00390625" style="0" customWidth="1"/>
    <col min="3" max="4" width="14.140625" style="0" customWidth="1"/>
    <col min="5" max="5" width="12.421875" style="0" customWidth="1"/>
    <col min="6" max="6" width="15.8515625" style="0" customWidth="1"/>
    <col min="7" max="7" width="17.421875" style="0" customWidth="1"/>
    <col min="8" max="8" width="18.140625" style="0" customWidth="1"/>
  </cols>
  <sheetData>
    <row r="6" spans="1:6" ht="15.75">
      <c r="A6" s="8"/>
      <c r="C6" s="24" t="s">
        <v>18</v>
      </c>
      <c r="D6" s="24"/>
      <c r="E6" s="24"/>
      <c r="F6" s="24"/>
    </row>
    <row r="7" spans="1:6" ht="15.75">
      <c r="A7" s="8"/>
      <c r="C7" s="24" t="s">
        <v>19</v>
      </c>
      <c r="D7" s="24"/>
      <c r="E7" s="24"/>
      <c r="F7" s="24"/>
    </row>
    <row r="8" ht="15.75">
      <c r="A8" s="7" t="s">
        <v>9</v>
      </c>
    </row>
    <row r="9" ht="13.5" thickBot="1">
      <c r="A9" s="9" t="s">
        <v>17</v>
      </c>
    </row>
    <row r="10" spans="1:8" ht="27.75" customHeight="1" thickBot="1">
      <c r="A10" s="89" t="s">
        <v>21</v>
      </c>
      <c r="B10" s="90"/>
      <c r="C10" s="90"/>
      <c r="D10" s="90"/>
      <c r="E10" s="90"/>
      <c r="F10" s="90"/>
      <c r="G10" s="91"/>
      <c r="H10" s="2"/>
    </row>
    <row r="11" spans="1:16" ht="55.5" customHeight="1" thickBot="1">
      <c r="A11" s="5" t="s">
        <v>3</v>
      </c>
      <c r="B11" s="26" t="s">
        <v>14</v>
      </c>
      <c r="C11" s="25" t="s">
        <v>5</v>
      </c>
      <c r="D11" s="25" t="s">
        <v>6</v>
      </c>
      <c r="E11" s="25" t="s">
        <v>4</v>
      </c>
      <c r="F11" s="26" t="s">
        <v>30</v>
      </c>
      <c r="G11" s="19" t="s">
        <v>28</v>
      </c>
      <c r="H11" s="20" t="s">
        <v>20</v>
      </c>
      <c r="J11" s="45" t="s">
        <v>37</v>
      </c>
      <c r="K11" s="45" t="s">
        <v>38</v>
      </c>
      <c r="L11" s="45" t="s">
        <v>39</v>
      </c>
      <c r="M11" s="45" t="s">
        <v>40</v>
      </c>
      <c r="N11" s="45" t="s">
        <v>41</v>
      </c>
      <c r="O11" s="8" t="s">
        <v>42</v>
      </c>
      <c r="P11" s="8" t="s">
        <v>43</v>
      </c>
    </row>
    <row r="12" spans="1:16" ht="12.75">
      <c r="A12" s="36"/>
      <c r="B12" s="37" t="s">
        <v>0</v>
      </c>
      <c r="C12" s="37" t="s">
        <v>1</v>
      </c>
      <c r="D12" s="37" t="s">
        <v>12</v>
      </c>
      <c r="E12" s="37" t="s">
        <v>22</v>
      </c>
      <c r="F12" s="37" t="s">
        <v>23</v>
      </c>
      <c r="G12" s="37" t="s">
        <v>24</v>
      </c>
      <c r="H12" s="40" t="s">
        <v>25</v>
      </c>
      <c r="J12" s="8"/>
      <c r="K12" s="8"/>
      <c r="L12" s="8"/>
      <c r="M12" s="8"/>
      <c r="N12" s="8"/>
      <c r="O12" s="8"/>
      <c r="P12" s="8"/>
    </row>
    <row r="13" spans="1:16" ht="12.75">
      <c r="A13" s="59" t="s">
        <v>78</v>
      </c>
      <c r="B13" s="54" t="s">
        <v>69</v>
      </c>
      <c r="C13" s="55">
        <v>500000</v>
      </c>
      <c r="D13" s="54" t="s">
        <v>70</v>
      </c>
      <c r="E13" s="56">
        <v>20081231</v>
      </c>
      <c r="F13" s="54" t="s">
        <v>70</v>
      </c>
      <c r="G13" s="56">
        <v>200809</v>
      </c>
      <c r="H13" s="55">
        <v>200000</v>
      </c>
      <c r="J13" s="76" t="str">
        <f>ELOLAP!$G$7</f>
        <v>R21</v>
      </c>
      <c r="K13" s="76" t="str">
        <f>ELOLAP!$H$7</f>
        <v>2011N1</v>
      </c>
      <c r="L13" s="77" t="str">
        <f>ELOLAP!$I$7</f>
        <v>00000000</v>
      </c>
      <c r="M13" s="69" t="str">
        <f>ELOLAP!$J$7</f>
        <v>20110410</v>
      </c>
      <c r="N13" s="8" t="s">
        <v>47</v>
      </c>
      <c r="O13" s="60" t="s">
        <v>92</v>
      </c>
      <c r="P13" s="60" t="str">
        <f aca="true" t="shared" si="0" ref="P13:P19">J13&amp;","&amp;K13&amp;","&amp;L13&amp;","&amp;M13&amp;","&amp;N13&amp;","&amp;O13&amp;","&amp;"@"&amp;O13&amp;"00"&amp;A13&amp;","&amp;B13&amp;","&amp;C13&amp;","&amp;D13&amp;","&amp;E13&amp;","&amp;F13&amp;","&amp;G13&amp;","&amp;H13</f>
        <v>R21,2011N1,00000000,20110410,E,LEJ2,@LEJ20001,KHITT,500000,EUR,20081231,EUR,200809,200000</v>
      </c>
    </row>
    <row r="14" spans="1:16" ht="12.75">
      <c r="A14" s="59" t="s">
        <v>79</v>
      </c>
      <c r="B14" s="54" t="s">
        <v>69</v>
      </c>
      <c r="C14" s="55">
        <v>500000</v>
      </c>
      <c r="D14" s="54" t="s">
        <v>70</v>
      </c>
      <c r="E14" s="56">
        <v>20081231</v>
      </c>
      <c r="F14" s="54" t="s">
        <v>70</v>
      </c>
      <c r="G14" s="56">
        <v>200912</v>
      </c>
      <c r="H14" s="55">
        <v>200000</v>
      </c>
      <c r="J14" s="76" t="str">
        <f>ELOLAP!$G$7</f>
        <v>R21</v>
      </c>
      <c r="K14" s="76" t="str">
        <f>ELOLAP!$H$7</f>
        <v>2011N1</v>
      </c>
      <c r="L14" s="77" t="str">
        <f>ELOLAP!$I$7</f>
        <v>00000000</v>
      </c>
      <c r="M14" s="69" t="str">
        <f>ELOLAP!$J$7</f>
        <v>20110410</v>
      </c>
      <c r="N14" s="8" t="s">
        <v>47</v>
      </c>
      <c r="O14" s="60" t="s">
        <v>92</v>
      </c>
      <c r="P14" s="60" t="str">
        <f t="shared" si="0"/>
        <v>R21,2011N1,00000000,20110410,E,LEJ2,@LEJ20002,KHITT,500000,EUR,20081231,EUR,200912,200000</v>
      </c>
    </row>
    <row r="15" spans="1:16" ht="12.75">
      <c r="A15" s="59" t="s">
        <v>80</v>
      </c>
      <c r="B15" s="57" t="s">
        <v>72</v>
      </c>
      <c r="C15" s="55">
        <v>5000000</v>
      </c>
      <c r="D15" s="54" t="s">
        <v>74</v>
      </c>
      <c r="E15" s="56">
        <v>20100712</v>
      </c>
      <c r="F15" s="54" t="s">
        <v>74</v>
      </c>
      <c r="G15" s="56">
        <v>200912</v>
      </c>
      <c r="H15" s="55">
        <v>2000000</v>
      </c>
      <c r="J15" s="76" t="str">
        <f>ELOLAP!$G$7</f>
        <v>R21</v>
      </c>
      <c r="K15" s="76" t="str">
        <f>ELOLAP!$H$7</f>
        <v>2011N1</v>
      </c>
      <c r="L15" s="77" t="str">
        <f>ELOLAP!$I$7</f>
        <v>00000000</v>
      </c>
      <c r="M15" s="69" t="str">
        <f>ELOLAP!$J$7</f>
        <v>20110410</v>
      </c>
      <c r="N15" s="8" t="s">
        <v>47</v>
      </c>
      <c r="O15" s="60" t="s">
        <v>92</v>
      </c>
      <c r="P15" s="60" t="str">
        <f t="shared" si="0"/>
        <v>R21,2011N1,00000000,20110410,E,LEJ2,@LEJ20003,AHITT,5000000,HUF,20100712,HUF,200912,2000000</v>
      </c>
    </row>
    <row r="16" spans="1:16" ht="12.75">
      <c r="A16" s="59" t="s">
        <v>81</v>
      </c>
      <c r="B16" s="57" t="s">
        <v>72</v>
      </c>
      <c r="C16" s="55">
        <v>5000000</v>
      </c>
      <c r="D16" s="54" t="s">
        <v>74</v>
      </c>
      <c r="E16" s="56">
        <v>20100712</v>
      </c>
      <c r="F16" s="54" t="s">
        <v>74</v>
      </c>
      <c r="G16" s="56">
        <v>201007</v>
      </c>
      <c r="H16" s="55">
        <v>2000000</v>
      </c>
      <c r="J16" s="76" t="str">
        <f>ELOLAP!$G$7</f>
        <v>R21</v>
      </c>
      <c r="K16" s="76" t="str">
        <f>ELOLAP!$H$7</f>
        <v>2011N1</v>
      </c>
      <c r="L16" s="77" t="str">
        <f>ELOLAP!$I$7</f>
        <v>00000000</v>
      </c>
      <c r="M16" s="69" t="str">
        <f>ELOLAP!$J$7</f>
        <v>20110410</v>
      </c>
      <c r="N16" s="8" t="s">
        <v>47</v>
      </c>
      <c r="O16" s="60" t="s">
        <v>92</v>
      </c>
      <c r="P16" s="60" t="str">
        <f t="shared" si="0"/>
        <v>R21,2011N1,00000000,20110410,E,LEJ2,@LEJ20004,AHITT,5000000,HUF,20100712,HUF,201007,2000000</v>
      </c>
    </row>
    <row r="17" spans="1:16" ht="12.75">
      <c r="A17" s="59" t="s">
        <v>82</v>
      </c>
      <c r="B17" s="57" t="s">
        <v>72</v>
      </c>
      <c r="C17" s="55">
        <v>3000000</v>
      </c>
      <c r="D17" s="54" t="s">
        <v>71</v>
      </c>
      <c r="E17" s="56">
        <v>20110115</v>
      </c>
      <c r="F17" s="54" t="s">
        <v>71</v>
      </c>
      <c r="G17" s="56">
        <v>200901</v>
      </c>
      <c r="H17" s="55">
        <v>1000000</v>
      </c>
      <c r="J17" s="76" t="str">
        <f>ELOLAP!$G$7</f>
        <v>R21</v>
      </c>
      <c r="K17" s="76" t="str">
        <f>ELOLAP!$H$7</f>
        <v>2011N1</v>
      </c>
      <c r="L17" s="77" t="str">
        <f>ELOLAP!$I$7</f>
        <v>00000000</v>
      </c>
      <c r="M17" s="69" t="str">
        <f>ELOLAP!$J$7</f>
        <v>20110410</v>
      </c>
      <c r="N17" s="8" t="s">
        <v>47</v>
      </c>
      <c r="O17" s="60" t="s">
        <v>92</v>
      </c>
      <c r="P17" s="60" t="str">
        <f t="shared" si="0"/>
        <v>R21,2011N1,00000000,20110410,E,LEJ2,@LEJ20005,AHITT,3000000,USD,20110115,USD,200901,1000000</v>
      </c>
    </row>
    <row r="18" spans="1:16" ht="12.75">
      <c r="A18" s="59" t="s">
        <v>83</v>
      </c>
      <c r="B18" s="57" t="s">
        <v>72</v>
      </c>
      <c r="C18" s="55">
        <v>3000000</v>
      </c>
      <c r="D18" s="54" t="s">
        <v>71</v>
      </c>
      <c r="E18" s="56">
        <v>20110115</v>
      </c>
      <c r="F18" s="54" t="s">
        <v>71</v>
      </c>
      <c r="G18" s="56">
        <v>201001</v>
      </c>
      <c r="H18" s="55">
        <v>1000000</v>
      </c>
      <c r="J18" s="76" t="str">
        <f>ELOLAP!$G$7</f>
        <v>R21</v>
      </c>
      <c r="K18" s="76" t="str">
        <f>ELOLAP!$H$7</f>
        <v>2011N1</v>
      </c>
      <c r="L18" s="77" t="str">
        <f>ELOLAP!$I$7</f>
        <v>00000000</v>
      </c>
      <c r="M18" s="69" t="str">
        <f>ELOLAP!$J$7</f>
        <v>20110410</v>
      </c>
      <c r="N18" s="8" t="s">
        <v>47</v>
      </c>
      <c r="O18" s="60" t="s">
        <v>92</v>
      </c>
      <c r="P18" s="60" t="str">
        <f t="shared" si="0"/>
        <v>R21,2011N1,00000000,20110410,E,LEJ2,@LEJ20006,AHITT,3000000,USD,20110115,USD,201001,1000000</v>
      </c>
    </row>
    <row r="19" spans="1:16" ht="12.75">
      <c r="A19" s="59" t="s">
        <v>84</v>
      </c>
      <c r="B19" s="57" t="s">
        <v>72</v>
      </c>
      <c r="C19" s="55">
        <v>3000000</v>
      </c>
      <c r="D19" s="54" t="s">
        <v>71</v>
      </c>
      <c r="E19" s="56">
        <v>20110115</v>
      </c>
      <c r="F19" s="54" t="s">
        <v>71</v>
      </c>
      <c r="G19" s="56">
        <v>201101</v>
      </c>
      <c r="H19" s="55">
        <v>1000000</v>
      </c>
      <c r="J19" s="76" t="str">
        <f>ELOLAP!$G$7</f>
        <v>R21</v>
      </c>
      <c r="K19" s="76" t="str">
        <f>ELOLAP!$H$7</f>
        <v>2011N1</v>
      </c>
      <c r="L19" s="77" t="str">
        <f>ELOLAP!$I$7</f>
        <v>00000000</v>
      </c>
      <c r="M19" s="69" t="str">
        <f>ELOLAP!$J$7</f>
        <v>20110410</v>
      </c>
      <c r="N19" s="8" t="s">
        <v>47</v>
      </c>
      <c r="O19" s="60" t="s">
        <v>92</v>
      </c>
      <c r="P19" s="60" t="str">
        <f t="shared" si="0"/>
        <v>R21,2011N1,00000000,20110410,E,LEJ2,@LEJ20007,AHITT,3000000,USD,20110115,USD,201101,1000000</v>
      </c>
    </row>
    <row r="20" spans="1:16" ht="12.75">
      <c r="A20" s="59" t="s">
        <v>85</v>
      </c>
      <c r="B20" s="54"/>
      <c r="C20" s="55"/>
      <c r="D20" s="54"/>
      <c r="E20" s="56"/>
      <c r="F20" s="54"/>
      <c r="G20" s="56"/>
      <c r="H20" s="55"/>
      <c r="J20" s="8"/>
      <c r="K20" s="8"/>
      <c r="L20" s="61"/>
      <c r="M20" s="8"/>
      <c r="N20" s="8"/>
      <c r="O20" s="60"/>
      <c r="P20" s="60"/>
    </row>
    <row r="21" spans="1:14" ht="12.75">
      <c r="A21" s="38" t="s">
        <v>26</v>
      </c>
      <c r="B21" s="29"/>
      <c r="C21" s="29"/>
      <c r="D21" s="29"/>
      <c r="E21" s="29"/>
      <c r="F21" s="29"/>
      <c r="G21" s="29"/>
      <c r="H21" s="30"/>
      <c r="J21" s="8"/>
      <c r="K21" s="8"/>
      <c r="L21" s="61"/>
      <c r="M21" s="8"/>
      <c r="N21" s="8"/>
    </row>
    <row r="22" spans="1:14" ht="13.5" thickBot="1">
      <c r="A22" s="39" t="s">
        <v>27</v>
      </c>
      <c r="B22" s="31"/>
      <c r="C22" s="18"/>
      <c r="D22" s="18"/>
      <c r="E22" s="18"/>
      <c r="F22" s="18"/>
      <c r="G22" s="18"/>
      <c r="H22" s="32"/>
      <c r="J22" s="8"/>
      <c r="K22" s="8"/>
      <c r="L22" s="61"/>
      <c r="M22" s="8"/>
      <c r="N22" s="8"/>
    </row>
    <row r="23" spans="1:14" s="3" customFormat="1" ht="12.75">
      <c r="A23" s="15"/>
      <c r="B23" s="11"/>
      <c r="C23" s="11"/>
      <c r="D23" s="11"/>
      <c r="E23" s="11"/>
      <c r="F23" s="11"/>
      <c r="G23" s="11"/>
      <c r="J23" s="8"/>
      <c r="K23" s="8"/>
      <c r="L23" s="61"/>
      <c r="M23" s="8"/>
      <c r="N23" s="8"/>
    </row>
    <row r="24" spans="1:7" s="3" customFormat="1" ht="12.75">
      <c r="A24" s="15"/>
      <c r="B24" s="11"/>
      <c r="C24" s="11"/>
      <c r="D24" s="11"/>
      <c r="E24" s="11"/>
      <c r="F24" s="11"/>
      <c r="G24" s="11"/>
    </row>
    <row r="25" spans="1:7" s="3" customFormat="1" ht="12.75">
      <c r="A25" s="15"/>
      <c r="B25" s="11"/>
      <c r="C25" s="11"/>
      <c r="D25" s="11"/>
      <c r="E25" s="11"/>
      <c r="F25" s="11"/>
      <c r="G25" s="11"/>
    </row>
    <row r="26" spans="1:7" s="3" customFormat="1" ht="12.75">
      <c r="A26" s="15"/>
      <c r="B26" s="11"/>
      <c r="C26" s="11"/>
      <c r="D26" s="11"/>
      <c r="E26" s="11"/>
      <c r="F26" s="11"/>
      <c r="G26" s="11"/>
    </row>
    <row r="27" spans="1:7" s="3" customFormat="1" ht="12.75">
      <c r="A27" s="15"/>
      <c r="B27" s="11"/>
      <c r="C27" s="11"/>
      <c r="D27" s="11"/>
      <c r="E27" s="11"/>
      <c r="F27" s="11"/>
      <c r="G27" s="11"/>
    </row>
    <row r="28" spans="1:7" s="3" customFormat="1" ht="12.75">
      <c r="A28" s="15"/>
      <c r="B28" s="11"/>
      <c r="C28" s="11"/>
      <c r="D28" s="11"/>
      <c r="E28" s="11"/>
      <c r="F28" s="11"/>
      <c r="G28" s="11"/>
    </row>
    <row r="29" spans="1:7" s="3" customFormat="1" ht="12.75">
      <c r="A29" s="15"/>
      <c r="B29" s="11"/>
      <c r="C29" s="11"/>
      <c r="D29" s="11"/>
      <c r="E29" s="11"/>
      <c r="F29" s="11"/>
      <c r="G29" s="11"/>
    </row>
    <row r="30" spans="1:7" s="3" customFormat="1" ht="12.75">
      <c r="A30" s="15"/>
      <c r="B30" s="11"/>
      <c r="C30" s="11"/>
      <c r="D30" s="11"/>
      <c r="E30" s="11"/>
      <c r="F30" s="11"/>
      <c r="G30" s="11"/>
    </row>
    <row r="31" spans="1:7" s="3" customFormat="1" ht="12.75">
      <c r="A31" s="15"/>
      <c r="B31" s="12"/>
      <c r="C31" s="12"/>
      <c r="D31" s="12"/>
      <c r="E31" s="12"/>
      <c r="F31" s="12"/>
      <c r="G31" s="12"/>
    </row>
    <row r="32" spans="1:7" s="3" customFormat="1" ht="12.75">
      <c r="A32" s="15"/>
      <c r="B32" s="13"/>
      <c r="C32" s="13"/>
      <c r="D32" s="13"/>
      <c r="E32" s="13"/>
      <c r="F32" s="13"/>
      <c r="G32" s="13"/>
    </row>
    <row r="33" spans="1:7" s="3" customFormat="1" ht="12.75">
      <c r="A33" s="15"/>
      <c r="B33" s="14"/>
      <c r="C33" s="14"/>
      <c r="D33" s="14"/>
      <c r="E33" s="14"/>
      <c r="F33" s="14"/>
      <c r="G33" s="14"/>
    </row>
    <row r="34" spans="1:7" s="3" customFormat="1" ht="12.75">
      <c r="A34" s="15"/>
      <c r="B34" s="11"/>
      <c r="C34" s="11"/>
      <c r="D34" s="11"/>
      <c r="E34" s="11"/>
      <c r="F34" s="11"/>
      <c r="G34" s="11"/>
    </row>
    <row r="35" spans="1:7" s="3" customFormat="1" ht="12.75">
      <c r="A35" s="15"/>
      <c r="B35" s="11"/>
      <c r="C35" s="11"/>
      <c r="D35" s="11"/>
      <c r="E35" s="11"/>
      <c r="F35" s="11"/>
      <c r="G35" s="11"/>
    </row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</sheetData>
  <sheetProtection/>
  <mergeCells count="1">
    <mergeCell ref="A10:G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M54"/>
  <sheetViews>
    <sheetView showGridLines="0" zoomScalePageLayoutView="0" workbookViewId="0" topLeftCell="B1">
      <selection activeCell="J18" sqref="J18"/>
    </sheetView>
  </sheetViews>
  <sheetFormatPr defaultColWidth="9.140625" defaultRowHeight="12.75"/>
  <cols>
    <col min="1" max="1" width="8.57421875" style="0" customWidth="1"/>
    <col min="2" max="2" width="19.28125" style="0" customWidth="1"/>
    <col min="3" max="3" width="18.28125" style="0" customWidth="1"/>
    <col min="4" max="4" width="19.00390625" style="0" customWidth="1"/>
    <col min="5" max="5" width="18.140625" style="0" customWidth="1"/>
    <col min="6" max="6" width="16.00390625" style="0" customWidth="1"/>
    <col min="7" max="7" width="14.8515625" style="0" customWidth="1"/>
    <col min="8" max="8" width="12.7109375" style="0" customWidth="1"/>
  </cols>
  <sheetData>
    <row r="6" spans="1:3" ht="15.75">
      <c r="A6" s="8"/>
      <c r="C6" s="24" t="s">
        <v>18</v>
      </c>
    </row>
    <row r="7" spans="1:3" ht="15.75">
      <c r="A7" s="8"/>
      <c r="C7" s="24" t="s">
        <v>19</v>
      </c>
    </row>
    <row r="8" ht="15.75">
      <c r="A8" s="7" t="s">
        <v>10</v>
      </c>
    </row>
    <row r="9" spans="1:3" ht="13.5" thickBot="1">
      <c r="A9" s="17" t="s">
        <v>17</v>
      </c>
      <c r="B9" s="17"/>
      <c r="C9" s="2"/>
    </row>
    <row r="10" spans="1:7" s="3" customFormat="1" ht="39.75" customHeight="1" thickBot="1">
      <c r="A10" s="89" t="s">
        <v>29</v>
      </c>
      <c r="B10" s="90"/>
      <c r="C10" s="90"/>
      <c r="D10" s="91"/>
      <c r="E10" s="16"/>
      <c r="F10" s="16"/>
      <c r="G10" s="16"/>
    </row>
    <row r="11" spans="1:13" s="3" customFormat="1" ht="51.75" thickBot="1">
      <c r="A11" s="5" t="s">
        <v>3</v>
      </c>
      <c r="B11" s="26" t="s">
        <v>15</v>
      </c>
      <c r="C11" s="25" t="s">
        <v>2</v>
      </c>
      <c r="D11" s="19" t="s">
        <v>28</v>
      </c>
      <c r="E11" s="20" t="s">
        <v>16</v>
      </c>
      <c r="F11" s="16"/>
      <c r="G11" s="45" t="s">
        <v>37</v>
      </c>
      <c r="H11" s="45" t="s">
        <v>38</v>
      </c>
      <c r="I11" s="45" t="s">
        <v>39</v>
      </c>
      <c r="J11" s="45" t="s">
        <v>40</v>
      </c>
      <c r="K11" s="45" t="s">
        <v>41</v>
      </c>
      <c r="L11" s="8" t="s">
        <v>42</v>
      </c>
      <c r="M11" s="8" t="s">
        <v>43</v>
      </c>
    </row>
    <row r="12" spans="1:13" s="3" customFormat="1" ht="12.75">
      <c r="A12" s="21"/>
      <c r="B12" s="41" t="s">
        <v>0</v>
      </c>
      <c r="C12" s="37" t="s">
        <v>1</v>
      </c>
      <c r="D12" s="37" t="s">
        <v>12</v>
      </c>
      <c r="E12" s="42" t="s">
        <v>22</v>
      </c>
      <c r="F12" s="16"/>
      <c r="G12" s="8"/>
      <c r="H12" s="8"/>
      <c r="I12" s="8"/>
      <c r="J12" s="8"/>
      <c r="K12" s="8"/>
      <c r="L12" s="8"/>
      <c r="M12" s="8"/>
    </row>
    <row r="13" spans="1:13" s="3" customFormat="1" ht="12.75">
      <c r="A13" s="59" t="s">
        <v>78</v>
      </c>
      <c r="B13" s="54" t="s">
        <v>73</v>
      </c>
      <c r="C13" s="54" t="s">
        <v>71</v>
      </c>
      <c r="D13" s="56">
        <v>200710</v>
      </c>
      <c r="E13" s="55">
        <v>20000</v>
      </c>
      <c r="F13" s="16"/>
      <c r="G13" s="8" t="str">
        <f>ELOLAP!$G$7</f>
        <v>R21</v>
      </c>
      <c r="H13" s="76" t="str">
        <f>ELOLAP!$H$7</f>
        <v>2011N1</v>
      </c>
      <c r="I13" s="76" t="str">
        <f>ELOLAP!$I$7</f>
        <v>00000000</v>
      </c>
      <c r="J13" s="78" t="str">
        <f>ELOLAP!$J$7</f>
        <v>20110410</v>
      </c>
      <c r="K13" s="76" t="s">
        <v>47</v>
      </c>
      <c r="L13" s="60" t="s">
        <v>93</v>
      </c>
      <c r="M13" s="60" t="str">
        <f>G13&amp;","&amp;H13&amp;","&amp;I13&amp;","&amp;J13&amp;","&amp;K13&amp;","&amp;L13&amp;","&amp;"@"&amp;L13&amp;"00"&amp;A13&amp;","&amp;B13&amp;","&amp;C13&amp;","&amp;D13&amp;","&amp;E13</f>
        <v>R21,2011N1,00000000,20110410,E,LEJ3,@LEJ30001,EHITT,USD,200710,20000</v>
      </c>
    </row>
    <row r="14" spans="1:13" s="3" customFormat="1" ht="12.75">
      <c r="A14" s="59" t="s">
        <v>79</v>
      </c>
      <c r="B14" s="54" t="s">
        <v>73</v>
      </c>
      <c r="C14" s="54" t="s">
        <v>71</v>
      </c>
      <c r="D14" s="56">
        <v>200810</v>
      </c>
      <c r="E14" s="55">
        <v>20000</v>
      </c>
      <c r="F14" s="16"/>
      <c r="G14" s="8" t="str">
        <f>ELOLAP!$G$7</f>
        <v>R21</v>
      </c>
      <c r="H14" s="76" t="str">
        <f>ELOLAP!$H$7</f>
        <v>2011N1</v>
      </c>
      <c r="I14" s="76" t="str">
        <f>ELOLAP!$I$7</f>
        <v>00000000</v>
      </c>
      <c r="J14" s="78" t="str">
        <f>ELOLAP!$J$7</f>
        <v>20110410</v>
      </c>
      <c r="K14" s="8" t="s">
        <v>47</v>
      </c>
      <c r="L14" s="60" t="s">
        <v>93</v>
      </c>
      <c r="M14" s="60" t="str">
        <f>G14&amp;","&amp;H14&amp;","&amp;I14&amp;","&amp;J14&amp;","&amp;K14&amp;","&amp;L14&amp;","&amp;"@"&amp;L14&amp;"00"&amp;A14&amp;","&amp;B14&amp;","&amp;C14&amp;","&amp;D14&amp;","&amp;E14</f>
        <v>R21,2011N1,00000000,20110410,E,LEJ3,@LEJ30002,EHITT,USD,200810,20000</v>
      </c>
    </row>
    <row r="15" spans="1:13" s="3" customFormat="1" ht="12.75">
      <c r="A15" s="59" t="s">
        <v>80</v>
      </c>
      <c r="B15" s="54" t="s">
        <v>73</v>
      </c>
      <c r="C15" s="54" t="s">
        <v>71</v>
      </c>
      <c r="D15" s="56">
        <v>200910</v>
      </c>
      <c r="E15" s="55">
        <v>20000</v>
      </c>
      <c r="F15" s="16"/>
      <c r="G15" s="8" t="str">
        <f>ELOLAP!$G$7</f>
        <v>R21</v>
      </c>
      <c r="H15" s="76" t="str">
        <f>ELOLAP!$H$7</f>
        <v>2011N1</v>
      </c>
      <c r="I15" s="76" t="str">
        <f>ELOLAP!$I$7</f>
        <v>00000000</v>
      </c>
      <c r="J15" s="78" t="str">
        <f>ELOLAP!$J$7</f>
        <v>20110410</v>
      </c>
      <c r="K15" s="8" t="s">
        <v>47</v>
      </c>
      <c r="L15" s="60" t="s">
        <v>93</v>
      </c>
      <c r="M15" s="60" t="str">
        <f>G15&amp;","&amp;H15&amp;","&amp;I15&amp;","&amp;J15&amp;","&amp;K15&amp;","&amp;L15&amp;","&amp;"@"&amp;L15&amp;"00"&amp;A15&amp;","&amp;B15&amp;","&amp;C15&amp;","&amp;D15&amp;","&amp;E15</f>
        <v>R21,2011N1,00000000,20110410,E,LEJ3,@LEJ30003,EHITT,USD,200910,20000</v>
      </c>
    </row>
    <row r="16" spans="1:13" s="3" customFormat="1" ht="12.75">
      <c r="A16" s="59" t="s">
        <v>81</v>
      </c>
      <c r="B16" s="54" t="s">
        <v>73</v>
      </c>
      <c r="C16" s="54" t="s">
        <v>71</v>
      </c>
      <c r="D16" s="56">
        <v>201010</v>
      </c>
      <c r="E16" s="55">
        <v>40000</v>
      </c>
      <c r="F16" s="16"/>
      <c r="G16" s="8" t="str">
        <f>ELOLAP!$G$7</f>
        <v>R21</v>
      </c>
      <c r="H16" s="76" t="str">
        <f>ELOLAP!$H$7</f>
        <v>2011N1</v>
      </c>
      <c r="I16" s="76" t="str">
        <f>ELOLAP!$I$7</f>
        <v>00000000</v>
      </c>
      <c r="J16" s="78" t="str">
        <f>ELOLAP!$J$7</f>
        <v>20110410</v>
      </c>
      <c r="K16" s="8" t="s">
        <v>47</v>
      </c>
      <c r="L16" s="60" t="s">
        <v>93</v>
      </c>
      <c r="M16" s="60" t="str">
        <f>G16&amp;","&amp;H16&amp;","&amp;I16&amp;","&amp;J16&amp;","&amp;K16&amp;","&amp;L16&amp;","&amp;"@"&amp;L16&amp;"00"&amp;A16&amp;","&amp;B16&amp;","&amp;C16&amp;","&amp;D16&amp;","&amp;E16</f>
        <v>R21,2011N1,00000000,20110410,E,LEJ3,@LEJ30004,EHITT,USD,201010,40000</v>
      </c>
    </row>
    <row r="17" spans="1:13" s="3" customFormat="1" ht="12.75">
      <c r="A17" s="59" t="s">
        <v>82</v>
      </c>
      <c r="B17" s="54" t="s">
        <v>75</v>
      </c>
      <c r="C17" s="54" t="s">
        <v>71</v>
      </c>
      <c r="D17" s="56">
        <v>200712</v>
      </c>
      <c r="E17" s="55">
        <v>1000000</v>
      </c>
      <c r="F17" s="16"/>
      <c r="G17" s="8" t="str">
        <f>ELOLAP!$G$7</f>
        <v>R21</v>
      </c>
      <c r="H17" s="76" t="str">
        <f>ELOLAP!$H$7</f>
        <v>2011N1</v>
      </c>
      <c r="I17" s="76" t="str">
        <f>ELOLAP!$I$7</f>
        <v>00000000</v>
      </c>
      <c r="J17" s="78" t="str">
        <f>ELOLAP!$J$7</f>
        <v>20110410</v>
      </c>
      <c r="K17" s="8" t="s">
        <v>47</v>
      </c>
      <c r="L17" s="60" t="s">
        <v>93</v>
      </c>
      <c r="M17" s="60" t="str">
        <f aca="true" t="shared" si="0" ref="M17:M25">G17&amp;","&amp;H17&amp;","&amp;I17&amp;","&amp;J17&amp;","&amp;K17&amp;","&amp;L17&amp;","&amp;"@"&amp;L17&amp;"00"&amp;A17&amp;","&amp;B17&amp;","&amp;C17&amp;","&amp;D17&amp;","&amp;E17</f>
        <v>R21,2011N1,00000000,20110410,E,LEJ3,@LEJ30005,PLIZT,USD,200712,1000000</v>
      </c>
    </row>
    <row r="18" spans="1:13" s="3" customFormat="1" ht="12.75">
      <c r="A18" s="59" t="s">
        <v>83</v>
      </c>
      <c r="B18" s="54" t="s">
        <v>75</v>
      </c>
      <c r="C18" s="54" t="s">
        <v>71</v>
      </c>
      <c r="D18" s="56">
        <v>200806</v>
      </c>
      <c r="E18" s="55">
        <v>1000000</v>
      </c>
      <c r="F18" s="16"/>
      <c r="G18" s="8" t="str">
        <f>ELOLAP!$G$7</f>
        <v>R21</v>
      </c>
      <c r="H18" s="76" t="str">
        <f>ELOLAP!$H$7</f>
        <v>2011N1</v>
      </c>
      <c r="I18" s="76" t="str">
        <f>ELOLAP!$I$7</f>
        <v>00000000</v>
      </c>
      <c r="J18" s="78" t="str">
        <f>ELOLAP!$J$7</f>
        <v>20110410</v>
      </c>
      <c r="K18" s="8" t="s">
        <v>47</v>
      </c>
      <c r="L18" s="60" t="s">
        <v>93</v>
      </c>
      <c r="M18" s="60" t="str">
        <f t="shared" si="0"/>
        <v>R21,2011N1,00000000,20110410,E,LEJ3,@LEJ30006,PLIZT,USD,200806,1000000</v>
      </c>
    </row>
    <row r="19" spans="1:13" s="3" customFormat="1" ht="12.75">
      <c r="A19" s="59" t="s">
        <v>84</v>
      </c>
      <c r="B19" s="54" t="s">
        <v>75</v>
      </c>
      <c r="C19" s="54" t="s">
        <v>71</v>
      </c>
      <c r="D19" s="56">
        <v>200812</v>
      </c>
      <c r="E19" s="55">
        <v>1000000</v>
      </c>
      <c r="F19" s="16"/>
      <c r="G19" s="8" t="str">
        <f>ELOLAP!$G$7</f>
        <v>R21</v>
      </c>
      <c r="H19" s="76" t="str">
        <f>ELOLAP!$H$7</f>
        <v>2011N1</v>
      </c>
      <c r="I19" s="76" t="str">
        <f>ELOLAP!$I$7</f>
        <v>00000000</v>
      </c>
      <c r="J19" s="78" t="str">
        <f>ELOLAP!$J$7</f>
        <v>20110410</v>
      </c>
      <c r="K19" s="8" t="s">
        <v>47</v>
      </c>
      <c r="L19" s="60" t="s">
        <v>93</v>
      </c>
      <c r="M19" s="60" t="str">
        <f t="shared" si="0"/>
        <v>R21,2011N1,00000000,20110410,E,LEJ3,@LEJ30007,PLIZT,USD,200812,1000000</v>
      </c>
    </row>
    <row r="20" spans="1:13" s="3" customFormat="1" ht="12.75">
      <c r="A20" s="59" t="s">
        <v>85</v>
      </c>
      <c r="B20" s="58" t="s">
        <v>76</v>
      </c>
      <c r="C20" s="54" t="s">
        <v>71</v>
      </c>
      <c r="D20" s="56">
        <v>200711</v>
      </c>
      <c r="E20" s="55">
        <v>20000</v>
      </c>
      <c r="F20" s="16"/>
      <c r="G20" s="8" t="str">
        <f>ELOLAP!$G$7</f>
        <v>R21</v>
      </c>
      <c r="H20" s="76" t="str">
        <f>ELOLAP!$H$7</f>
        <v>2011N1</v>
      </c>
      <c r="I20" s="76" t="str">
        <f>ELOLAP!$I$7</f>
        <v>00000000</v>
      </c>
      <c r="J20" s="78" t="str">
        <f>ELOLAP!$J$7</f>
        <v>20110410</v>
      </c>
      <c r="K20" s="8" t="s">
        <v>47</v>
      </c>
      <c r="L20" s="60" t="s">
        <v>93</v>
      </c>
      <c r="M20" s="60" t="str">
        <f t="shared" si="0"/>
        <v>R21,2011N1,00000000,20110410,E,LEJ3,@LEJ30008,LBETT,USD,200711,20000</v>
      </c>
    </row>
    <row r="21" spans="1:13" s="3" customFormat="1" ht="12.75">
      <c r="A21" s="59" t="s">
        <v>86</v>
      </c>
      <c r="B21" s="58" t="s">
        <v>76</v>
      </c>
      <c r="C21" s="54" t="s">
        <v>71</v>
      </c>
      <c r="D21" s="56">
        <v>200712</v>
      </c>
      <c r="E21" s="55">
        <v>20000</v>
      </c>
      <c r="F21" s="16"/>
      <c r="G21" s="8" t="str">
        <f>ELOLAP!$G$7</f>
        <v>R21</v>
      </c>
      <c r="H21" s="76" t="str">
        <f>ELOLAP!$H$7</f>
        <v>2011N1</v>
      </c>
      <c r="I21" s="76" t="str">
        <f>ELOLAP!$I$7</f>
        <v>00000000</v>
      </c>
      <c r="J21" s="78" t="str">
        <f>ELOLAP!$J$7</f>
        <v>20110410</v>
      </c>
      <c r="K21" s="8" t="s">
        <v>47</v>
      </c>
      <c r="L21" s="60" t="s">
        <v>93</v>
      </c>
      <c r="M21" s="60" t="str">
        <f t="shared" si="0"/>
        <v>R21,2011N1,00000000,20110410,E,LEJ3,@LEJ30009,LBETT,USD,200712,20000</v>
      </c>
    </row>
    <row r="22" spans="1:13" s="3" customFormat="1" ht="12.75">
      <c r="A22" s="59" t="s">
        <v>87</v>
      </c>
      <c r="B22" s="58" t="s">
        <v>76</v>
      </c>
      <c r="C22" s="54" t="s">
        <v>71</v>
      </c>
      <c r="D22" s="56">
        <v>200806</v>
      </c>
      <c r="E22" s="55">
        <v>40000</v>
      </c>
      <c r="F22" s="16"/>
      <c r="G22" s="8" t="str">
        <f>ELOLAP!$G$7</f>
        <v>R21</v>
      </c>
      <c r="H22" s="76" t="str">
        <f>ELOLAP!$H$7</f>
        <v>2011N1</v>
      </c>
      <c r="I22" s="76" t="str">
        <f>ELOLAP!$I$7</f>
        <v>00000000</v>
      </c>
      <c r="J22" s="78" t="str">
        <f>ELOLAP!$J$7</f>
        <v>20110410</v>
      </c>
      <c r="K22" s="8" t="s">
        <v>47</v>
      </c>
      <c r="L22" s="60" t="s">
        <v>93</v>
      </c>
      <c r="M22" s="60" t="str">
        <f t="shared" si="0"/>
        <v>R21,2011N1,00000000,20110410,E,LEJ3,@LEJ30010,LBETT,USD,200806,40000</v>
      </c>
    </row>
    <row r="23" spans="1:13" s="3" customFormat="1" ht="12.75">
      <c r="A23" s="59" t="s">
        <v>88</v>
      </c>
      <c r="B23" s="54" t="s">
        <v>77</v>
      </c>
      <c r="C23" s="54" t="s">
        <v>70</v>
      </c>
      <c r="D23" s="56">
        <v>200712</v>
      </c>
      <c r="E23" s="55">
        <v>20000</v>
      </c>
      <c r="F23" s="16"/>
      <c r="G23" s="8" t="str">
        <f>ELOLAP!$G$7</f>
        <v>R21</v>
      </c>
      <c r="H23" s="76" t="str">
        <f>ELOLAP!$H$7</f>
        <v>2011N1</v>
      </c>
      <c r="I23" s="76" t="str">
        <f>ELOLAP!$I$7</f>
        <v>00000000</v>
      </c>
      <c r="J23" s="78" t="str">
        <f>ELOLAP!$J$7</f>
        <v>20110410</v>
      </c>
      <c r="K23" s="8" t="s">
        <v>47</v>
      </c>
      <c r="L23" s="60" t="s">
        <v>93</v>
      </c>
      <c r="M23" s="60" t="str">
        <f t="shared" si="0"/>
        <v>R21,2011N1,00000000,20110410,E,LEJ3,@LEJ30011,ET,EUR,200712,20000</v>
      </c>
    </row>
    <row r="24" spans="1:13" s="3" customFormat="1" ht="12.75">
      <c r="A24" s="59" t="s">
        <v>89</v>
      </c>
      <c r="B24" s="54" t="s">
        <v>77</v>
      </c>
      <c r="C24" s="54" t="s">
        <v>70</v>
      </c>
      <c r="D24" s="56">
        <v>200812</v>
      </c>
      <c r="E24" s="55">
        <v>20000</v>
      </c>
      <c r="F24" s="16"/>
      <c r="G24" s="8" t="str">
        <f>ELOLAP!$G$7</f>
        <v>R21</v>
      </c>
      <c r="H24" s="76" t="str">
        <f>ELOLAP!$H$7</f>
        <v>2011N1</v>
      </c>
      <c r="I24" s="76" t="str">
        <f>ELOLAP!$I$7</f>
        <v>00000000</v>
      </c>
      <c r="J24" s="78" t="str">
        <f>ELOLAP!$J$7</f>
        <v>20110410</v>
      </c>
      <c r="K24" s="8" t="s">
        <v>47</v>
      </c>
      <c r="L24" s="60" t="s">
        <v>93</v>
      </c>
      <c r="M24" s="60" t="str">
        <f t="shared" si="0"/>
        <v>R21,2011N1,00000000,20110410,E,LEJ3,@LEJ30012,ET,EUR,200812,20000</v>
      </c>
    </row>
    <row r="25" spans="1:13" s="3" customFormat="1" ht="12.75">
      <c r="A25" s="59" t="s">
        <v>90</v>
      </c>
      <c r="B25" s="54" t="s">
        <v>77</v>
      </c>
      <c r="C25" s="54" t="s">
        <v>70</v>
      </c>
      <c r="D25" s="56">
        <v>200912</v>
      </c>
      <c r="E25" s="55">
        <v>53000</v>
      </c>
      <c r="F25" s="16"/>
      <c r="G25" s="8" t="str">
        <f>ELOLAP!$G$7</f>
        <v>R21</v>
      </c>
      <c r="H25" s="76" t="str">
        <f>ELOLAP!$H$7</f>
        <v>2011N1</v>
      </c>
      <c r="I25" s="76" t="str">
        <f>ELOLAP!$I$7</f>
        <v>00000000</v>
      </c>
      <c r="J25" s="78" t="str">
        <f>ELOLAP!$J$7</f>
        <v>20110410</v>
      </c>
      <c r="K25" s="8" t="s">
        <v>47</v>
      </c>
      <c r="L25" s="60" t="s">
        <v>93</v>
      </c>
      <c r="M25" s="60" t="str">
        <f t="shared" si="0"/>
        <v>R21,2011N1,00000000,20110410,E,LEJ3,@LEJ30013,ET,EUR,200912,53000</v>
      </c>
    </row>
    <row r="26" spans="1:7" s="3" customFormat="1" ht="12.75">
      <c r="A26" s="15"/>
      <c r="B26" s="11"/>
      <c r="D26" s="16"/>
      <c r="E26" s="16"/>
      <c r="F26" s="16"/>
      <c r="G26" s="16"/>
    </row>
    <row r="27" spans="1:7" s="3" customFormat="1" ht="12.75">
      <c r="A27" s="15"/>
      <c r="B27" s="11"/>
      <c r="D27" s="16"/>
      <c r="E27" s="16"/>
      <c r="F27" s="16"/>
      <c r="G27" s="16"/>
    </row>
    <row r="28" spans="1:7" s="3" customFormat="1" ht="12.75">
      <c r="A28" s="15"/>
      <c r="B28" s="11"/>
      <c r="D28" s="16"/>
      <c r="E28" s="16"/>
      <c r="F28" s="16"/>
      <c r="G28" s="16"/>
    </row>
    <row r="29" spans="1:7" s="3" customFormat="1" ht="12.75" customHeight="1">
      <c r="A29" s="15"/>
      <c r="B29" s="11"/>
      <c r="D29" s="16"/>
      <c r="E29" s="16"/>
      <c r="F29" s="16"/>
      <c r="G29" s="16"/>
    </row>
    <row r="30" spans="1:7" s="3" customFormat="1" ht="12.75">
      <c r="A30" s="15"/>
      <c r="B30" s="11"/>
      <c r="D30" s="16"/>
      <c r="E30" s="16"/>
      <c r="F30" s="16"/>
      <c r="G30" s="16"/>
    </row>
    <row r="31" spans="1:7" s="3" customFormat="1" ht="12.75">
      <c r="A31" s="15"/>
      <c r="B31" s="11"/>
      <c r="D31" s="16"/>
      <c r="E31" s="16"/>
      <c r="F31" s="16"/>
      <c r="G31" s="16"/>
    </row>
    <row r="32" spans="1:7" s="3" customFormat="1" ht="12.75">
      <c r="A32" s="15"/>
      <c r="B32" s="11"/>
      <c r="D32" s="16"/>
      <c r="E32" s="16"/>
      <c r="F32" s="16"/>
      <c r="G32" s="16"/>
    </row>
    <row r="33" spans="1:7" s="3" customFormat="1" ht="12.75" customHeight="1">
      <c r="A33" s="15"/>
      <c r="B33" s="11"/>
      <c r="D33" s="16"/>
      <c r="E33" s="16"/>
      <c r="F33" s="16"/>
      <c r="G33" s="16"/>
    </row>
    <row r="34" spans="1:7" s="3" customFormat="1" ht="12.75">
      <c r="A34" s="15"/>
      <c r="B34" s="11"/>
      <c r="D34" s="16"/>
      <c r="E34" s="16"/>
      <c r="F34" s="16"/>
      <c r="G34" s="16"/>
    </row>
    <row r="35" spans="1:7" s="3" customFormat="1" ht="12.75">
      <c r="A35" s="15"/>
      <c r="B35" s="11"/>
      <c r="D35" s="16"/>
      <c r="E35" s="16"/>
      <c r="F35" s="16"/>
      <c r="G35" s="16"/>
    </row>
    <row r="36" spans="1:7" s="3" customFormat="1" ht="12.75">
      <c r="A36" s="15"/>
      <c r="B36" s="11"/>
      <c r="D36" s="16"/>
      <c r="E36" s="16"/>
      <c r="F36" s="16"/>
      <c r="G36" s="16"/>
    </row>
    <row r="37" spans="1:7" s="3" customFormat="1" ht="12.75" customHeight="1">
      <c r="A37" s="15"/>
      <c r="B37" s="11"/>
      <c r="D37" s="16"/>
      <c r="E37" s="16"/>
      <c r="F37" s="16"/>
      <c r="G37" s="16"/>
    </row>
    <row r="38" spans="1:7" s="3" customFormat="1" ht="12.75">
      <c r="A38" s="15"/>
      <c r="B38" s="11"/>
      <c r="D38" s="16"/>
      <c r="E38" s="16"/>
      <c r="F38" s="16"/>
      <c r="G38" s="16"/>
    </row>
    <row r="39" spans="1:7" s="3" customFormat="1" ht="12.75">
      <c r="A39" s="15"/>
      <c r="B39" s="11"/>
      <c r="D39" s="16"/>
      <c r="E39" s="16"/>
      <c r="F39" s="16"/>
      <c r="G39" s="16"/>
    </row>
    <row r="40" spans="1:7" s="3" customFormat="1" ht="12.75">
      <c r="A40" s="15"/>
      <c r="B40" s="11"/>
      <c r="D40" s="16"/>
      <c r="E40" s="16"/>
      <c r="F40" s="16"/>
      <c r="G40" s="16"/>
    </row>
    <row r="41" spans="1:7" s="3" customFormat="1" ht="12.75" customHeight="1">
      <c r="A41" s="15"/>
      <c r="B41" s="12"/>
      <c r="D41" s="16"/>
      <c r="E41" s="16"/>
      <c r="F41" s="16"/>
      <c r="G41" s="16"/>
    </row>
    <row r="42" spans="1:7" s="3" customFormat="1" ht="12.75">
      <c r="A42" s="15"/>
      <c r="B42" s="12"/>
      <c r="D42" s="16"/>
      <c r="E42" s="16"/>
      <c r="F42" s="16"/>
      <c r="G42" s="16"/>
    </row>
    <row r="43" spans="1:7" s="3" customFormat="1" ht="12.75">
      <c r="A43" s="15"/>
      <c r="B43" s="12"/>
      <c r="D43" s="16"/>
      <c r="E43" s="16"/>
      <c r="F43" s="16"/>
      <c r="G43" s="16"/>
    </row>
    <row r="44" spans="1:7" s="3" customFormat="1" ht="12.75">
      <c r="A44" s="15"/>
      <c r="B44" s="12"/>
      <c r="D44" s="16"/>
      <c r="E44" s="16"/>
      <c r="F44" s="16"/>
      <c r="G44" s="16"/>
    </row>
    <row r="45" spans="1:7" s="3" customFormat="1" ht="12.75" customHeight="1">
      <c r="A45" s="15"/>
      <c r="B45" s="13"/>
      <c r="D45" s="16"/>
      <c r="E45" s="16"/>
      <c r="F45" s="16"/>
      <c r="G45" s="16"/>
    </row>
    <row r="46" spans="1:7" s="3" customFormat="1" ht="12.75">
      <c r="A46" s="15"/>
      <c r="B46" s="13"/>
      <c r="D46" s="16"/>
      <c r="E46" s="16"/>
      <c r="F46" s="16"/>
      <c r="G46" s="16"/>
    </row>
    <row r="47" spans="1:7" s="3" customFormat="1" ht="12.75">
      <c r="A47" s="15"/>
      <c r="B47" s="13"/>
      <c r="D47" s="16"/>
      <c r="E47" s="16"/>
      <c r="F47" s="16"/>
      <c r="G47" s="16"/>
    </row>
    <row r="48" spans="1:7" s="3" customFormat="1" ht="12.75">
      <c r="A48" s="15"/>
      <c r="B48" s="13"/>
      <c r="D48" s="16"/>
      <c r="E48" s="16"/>
      <c r="F48" s="16"/>
      <c r="G48" s="16"/>
    </row>
    <row r="49" spans="1:7" s="3" customFormat="1" ht="12.75" customHeight="1">
      <c r="A49" s="15"/>
      <c r="B49" s="14"/>
      <c r="D49" s="16"/>
      <c r="E49" s="16"/>
      <c r="F49" s="16"/>
      <c r="G49" s="16"/>
    </row>
    <row r="50" spans="1:7" s="3" customFormat="1" ht="12.75">
      <c r="A50" s="15"/>
      <c r="B50" s="14"/>
      <c r="D50" s="16"/>
      <c r="E50" s="16"/>
      <c r="F50" s="16"/>
      <c r="G50" s="16"/>
    </row>
    <row r="51" spans="1:7" s="3" customFormat="1" ht="12.75">
      <c r="A51" s="15"/>
      <c r="B51" s="14"/>
      <c r="D51" s="16"/>
      <c r="E51" s="16"/>
      <c r="F51" s="16"/>
      <c r="G51" s="16"/>
    </row>
    <row r="52" spans="1:7" s="3" customFormat="1" ht="12.75">
      <c r="A52" s="15"/>
      <c r="B52" s="14"/>
      <c r="D52" s="16"/>
      <c r="E52" s="16"/>
      <c r="F52" s="16"/>
      <c r="G52" s="16"/>
    </row>
    <row r="53" spans="1:7" s="3" customFormat="1" ht="12.75">
      <c r="A53" s="15"/>
      <c r="B53" s="11"/>
      <c r="D53" s="16"/>
      <c r="E53" s="16"/>
      <c r="F53" s="16"/>
      <c r="G53" s="16"/>
    </row>
    <row r="54" spans="1:7" s="3" customFormat="1" ht="12.75">
      <c r="A54" s="15"/>
      <c r="B54" s="11"/>
      <c r="D54" s="16"/>
      <c r="E54" s="16"/>
      <c r="F54" s="16"/>
      <c r="G54" s="16"/>
    </row>
    <row r="55" s="3" customFormat="1" ht="12.75"/>
    <row r="56" s="3" customFormat="1" ht="12.75"/>
    <row r="57" s="3" customFormat="1" ht="12.75"/>
    <row r="58" s="3" customFormat="1" ht="12.75"/>
  </sheetData>
  <sheetProtection/>
  <mergeCells count="1">
    <mergeCell ref="A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kuranzne</cp:lastModifiedBy>
  <cp:lastPrinted>2007-02-13T13:19:28Z</cp:lastPrinted>
  <dcterms:created xsi:type="dcterms:W3CDTF">2005-09-19T08:58:06Z</dcterms:created>
  <dcterms:modified xsi:type="dcterms:W3CDTF">2010-11-30T11:09:36Z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657232980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-1030673268</vt:i4>
  </property>
  <property fmtid="{D5CDD505-2E9C-101B-9397-08002B2CF9AE}" pid="7" name="_ReviewingToolsShownOnce">
    <vt:lpwstr/>
  </property>
</Properties>
</file>