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HIT" sheetId="3" r:id="rId3"/>
  </sheets>
  <definedNames>
    <definedName name="_xlnm.Print_Titles" localSheetId="2">'HIT'!$1:$4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<sst xmlns="http://schemas.openxmlformats.org/spreadsheetml/2006/main" count="136" uniqueCount="86">
  <si>
    <t>Sorszám</t>
  </si>
  <si>
    <t>Szerződés szerinti összege</t>
  </si>
  <si>
    <t>Hitel végső lejáratának időpontja</t>
  </si>
  <si>
    <t>a</t>
  </si>
  <si>
    <t>b</t>
  </si>
  <si>
    <t>c</t>
  </si>
  <si>
    <t>d</t>
  </si>
  <si>
    <t>f</t>
  </si>
  <si>
    <t xml:space="preserve">e </t>
  </si>
  <si>
    <t xml:space="preserve"> neve</t>
  </si>
  <si>
    <t>ISO országkódja</t>
  </si>
  <si>
    <t>Rezidens hitelfelvevő neve</t>
  </si>
  <si>
    <t>Rezidens hitelfelvevő törzsszáma</t>
  </si>
  <si>
    <t>Szerződés szerinti devizanem ISO kódja</t>
  </si>
  <si>
    <t>Kezesség vállalás kezdő időpontja</t>
  </si>
  <si>
    <t>Tárgynegyedév végén fennálló állomány</t>
  </si>
  <si>
    <t>g</t>
  </si>
  <si>
    <t>h</t>
  </si>
  <si>
    <t>i</t>
  </si>
  <si>
    <t>HIT tábla:</t>
  </si>
  <si>
    <t>Nem rezidens hitelnyújtó</t>
  </si>
  <si>
    <t>Nem rezidens hitelezővel szemben  vállalt állami kezességről</t>
  </si>
  <si>
    <t>Adatok: Egész devizában</t>
  </si>
  <si>
    <t>Állam által vállalt kezességek</t>
  </si>
  <si>
    <t>j</t>
  </si>
  <si>
    <t>Tárgynegyedévben az állam (kezes) által történt tényleges kifizetés összege</t>
  </si>
  <si>
    <t>01</t>
  </si>
  <si>
    <t>02</t>
  </si>
  <si>
    <t>03</t>
  </si>
  <si>
    <t>04</t>
  </si>
  <si>
    <t>EIB</t>
  </si>
  <si>
    <t>4C</t>
  </si>
  <si>
    <t>USD</t>
  </si>
  <si>
    <t>EUR</t>
  </si>
  <si>
    <t>IBRD</t>
  </si>
  <si>
    <t>1E</t>
  </si>
  <si>
    <t>Dunaújváros Megyei Jogú Város Önkormányzata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</si>
  <si>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</si>
  <si>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</si>
  <si>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</si>
  <si>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</si>
  <si>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</si>
  <si>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</si>
  <si>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</si>
  <si>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</si>
  <si>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</si>
  <si>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</si>
  <si>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</si>
  <si>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</si>
  <si>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</si>
  <si>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</si>
  <si>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</si>
  <si>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</si>
  <si>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00000000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</si>
  <si>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</si>
  <si>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</si>
  <si>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</si>
  <si>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</si>
  <si>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</si>
  <si>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</si>
  <si>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</si>
  <si>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</si>
  <si>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</si>
  <si>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</si>
  <si>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</si>
  <si>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</si>
  <si>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</si>
  <si>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</si>
  <si>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</si>
  <si>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</si>
  <si>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</si>
  <si>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</si>
  <si>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</si>
  <si>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</si>
  <si>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</si>
  <si>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R25</t>
  </si>
  <si>
    <t>HIT</t>
  </si>
  <si>
    <t>Magyar Villamos Művek Zrt</t>
  </si>
  <si>
    <t>20090511</t>
  </si>
  <si>
    <t>Szabványos fájlnév:</t>
  </si>
  <si>
    <t xml:space="preserve"> Fájlnév összetétele: </t>
  </si>
  <si>
    <t>3) adatszolgáltató 8 jegyű törzsszáma</t>
  </si>
  <si>
    <t>1) adatgyűjtés jele: R25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</si>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</sst>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</numFmts>
  <fonts count="53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vertical="center" wrapText="1"/>
      <protection/>
    </xf>
    <xf numFmtId="0" fontId="4" fillId="0" borderId="0" xfId="55" applyFont="1">
      <alignment/>
      <protection/>
    </xf>
    <xf numFmtId="0" fontId="2" fillId="33" borderId="10" xfId="55" applyFont="1" applyFill="1" applyBorder="1" applyAlignment="1">
      <alignment/>
      <protection/>
    </xf>
    <xf numFmtId="0" fontId="2" fillId="33" borderId="11" xfId="55" applyFont="1" applyFill="1" applyBorder="1" applyAlignment="1">
      <alignment/>
      <protection/>
    </xf>
    <xf numFmtId="0" fontId="1" fillId="33" borderId="11" xfId="55" applyFont="1" applyFill="1" applyBorder="1">
      <alignment/>
      <protection/>
    </xf>
    <xf numFmtId="0" fontId="1" fillId="33" borderId="12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3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14" xfId="55" applyFont="1" applyBorder="1" applyAlignment="1">
      <alignment horizontal="center"/>
      <protection/>
    </xf>
    <xf numFmtId="3" fontId="1" fillId="0" borderId="14" xfId="55" applyNumberFormat="1" applyFont="1" applyBorder="1" applyAlignment="1">
      <alignment horizontal="center"/>
      <protection/>
    </xf>
    <xf numFmtId="0" fontId="1" fillId="0" borderId="14" xfId="55" applyNumberFormat="1" applyFont="1" applyBorder="1" applyAlignment="1">
      <alignment horizontal="center"/>
      <protection/>
    </xf>
    <xf numFmtId="0" fontId="1" fillId="0" borderId="14" xfId="55" applyFont="1" applyBorder="1" applyAlignment="1">
      <alignment horizontal="center" wrapText="1"/>
      <protection/>
    </xf>
    <xf numFmtId="0" fontId="2" fillId="0" borderId="15" xfId="55" applyFont="1" applyBorder="1" applyAlignment="1">
      <alignment vertical="center" wrapText="1"/>
      <protection/>
    </xf>
    <xf numFmtId="0" fontId="1" fillId="0" borderId="16" xfId="55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8" fillId="34" borderId="0" xfId="55" applyNumberFormat="1" applyFont="1" applyFill="1" applyBorder="1" applyAlignment="1">
      <alignment horizontal="left" vertical="center" wrapText="1"/>
      <protection/>
    </xf>
    <xf numFmtId="0" fontId="9" fillId="0" borderId="18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0" fillId="0" borderId="19" xfId="55" applyNumberFormat="1" applyFont="1" applyFill="1" applyBorder="1" applyAlignment="1">
      <alignment horizontal="left" vertical="center" wrapText="1"/>
      <protection/>
    </xf>
    <xf numFmtId="0" fontId="11" fillId="0" borderId="20" xfId="55" applyNumberFormat="1" applyFont="1" applyFill="1" applyBorder="1" applyAlignment="1">
      <alignment horizontal="left" vertical="center" wrapText="1"/>
      <protection/>
    </xf>
    <xf numFmtId="0" fontId="11" fillId="0" borderId="21" xfId="55" applyNumberFormat="1" applyFont="1" applyFill="1" applyBorder="1" applyAlignment="1">
      <alignment horizontal="left" vertical="center" wrapText="1"/>
      <protection/>
    </xf>
    <xf numFmtId="0" fontId="12" fillId="0" borderId="21" xfId="43" applyNumberFormat="1" applyFill="1" applyBorder="1" applyAlignment="1" applyProtection="1">
      <alignment horizontal="left" vertical="center" wrapText="1"/>
      <protection/>
    </xf>
    <xf numFmtId="0" fontId="10" fillId="0" borderId="22" xfId="55" applyNumberFormat="1" applyFont="1" applyFill="1" applyBorder="1" applyAlignment="1">
      <alignment horizontal="left" vertical="center" wrapText="1"/>
      <protection/>
    </xf>
    <xf numFmtId="0" fontId="11" fillId="0" borderId="23" xfId="55" applyNumberFormat="1" applyFont="1" applyFill="1" applyBorder="1" applyAlignment="1">
      <alignment horizontal="left" vertical="center" wrapText="1"/>
      <protection/>
    </xf>
    <xf numFmtId="0" fontId="11" fillId="0" borderId="24" xfId="55" applyNumberFormat="1" applyFont="1" applyFill="1" applyBorder="1" applyAlignment="1">
      <alignment horizontal="left" vertical="center" wrapText="1"/>
      <protection/>
    </xf>
    <xf numFmtId="49" fontId="11" fillId="0" borderId="24" xfId="55" applyNumberFormat="1" applyFont="1" applyFill="1" applyBorder="1" applyAlignment="1">
      <alignment horizontal="left" vertical="center" wrapText="1"/>
      <protection/>
    </xf>
    <xf numFmtId="0" fontId="1" fillId="35" borderId="0" xfId="55" applyFont="1" applyFill="1">
      <alignment/>
      <protection/>
    </xf>
    <xf numFmtId="49" fontId="1" fillId="35" borderId="0" xfId="55" applyNumberFormat="1" applyFont="1" applyFill="1">
      <alignment/>
      <protection/>
    </xf>
    <xf numFmtId="49" fontId="1" fillId="0" borderId="0" xfId="55" applyNumberFormat="1" applyFont="1">
      <alignment/>
      <protection/>
    </xf>
    <xf numFmtId="0" fontId="16" fillId="0" borderId="0" xfId="55" applyFont="1">
      <alignment/>
      <protection/>
    </xf>
    <xf numFmtId="0" fontId="14" fillId="0" borderId="25" xfId="55" applyFont="1" applyFill="1" applyBorder="1">
      <alignment/>
      <protection/>
    </xf>
    <xf numFmtId="0" fontId="17" fillId="0" borderId="0" xfId="55" applyFont="1">
      <alignment/>
      <protection/>
    </xf>
    <xf numFmtId="0" fontId="14" fillId="0" borderId="0" xfId="55" applyFont="1">
      <alignment/>
      <protection/>
    </xf>
    <xf numFmtId="0" fontId="17" fillId="0" borderId="0" xfId="55" applyFont="1">
      <alignment/>
      <protection/>
    </xf>
    <xf numFmtId="0" fontId="6" fillId="0" borderId="26" xfId="55" applyNumberFormat="1" applyFont="1" applyFill="1" applyBorder="1" applyAlignment="1">
      <alignment horizontal="center" vertical="center" wrapText="1"/>
      <protection/>
    </xf>
    <xf numFmtId="0" fontId="6" fillId="0" borderId="27" xfId="55" applyNumberFormat="1" applyFont="1" applyFill="1" applyBorder="1" applyAlignment="1">
      <alignment horizontal="center" vertical="center" wrapText="1"/>
      <protection/>
    </xf>
    <xf numFmtId="0" fontId="6" fillId="0" borderId="28" xfId="55" applyNumberFormat="1" applyFont="1" applyFill="1" applyBorder="1" applyAlignment="1">
      <alignment horizontal="center" vertical="center" wrapText="1"/>
      <protection/>
    </xf>
    <xf numFmtId="0" fontId="7" fillId="0" borderId="29" xfId="55" applyNumberFormat="1" applyFont="1" applyFill="1" applyBorder="1" applyAlignment="1">
      <alignment horizontal="center" vertical="center" wrapText="1"/>
      <protection/>
    </xf>
    <xf numFmtId="0" fontId="7" fillId="0" borderId="30" xfId="55" applyNumberFormat="1" applyFont="1" applyFill="1" applyBorder="1" applyAlignment="1">
      <alignment horizontal="center" vertical="center" wrapText="1"/>
      <protection/>
    </xf>
    <xf numFmtId="0" fontId="7" fillId="0" borderId="31" xfId="55" applyNumberFormat="1" applyFont="1" applyFill="1" applyBorder="1" applyAlignment="1">
      <alignment horizontal="center" vertical="center" wrapText="1"/>
      <protection/>
    </xf>
    <xf numFmtId="0" fontId="9" fillId="0" borderId="32" xfId="55" applyNumberFormat="1" applyFont="1" applyFill="1" applyBorder="1" applyAlignment="1">
      <alignment horizontal="center" vertical="center" wrapText="1"/>
      <protection/>
    </xf>
    <xf numFmtId="0" fontId="9" fillId="0" borderId="33" xfId="55" applyNumberFormat="1" applyFont="1" applyFill="1" applyBorder="1" applyAlignment="1">
      <alignment horizontal="center" vertical="center" wrapText="1"/>
      <protection/>
    </xf>
    <xf numFmtId="0" fontId="9" fillId="0" borderId="34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38" xfId="55" applyFont="1" applyFill="1" applyBorder="1" applyAlignment="1">
      <alignment horizontal="center"/>
      <protection/>
    </xf>
    <xf numFmtId="0" fontId="2" fillId="0" borderId="39" xfId="55" applyFont="1" applyFill="1" applyBorder="1" applyAlignment="1">
      <alignment horizontal="center"/>
      <protection/>
    </xf>
    <xf numFmtId="0" fontId="1" fillId="0" borderId="0" xfId="55" applyNumberFormat="1" applyFont="1" applyFill="1">
      <alignment/>
      <protection/>
    </xf>
    <xf numFmtId="49" fontId="1" fillId="0" borderId="0" xfId="55" applyNumberFormat="1" applyFont="1" applyFill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33" sqref="B33"/>
    </sheetView>
  </sheetViews>
  <sheetFormatPr defaultColWidth="9.140625" defaultRowHeight="12.75"/>
  <sheetData>
    <row r="1" ht="12.75">
      <c r="A1" t="str">
        <f>ELOLAP!M7</f>
        <v>R25,2010N1,00000000,20090511,E,ELOLAP,@ELOLAP01,Joó Katalin</v>
      </c>
    </row>
    <row r="2" ht="12.75">
      <c r="A2" t="str">
        <f>ELOLAP!M8</f>
        <v>R25,2010N1,00000000,20090511,E,ELOLAP,@ELOLAP02,325-8654</v>
      </c>
    </row>
    <row r="3" ht="12.75">
      <c r="A3" t="str">
        <f>ELOLAP!M9</f>
        <v>R25,2010N1,00000000,20090511,E,ELOLAP,@ELOLAP03,joo@hamati.hu</v>
      </c>
    </row>
    <row r="4" ht="12.75">
      <c r="A4" t="str">
        <f>ELOLAP!M10</f>
        <v>R25,2010N1,00000000,20090511,E,ELOLAP,@ELOLAP04,Sándor Béla</v>
      </c>
    </row>
    <row r="5" ht="12.75">
      <c r="A5" t="str">
        <f>ELOLAP!M11</f>
        <v>R25,2010N1,00000000,20090511,E,ELOLAP,@ELOLAP05,825-7490</v>
      </c>
    </row>
    <row r="6" ht="12.75">
      <c r="A6" t="str">
        <f>ELOLAP!M12</f>
        <v>R25,2010N1,00000000,20090511,E,ELOLAP,@ELOLAP06,sandor@hamati.hu</v>
      </c>
    </row>
    <row r="7" ht="12.75">
      <c r="A7" t="str">
        <f>ELOLAP!M13</f>
        <v>R25,2010N1,00000000,20090511,E,ELOLAP,@ELOLAP07,20090511</v>
      </c>
    </row>
    <row r="8" ht="12.75">
      <c r="A8" t="str">
        <f>HIT!S14</f>
        <v>R25,2010N1,00000000,20090511,E,HIT,@HIT001,EIB,4C,Magyar Villamos Művek Zrt,10760798,USD,1727,0,1700,19931222,20090615</v>
      </c>
    </row>
    <row r="9" ht="12.75">
      <c r="A9" t="str">
        <f>HIT!S15</f>
        <v>R25,2010N1,00000000,20090511,E,HIT,@HIT002,EIB,4C,Magyar Villamos Művek Zrt,10760798,EUR,576,0,500,19931222,20090615</v>
      </c>
    </row>
    <row r="10" ht="12.75">
      <c r="A10" t="str">
        <f>HIT!S16</f>
        <v>R25,2010N1,00000000,20090511,E,HIT,@HIT003,IBRD,1E,Magyar Villamos Művek Zrt,10760798,USD,34399,0,34000,19970710,20120315</v>
      </c>
    </row>
    <row r="11" ht="12.75">
      <c r="A11" t="str">
        <f>HIT!S17</f>
        <v>R25,2010N1,00000000,20090511,E,HIT,@HIT004,IBRD,1E,Dunaújváros Megyei Jogú Város Önkormányzata,15361363,EUR,1800,800,1000,19990922,20141015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1">
      <selection activeCell="E3" sqref="E3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37" t="s">
        <v>37</v>
      </c>
      <c r="B1" s="38"/>
      <c r="C1" s="38"/>
      <c r="D1" s="39"/>
    </row>
    <row r="2" spans="1:4" ht="16.5" thickBot="1">
      <c r="A2" s="40" t="s">
        <v>38</v>
      </c>
      <c r="B2" s="41"/>
      <c r="C2" s="41"/>
      <c r="D2" s="42"/>
    </row>
    <row r="3" spans="1:4" ht="14.25" thickBot="1" thickTop="1">
      <c r="A3" s="18"/>
      <c r="B3" s="18"/>
      <c r="C3" s="18"/>
      <c r="D3" s="18"/>
    </row>
    <row r="4" spans="1:4" ht="14.25" thickBot="1" thickTop="1">
      <c r="A4" s="43" t="s">
        <v>0</v>
      </c>
      <c r="B4" s="43" t="s">
        <v>39</v>
      </c>
      <c r="C4" s="43" t="s">
        <v>40</v>
      </c>
      <c r="D4" s="19" t="s">
        <v>41</v>
      </c>
    </row>
    <row r="5" spans="1:14" ht="39.75" thickBot="1" thickTop="1">
      <c r="A5" s="44"/>
      <c r="B5" s="44"/>
      <c r="C5" s="44"/>
      <c r="D5" s="19" t="s">
        <v>42</v>
      </c>
      <c r="G5" s="20" t="s">
        <v>43</v>
      </c>
      <c r="H5" s="20" t="s">
        <v>44</v>
      </c>
      <c r="I5" s="20" t="s">
        <v>45</v>
      </c>
      <c r="J5" s="20" t="s">
        <v>46</v>
      </c>
      <c r="K5" s="20" t="s">
        <v>47</v>
      </c>
      <c r="L5" s="1" t="s">
        <v>48</v>
      </c>
      <c r="M5" s="1" t="s">
        <v>49</v>
      </c>
      <c r="N5" s="1"/>
    </row>
    <row r="6" spans="1:14" ht="14.25" thickBot="1" thickTop="1">
      <c r="A6" s="45"/>
      <c r="B6" s="45"/>
      <c r="C6" s="45"/>
      <c r="D6" s="19" t="s">
        <v>3</v>
      </c>
      <c r="G6" s="10"/>
      <c r="H6" s="1"/>
      <c r="I6" s="1"/>
      <c r="J6" s="1"/>
      <c r="K6" s="1"/>
      <c r="L6" s="10"/>
      <c r="M6" s="10"/>
      <c r="N6" s="1"/>
    </row>
    <row r="7" spans="1:14" ht="26.25" thickTop="1">
      <c r="A7" s="21" t="s">
        <v>42</v>
      </c>
      <c r="B7" s="22" t="s">
        <v>50</v>
      </c>
      <c r="C7" s="23" t="s">
        <v>51</v>
      </c>
      <c r="D7" s="23" t="s">
        <v>52</v>
      </c>
      <c r="G7" s="1" t="s">
        <v>75</v>
      </c>
      <c r="H7" s="29" t="s">
        <v>84</v>
      </c>
      <c r="I7" s="30" t="s">
        <v>53</v>
      </c>
      <c r="J7" s="31" t="str">
        <f>D13</f>
        <v>20090511</v>
      </c>
      <c r="K7" s="1" t="s">
        <v>54</v>
      </c>
      <c r="L7" s="1" t="s">
        <v>37</v>
      </c>
      <c r="M7" s="1" t="str">
        <f>G7&amp;","&amp;H7&amp;","&amp;I7&amp;","&amp;J7&amp;","&amp;K7&amp;","&amp;L7&amp;","&amp;"@"&amp;L7&amp;"0"&amp;A7&amp;","&amp;D7</f>
        <v>R25,2010N1,00000000,20090511,E,ELOLAP,@ELOLAP01,Joó Katalin</v>
      </c>
      <c r="N7" s="1"/>
    </row>
    <row r="8" spans="1:14" ht="12.75">
      <c r="A8" s="21" t="s">
        <v>55</v>
      </c>
      <c r="B8" s="22" t="s">
        <v>56</v>
      </c>
      <c r="C8" s="23" t="s">
        <v>57</v>
      </c>
      <c r="D8" s="23" t="s">
        <v>58</v>
      </c>
      <c r="G8" s="1" t="s">
        <v>75</v>
      </c>
      <c r="H8" s="1" t="str">
        <f aca="true" t="shared" si="0" ref="H8:J13">H7</f>
        <v>2010N1</v>
      </c>
      <c r="I8" s="31" t="str">
        <f t="shared" si="0"/>
        <v>00000000</v>
      </c>
      <c r="J8" s="31" t="str">
        <f t="shared" si="0"/>
        <v>20090511</v>
      </c>
      <c r="K8" s="1" t="s">
        <v>54</v>
      </c>
      <c r="L8" s="1" t="s">
        <v>37</v>
      </c>
      <c r="M8" s="1" t="str">
        <f aca="true" t="shared" si="1" ref="M8:M13">G8&amp;","&amp;H8&amp;","&amp;I8&amp;","&amp;J8&amp;","&amp;K8&amp;","&amp;L8&amp;","&amp;"@"&amp;L8&amp;"0"&amp;A8&amp;","&amp;D8</f>
        <v>R25,2010N1,00000000,20090511,E,ELOLAP,@ELOLAP02,325-8654</v>
      </c>
      <c r="N8" s="1"/>
    </row>
    <row r="9" spans="1:14" ht="12.75">
      <c r="A9" s="21" t="s">
        <v>59</v>
      </c>
      <c r="B9" s="22" t="s">
        <v>60</v>
      </c>
      <c r="C9" s="23" t="s">
        <v>61</v>
      </c>
      <c r="D9" s="24" t="s">
        <v>62</v>
      </c>
      <c r="G9" s="1" t="s">
        <v>75</v>
      </c>
      <c r="H9" s="1" t="str">
        <f t="shared" si="0"/>
        <v>2010N1</v>
      </c>
      <c r="I9" s="31" t="str">
        <f t="shared" si="0"/>
        <v>00000000</v>
      </c>
      <c r="J9" s="31" t="str">
        <f t="shared" si="0"/>
        <v>20090511</v>
      </c>
      <c r="K9" s="1" t="s">
        <v>54</v>
      </c>
      <c r="L9" s="1" t="s">
        <v>37</v>
      </c>
      <c r="M9" s="1" t="str">
        <f t="shared" si="1"/>
        <v>R25,2010N1,00000000,20090511,E,ELOLAP,@ELOLAP03,joo@hamati.hu</v>
      </c>
      <c r="N9" s="1"/>
    </row>
    <row r="10" spans="1:14" ht="114.75">
      <c r="A10" s="21" t="s">
        <v>63</v>
      </c>
      <c r="B10" s="22" t="s">
        <v>64</v>
      </c>
      <c r="C10" s="23" t="s">
        <v>83</v>
      </c>
      <c r="D10" s="23" t="s">
        <v>65</v>
      </c>
      <c r="G10" s="1" t="s">
        <v>75</v>
      </c>
      <c r="H10" s="1" t="str">
        <f t="shared" si="0"/>
        <v>2010N1</v>
      </c>
      <c r="I10" s="31" t="str">
        <f t="shared" si="0"/>
        <v>00000000</v>
      </c>
      <c r="J10" s="31" t="str">
        <f t="shared" si="0"/>
        <v>20090511</v>
      </c>
      <c r="K10" s="1" t="s">
        <v>54</v>
      </c>
      <c r="L10" s="1" t="s">
        <v>37</v>
      </c>
      <c r="M10" s="1" t="str">
        <f t="shared" si="1"/>
        <v>R25,2010N1,00000000,20090511,E,ELOLAP,@ELOLAP04,Sándor Béla</v>
      </c>
      <c r="N10" s="1"/>
    </row>
    <row r="11" spans="1:14" ht="12.75">
      <c r="A11" s="21" t="s">
        <v>66</v>
      </c>
      <c r="B11" s="22" t="s">
        <v>67</v>
      </c>
      <c r="C11" s="23" t="s">
        <v>57</v>
      </c>
      <c r="D11" s="23" t="s">
        <v>68</v>
      </c>
      <c r="G11" s="1" t="s">
        <v>75</v>
      </c>
      <c r="H11" s="1" t="str">
        <f t="shared" si="0"/>
        <v>2010N1</v>
      </c>
      <c r="I11" s="31" t="str">
        <f t="shared" si="0"/>
        <v>00000000</v>
      </c>
      <c r="J11" s="31" t="str">
        <f t="shared" si="0"/>
        <v>20090511</v>
      </c>
      <c r="K11" s="1" t="s">
        <v>54</v>
      </c>
      <c r="L11" s="1" t="s">
        <v>37</v>
      </c>
      <c r="M11" s="1" t="str">
        <f t="shared" si="1"/>
        <v>R25,2010N1,00000000,20090511,E,ELOLAP,@ELOLAP05,825-7490</v>
      </c>
      <c r="N11" s="1"/>
    </row>
    <row r="12" spans="1:14" ht="12.75">
      <c r="A12" s="21" t="s">
        <v>69</v>
      </c>
      <c r="B12" s="22" t="s">
        <v>70</v>
      </c>
      <c r="C12" s="23" t="s">
        <v>61</v>
      </c>
      <c r="D12" s="24" t="s">
        <v>71</v>
      </c>
      <c r="G12" s="1" t="s">
        <v>75</v>
      </c>
      <c r="H12" s="1" t="str">
        <f t="shared" si="0"/>
        <v>2010N1</v>
      </c>
      <c r="I12" s="31" t="str">
        <f t="shared" si="0"/>
        <v>00000000</v>
      </c>
      <c r="J12" s="31" t="str">
        <f t="shared" si="0"/>
        <v>20090511</v>
      </c>
      <c r="K12" s="1" t="s">
        <v>54</v>
      </c>
      <c r="L12" s="1" t="s">
        <v>37</v>
      </c>
      <c r="M12" s="1" t="str">
        <f t="shared" si="1"/>
        <v>R25,2010N1,00000000,20090511,E,ELOLAP,@ELOLAP06,sandor@hamati.hu</v>
      </c>
      <c r="N12" s="1"/>
    </row>
    <row r="13" spans="1:13" ht="26.25" thickBot="1">
      <c r="A13" s="25" t="s">
        <v>72</v>
      </c>
      <c r="B13" s="26" t="s">
        <v>73</v>
      </c>
      <c r="C13" s="27" t="s">
        <v>74</v>
      </c>
      <c r="D13" s="28" t="s">
        <v>78</v>
      </c>
      <c r="G13" s="1" t="s">
        <v>75</v>
      </c>
      <c r="H13" s="1" t="str">
        <f t="shared" si="0"/>
        <v>2010N1</v>
      </c>
      <c r="I13" s="31" t="str">
        <f t="shared" si="0"/>
        <v>00000000</v>
      </c>
      <c r="J13" s="31" t="str">
        <f t="shared" si="0"/>
        <v>20090511</v>
      </c>
      <c r="K13" s="1" t="s">
        <v>54</v>
      </c>
      <c r="L13" s="1" t="s">
        <v>37</v>
      </c>
      <c r="M13" s="1" t="str">
        <f t="shared" si="1"/>
        <v>R25,2010N1,00000000,20090511,E,ELOLAP,@ELOLAP07,20090511</v>
      </c>
    </row>
    <row r="14" ht="13.5" thickTop="1"/>
    <row r="15" ht="13.5" thickBot="1"/>
    <row r="16" spans="1:3" ht="14.25" thickBot="1" thickTop="1">
      <c r="A16" s="32" t="s">
        <v>79</v>
      </c>
      <c r="B16" s="33" t="str">
        <f>+"R250N1"&amp;I7</f>
        <v>R250N100000000</v>
      </c>
      <c r="C16" s="34" t="s">
        <v>80</v>
      </c>
    </row>
    <row r="17" spans="1:3" ht="13.5" thickTop="1">
      <c r="A17" s="35"/>
      <c r="B17" s="35"/>
      <c r="C17" s="36" t="s">
        <v>82</v>
      </c>
    </row>
    <row r="18" spans="1:3" ht="12.75">
      <c r="A18" s="35"/>
      <c r="B18" s="35"/>
      <c r="C18" s="36" t="s">
        <v>85</v>
      </c>
    </row>
    <row r="19" spans="1:3" ht="12.75">
      <c r="A19" s="35"/>
      <c r="B19" s="35"/>
      <c r="C19" s="36" t="s">
        <v>81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0"/>
  <sheetViews>
    <sheetView zoomScalePageLayoutView="0" workbookViewId="0" topLeftCell="H8">
      <selection activeCell="Q15" sqref="Q15"/>
    </sheetView>
  </sheetViews>
  <sheetFormatPr defaultColWidth="9.140625" defaultRowHeight="12.75"/>
  <cols>
    <col min="1" max="1" width="13.57421875" style="1" customWidth="1"/>
    <col min="2" max="2" width="10.140625" style="1" customWidth="1"/>
    <col min="3" max="3" width="10.8515625" style="1" customWidth="1"/>
    <col min="4" max="4" width="13.7109375" style="1" customWidth="1"/>
    <col min="5" max="5" width="10.7109375" style="1" customWidth="1"/>
    <col min="6" max="6" width="12.8515625" style="1" customWidth="1"/>
    <col min="7" max="7" width="13.00390625" style="1" customWidth="1"/>
    <col min="8" max="8" width="15.57421875" style="1" customWidth="1"/>
    <col min="9" max="9" width="14.710937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6" spans="1:4" ht="21" customHeight="1">
      <c r="A6" s="46" t="s">
        <v>23</v>
      </c>
      <c r="B6" s="46"/>
      <c r="C6" s="46"/>
      <c r="D6" s="46"/>
    </row>
    <row r="8" ht="15.75">
      <c r="A8" s="3" t="s">
        <v>19</v>
      </c>
    </row>
    <row r="9" ht="13.5" thickBot="1">
      <c r="A9" s="8" t="s">
        <v>22</v>
      </c>
    </row>
    <row r="10" spans="1:6" ht="13.5" thickBot="1">
      <c r="A10" s="4" t="s">
        <v>21</v>
      </c>
      <c r="B10" s="5"/>
      <c r="C10" s="5"/>
      <c r="D10" s="5"/>
      <c r="E10" s="6"/>
      <c r="F10" s="7"/>
    </row>
    <row r="11" spans="1:11" ht="16.5" customHeight="1" thickBot="1">
      <c r="A11" s="49" t="s">
        <v>0</v>
      </c>
      <c r="B11" s="52" t="s">
        <v>20</v>
      </c>
      <c r="C11" s="53"/>
      <c r="D11" s="47" t="s">
        <v>11</v>
      </c>
      <c r="E11" s="47" t="s">
        <v>12</v>
      </c>
      <c r="F11" s="47" t="s">
        <v>13</v>
      </c>
      <c r="G11" s="47" t="s">
        <v>1</v>
      </c>
      <c r="H11" s="49" t="s">
        <v>25</v>
      </c>
      <c r="I11" s="49" t="s">
        <v>15</v>
      </c>
      <c r="J11" s="47" t="s">
        <v>14</v>
      </c>
      <c r="K11" s="47" t="s">
        <v>2</v>
      </c>
    </row>
    <row r="12" spans="1:19" ht="54.75" customHeight="1" thickBot="1">
      <c r="A12" s="51"/>
      <c r="B12" s="9" t="s">
        <v>9</v>
      </c>
      <c r="C12" s="17" t="s">
        <v>10</v>
      </c>
      <c r="D12" s="48"/>
      <c r="E12" s="48"/>
      <c r="F12" s="48"/>
      <c r="G12" s="48"/>
      <c r="H12" s="50"/>
      <c r="I12" s="50"/>
      <c r="J12" s="48"/>
      <c r="K12" s="48"/>
      <c r="L12" s="2"/>
      <c r="M12" s="20" t="s">
        <v>43</v>
      </c>
      <c r="N12" s="20" t="s">
        <v>44</v>
      </c>
      <c r="O12" s="20" t="s">
        <v>45</v>
      </c>
      <c r="P12" s="20" t="s">
        <v>46</v>
      </c>
      <c r="Q12" s="20" t="s">
        <v>47</v>
      </c>
      <c r="R12" s="1" t="s">
        <v>48</v>
      </c>
      <c r="S12" s="1" t="s">
        <v>49</v>
      </c>
    </row>
    <row r="13" spans="1:18" ht="12.75">
      <c r="A13" s="15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8</v>
      </c>
      <c r="G13" s="11" t="s">
        <v>7</v>
      </c>
      <c r="H13" s="11" t="s">
        <v>16</v>
      </c>
      <c r="I13" s="11" t="s">
        <v>17</v>
      </c>
      <c r="J13" s="11" t="s">
        <v>18</v>
      </c>
      <c r="K13" s="11" t="s">
        <v>24</v>
      </c>
      <c r="M13" s="10"/>
      <c r="R13" s="10"/>
    </row>
    <row r="14" spans="1:19" ht="38.25">
      <c r="A14" s="16" t="s">
        <v>26</v>
      </c>
      <c r="B14" s="11" t="s">
        <v>30</v>
      </c>
      <c r="C14" s="11" t="s">
        <v>31</v>
      </c>
      <c r="D14" s="14" t="s">
        <v>77</v>
      </c>
      <c r="E14" s="11">
        <v>10760798</v>
      </c>
      <c r="F14" s="11" t="s">
        <v>32</v>
      </c>
      <c r="G14" s="12">
        <v>1727</v>
      </c>
      <c r="H14" s="11">
        <v>0</v>
      </c>
      <c r="I14" s="11">
        <v>1700</v>
      </c>
      <c r="J14" s="13">
        <v>19931222</v>
      </c>
      <c r="K14" s="13">
        <v>20090615</v>
      </c>
      <c r="M14" s="1" t="s">
        <v>75</v>
      </c>
      <c r="N14" s="54" t="str">
        <f>ELOLAP!H7</f>
        <v>2010N1</v>
      </c>
      <c r="O14" s="55" t="str">
        <f>ELOLAP!I7</f>
        <v>00000000</v>
      </c>
      <c r="P14" s="55" t="str">
        <f>ELOLAP!J7</f>
        <v>20090511</v>
      </c>
      <c r="Q14" s="1" t="s">
        <v>54</v>
      </c>
      <c r="R14" s="1" t="s">
        <v>76</v>
      </c>
      <c r="S14" s="1" t="str">
        <f>M14&amp;","&amp;N14&amp;","&amp;O14&amp;","&amp;P14&amp;","&amp;Q14&amp;","&amp;R14&amp;","&amp;"@"&amp;R14&amp;"0"&amp;A14&amp;","&amp;B14&amp;","&amp;C14&amp;","&amp;D14&amp;","&amp;E14&amp;","&amp;F14&amp;","&amp;G14&amp;","&amp;H14&amp;","&amp;I14&amp;","&amp;J14&amp;","&amp;K14</f>
        <v>R25,2010N1,00000000,20090511,E,HIT,@HIT001,EIB,4C,Magyar Villamos Művek Zrt,10760798,USD,1727,0,1700,19931222,20090615</v>
      </c>
    </row>
    <row r="15" spans="1:19" ht="38.25">
      <c r="A15" s="16" t="s">
        <v>27</v>
      </c>
      <c r="B15" s="11" t="s">
        <v>30</v>
      </c>
      <c r="C15" s="11" t="s">
        <v>31</v>
      </c>
      <c r="D15" s="14" t="s">
        <v>77</v>
      </c>
      <c r="E15" s="11">
        <v>10760798</v>
      </c>
      <c r="F15" s="11" t="s">
        <v>33</v>
      </c>
      <c r="G15" s="12">
        <v>576</v>
      </c>
      <c r="H15" s="11">
        <v>0</v>
      </c>
      <c r="I15" s="11">
        <v>500</v>
      </c>
      <c r="J15" s="13">
        <v>19931222</v>
      </c>
      <c r="K15" s="13">
        <v>20090615</v>
      </c>
      <c r="M15" s="1" t="s">
        <v>75</v>
      </c>
      <c r="N15" s="1" t="str">
        <f aca="true" t="shared" si="0" ref="N15:O17">N14</f>
        <v>2010N1</v>
      </c>
      <c r="O15" s="31" t="str">
        <f t="shared" si="0"/>
        <v>00000000</v>
      </c>
      <c r="P15" s="1">
        <v>20090511</v>
      </c>
      <c r="Q15" s="1" t="s">
        <v>54</v>
      </c>
      <c r="R15" s="1" t="s">
        <v>76</v>
      </c>
      <c r="S15" s="1" t="str">
        <f>M15&amp;","&amp;N15&amp;","&amp;O15&amp;","&amp;P15&amp;","&amp;Q15&amp;","&amp;R15&amp;","&amp;"@"&amp;R15&amp;"0"&amp;A15&amp;","&amp;B15&amp;","&amp;C15&amp;","&amp;D15&amp;","&amp;E15&amp;","&amp;F15&amp;","&amp;G15&amp;","&amp;H15&amp;","&amp;I15&amp;","&amp;J15&amp;","&amp;K15</f>
        <v>R25,2010N1,00000000,20090511,E,HIT,@HIT002,EIB,4C,Magyar Villamos Művek Zrt,10760798,EUR,576,0,500,19931222,20090615</v>
      </c>
    </row>
    <row r="16" spans="1:19" ht="38.25">
      <c r="A16" s="16" t="s">
        <v>28</v>
      </c>
      <c r="B16" s="11" t="s">
        <v>34</v>
      </c>
      <c r="C16" s="11" t="s">
        <v>35</v>
      </c>
      <c r="D16" s="14" t="s">
        <v>77</v>
      </c>
      <c r="E16" s="11">
        <v>10760798</v>
      </c>
      <c r="F16" s="11" t="s">
        <v>32</v>
      </c>
      <c r="G16" s="12">
        <v>34399</v>
      </c>
      <c r="H16" s="11">
        <v>0</v>
      </c>
      <c r="I16" s="11">
        <v>34000</v>
      </c>
      <c r="J16" s="13">
        <v>19970710</v>
      </c>
      <c r="K16" s="13">
        <v>20120315</v>
      </c>
      <c r="M16" s="1" t="s">
        <v>75</v>
      </c>
      <c r="N16" s="1" t="str">
        <f t="shared" si="0"/>
        <v>2010N1</v>
      </c>
      <c r="O16" s="31" t="str">
        <f t="shared" si="0"/>
        <v>00000000</v>
      </c>
      <c r="P16" s="1">
        <v>20090511</v>
      </c>
      <c r="Q16" s="1" t="s">
        <v>54</v>
      </c>
      <c r="R16" s="1" t="s">
        <v>76</v>
      </c>
      <c r="S16" s="1" t="str">
        <f>M16&amp;","&amp;N16&amp;","&amp;O16&amp;","&amp;P16&amp;","&amp;Q16&amp;","&amp;R16&amp;","&amp;"@"&amp;R16&amp;"0"&amp;A16&amp;","&amp;B16&amp;","&amp;C16&amp;","&amp;D16&amp;","&amp;E16&amp;","&amp;F16&amp;","&amp;G16&amp;","&amp;H16&amp;","&amp;I16&amp;","&amp;J16&amp;","&amp;K16</f>
        <v>R25,2010N1,00000000,20090511,E,HIT,@HIT003,IBRD,1E,Magyar Villamos Művek Zrt,10760798,USD,34399,0,34000,19970710,20120315</v>
      </c>
    </row>
    <row r="17" spans="1:19" ht="63.75">
      <c r="A17" s="16" t="s">
        <v>29</v>
      </c>
      <c r="B17" s="11" t="s">
        <v>34</v>
      </c>
      <c r="C17" s="11" t="s">
        <v>35</v>
      </c>
      <c r="D17" s="14" t="s">
        <v>36</v>
      </c>
      <c r="E17" s="11">
        <v>15361363</v>
      </c>
      <c r="F17" s="11" t="s">
        <v>33</v>
      </c>
      <c r="G17" s="12">
        <v>1800</v>
      </c>
      <c r="H17" s="11">
        <v>800</v>
      </c>
      <c r="I17" s="11">
        <v>1000</v>
      </c>
      <c r="J17" s="13">
        <v>19990922</v>
      </c>
      <c r="K17" s="13">
        <v>20141015</v>
      </c>
      <c r="M17" s="1" t="s">
        <v>75</v>
      </c>
      <c r="N17" s="1" t="str">
        <f t="shared" si="0"/>
        <v>2010N1</v>
      </c>
      <c r="O17" s="31" t="str">
        <f t="shared" si="0"/>
        <v>00000000</v>
      </c>
      <c r="P17" s="1">
        <v>20090511</v>
      </c>
      <c r="Q17" s="1" t="s">
        <v>54</v>
      </c>
      <c r="R17" s="1" t="s">
        <v>76</v>
      </c>
      <c r="S17" s="1" t="str">
        <f>M17&amp;","&amp;N17&amp;","&amp;O17&amp;","&amp;P17&amp;","&amp;Q17&amp;","&amp;R17&amp;","&amp;"@"&amp;R17&amp;"0"&amp;A17&amp;","&amp;B17&amp;","&amp;C17&amp;","&amp;D17&amp;","&amp;E17&amp;","&amp;F17&amp;","&amp;G17&amp;","&amp;H17&amp;","&amp;I17&amp;","&amp;J17&amp;","&amp;K17</f>
        <v>R25,2010N1,00000000,20090511,E,HIT,@HIT004,IBRD,1E,Dunaújváros Megyei Jogú Város Önkormányzata,15361363,EUR,1800,800,1000,19990922,20141015</v>
      </c>
    </row>
    <row r="18" ht="12.75">
      <c r="O18" s="31"/>
    </row>
    <row r="19" ht="12.75">
      <c r="O19" s="31"/>
    </row>
    <row r="20" ht="12.75">
      <c r="O20" s="31"/>
    </row>
  </sheetData>
  <sheetProtection/>
  <mergeCells count="11">
    <mergeCell ref="E11:E12"/>
    <mergeCell ref="A6:D6"/>
    <mergeCell ref="F11:F12"/>
    <mergeCell ref="G11:G12"/>
    <mergeCell ref="J11:J12"/>
    <mergeCell ref="H11:H12"/>
    <mergeCell ref="K11:K12"/>
    <mergeCell ref="I11:I12"/>
    <mergeCell ref="A11:A12"/>
    <mergeCell ref="B11:C11"/>
    <mergeCell ref="D11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2007-02-13T13:23:57Z</cp:lastPrinted>
  <dcterms:created xsi:type="dcterms:W3CDTF">2005-10-06T09:27:26Z</dcterms:created>
  <dcterms:modified xsi:type="dcterms:W3CDTF">2009-11-17T14:46:33Z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-146674674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2028424058</vt:i4>
  </property>
  <property fmtid="{D5CDD505-2E9C-101B-9397-08002B2CF9AE}" pid="7" name="_ReviewingToolsShownOnce">
    <vt:lpwstr/>
  </property>
</Properties>
</file>