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120" yWindow="30" windowWidth="15180" windowHeight="8580" activeTab="1"/>
  </bookViews>
  <sheets>
    <sheet name="TXT" sheetId="1" r:id="rId1"/>
    <sheet name="ELOLAP" sheetId="2" r:id="rId2"/>
    <sheet name="BEFK9" sheetId="3" r:id="rId3"/>
    <sheet name="BEFT9" sheetId="4" r:id="rId4"/>
  </sheets>
  <definedNames>
    <definedName name="_xlnm.Print_Titles" localSheetId="2">'BEFK9'!$1:$5</definedName>
    <definedName name="_xlnm.Print_Titles" localSheetId="3">'BEFT9'!$1:$5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20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P-ig cellák tartalmát. Minden "Text"  oszlopban lévő képletnek kell szerepelnie a TXT sheeten.</t>
        </r>
      </text>
    </comment>
    <comment ref="C15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20" authorId="0">
      <text>
        <r>
          <rPr>
            <sz val="8"/>
            <rFont val="Tahoma"/>
            <family val="2"/>
          </rPr>
          <t>Minden kitöltött sor mellett az excel J-től P-ig oszlopnak is kitöltöttnek kell lennie, ami a felette levő cellák tartalmának másolásával ill. "lehúzásával" érhető el. A táblázat üresen hagyott sorai mellől törölni kell a J-től P-ig cellák tartalmát. Minden "Text"  oszlopban lévő képletnek kell szerepelnie a TXT sheeten.</t>
        </r>
      </text>
    </comment>
    <comment ref="E20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<sst xmlns="http://schemas.openxmlformats.org/spreadsheetml/2006/main" count="157" uniqueCount="77">
  <si>
    <t>nn</t>
  </si>
  <si>
    <t>…</t>
  </si>
  <si>
    <t>05</t>
  </si>
  <si>
    <t>04</t>
  </si>
  <si>
    <t>03</t>
  </si>
  <si>
    <t>02</t>
  </si>
  <si>
    <t>01</t>
  </si>
  <si>
    <t>g=b+c+d-e-f</t>
  </si>
  <si>
    <t>f</t>
  </si>
  <si>
    <t>e</t>
  </si>
  <si>
    <t>d</t>
  </si>
  <si>
    <t>c</t>
  </si>
  <si>
    <t>b</t>
  </si>
  <si>
    <t>a</t>
  </si>
  <si>
    <t>Revízió miatt</t>
  </si>
  <si>
    <t>Pénzügyi teljesítés miatt</t>
  </si>
  <si>
    <t>Bevallás alapján</t>
  </si>
  <si>
    <t>Záró állomány</t>
  </si>
  <si>
    <t>Megszűnés</t>
  </si>
  <si>
    <t>Keletkezés</t>
  </si>
  <si>
    <t>Nyitó állomány</t>
  </si>
  <si>
    <t>Országkód</t>
  </si>
  <si>
    <t>Sorszám</t>
  </si>
  <si>
    <t xml:space="preserve">Az euróban vezetett ÁFA számlák miatt nem rezidensekkel szemben keletkezett tartozások állománya és forgalma </t>
  </si>
  <si>
    <t>Az euróban vezetett ÁFA számlák miatt nem rezidensekkel szemben keletkezett követelések állománya és forgalma</t>
  </si>
  <si>
    <t xml:space="preserve">BEFK9 tábla: </t>
  </si>
  <si>
    <t xml:space="preserve">BEFT9 tábla: </t>
  </si>
  <si>
    <t>Adatok: egész euróban</t>
  </si>
  <si>
    <t xml:space="preserve">Az euróban vezetett ÁFA számlák miatt nem rezidensekkel szemben fennálló követelések és tartozások állománya és forgalma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</si>
  <si>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</si>
  <si>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</si>
  <si>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</si>
  <si>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</si>
  <si>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</si>
  <si>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</si>
  <si>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</si>
  <si>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</si>
  <si>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</si>
  <si>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</si>
  <si>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</si>
  <si>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</si>
  <si>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</si>
  <si>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</si>
  <si>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</si>
  <si>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00000000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</si>
  <si>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</si>
  <si>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</si>
  <si>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</si>
  <si>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</si>
  <si>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</si>
  <si>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</si>
  <si>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</si>
  <si>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</si>
  <si>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</si>
  <si>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</si>
  <si>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</si>
  <si>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</si>
  <si>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</si>
  <si>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</si>
  <si>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</si>
  <si>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R26</t>
  </si>
  <si>
    <t>DE</t>
  </si>
  <si>
    <t>US</t>
  </si>
  <si>
    <t>FR</t>
  </si>
  <si>
    <t>PL</t>
  </si>
  <si>
    <t>AT</t>
  </si>
  <si>
    <t>BEFK9</t>
  </si>
  <si>
    <t>BEFT9</t>
  </si>
  <si>
    <t>Szabványos fájlnév:</t>
  </si>
  <si>
    <t xml:space="preserve"> Fájlnév összetétele: </t>
  </si>
  <si>
    <t>3) adatszolgáltató 8 jegyű törzsszáma</t>
  </si>
  <si>
    <t>1) adatgyűjtés jele: R26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</si>
  <si>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</si>
  <si>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20130410</t>
  </si>
  <si>
    <t>2013N1</t>
  </si>
  <si>
    <t>Az adatszolgáltatás kitöltésének dátuma: (ééééhhnn)</t>
  </si>
  <si>
    <t>2) vonatkozási időszak 2013. év utolsó számjegye: 3 és a negyedév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</si>
</sst>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u val="single"/>
      <sz val="10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6" fillId="0" borderId="0" xfId="56" applyFont="1" applyAlignment="1">
      <alignment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Continuous" wrapText="1"/>
      <protection/>
    </xf>
    <xf numFmtId="0" fontId="9" fillId="0" borderId="10" xfId="56" applyFont="1" applyBorder="1" applyAlignment="1">
      <alignment horizontal="center" wrapText="1"/>
      <protection/>
    </xf>
    <xf numFmtId="0" fontId="9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vertic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14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0" fontId="6" fillId="0" borderId="16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49" fontId="6" fillId="0" borderId="18" xfId="56" applyNumberFormat="1" applyFont="1" applyBorder="1" applyAlignment="1">
      <alignment horizontal="center" vertical="center"/>
      <protection/>
    </xf>
    <xf numFmtId="3" fontId="6" fillId="0" borderId="19" xfId="56" applyNumberFormat="1" applyFont="1" applyBorder="1" applyAlignment="1">
      <alignment horizontal="center" vertical="center"/>
      <protection/>
    </xf>
    <xf numFmtId="3" fontId="6" fillId="0" borderId="20" xfId="56" applyNumberFormat="1" applyFont="1" applyBorder="1" applyAlignment="1">
      <alignment wrapText="1"/>
      <protection/>
    </xf>
    <xf numFmtId="3" fontId="6" fillId="0" borderId="21" xfId="56" applyNumberFormat="1" applyFont="1" applyBorder="1" applyAlignment="1">
      <alignment wrapText="1"/>
      <protection/>
    </xf>
    <xf numFmtId="3" fontId="6" fillId="0" borderId="20" xfId="56" applyNumberFormat="1" applyFont="1" applyBorder="1">
      <alignment/>
      <protection/>
    </xf>
    <xf numFmtId="3" fontId="6" fillId="0" borderId="21" xfId="56" applyNumberFormat="1" applyFont="1" applyBorder="1">
      <alignment/>
      <protection/>
    </xf>
    <xf numFmtId="49" fontId="6" fillId="0" borderId="19" xfId="56" applyNumberFormat="1" applyFont="1" applyBorder="1" applyAlignment="1">
      <alignment horizontal="center" vertical="center"/>
      <protection/>
    </xf>
    <xf numFmtId="0" fontId="6" fillId="0" borderId="20" xfId="56" applyFont="1" applyBorder="1">
      <alignment/>
      <protection/>
    </xf>
    <xf numFmtId="0" fontId="6" fillId="0" borderId="21" xfId="56" applyFont="1" applyBorder="1">
      <alignment/>
      <protection/>
    </xf>
    <xf numFmtId="49" fontId="6" fillId="0" borderId="22" xfId="56" applyNumberFormat="1" applyFont="1" applyBorder="1" applyAlignment="1">
      <alignment horizontal="center" vertical="center"/>
      <protection/>
    </xf>
    <xf numFmtId="49" fontId="6" fillId="0" borderId="23" xfId="56" applyNumberFormat="1" applyFont="1" applyBorder="1" applyAlignment="1">
      <alignment horizontal="center" vertical="center"/>
      <protection/>
    </xf>
    <xf numFmtId="0" fontId="6" fillId="0" borderId="10" xfId="56" applyFont="1" applyBorder="1">
      <alignment/>
      <protection/>
    </xf>
    <xf numFmtId="0" fontId="6" fillId="0" borderId="24" xfId="56" applyFont="1" applyBorder="1">
      <alignment/>
      <protection/>
    </xf>
    <xf numFmtId="0" fontId="10" fillId="0" borderId="0" xfId="56" applyFont="1" applyBorder="1">
      <alignment/>
      <protection/>
    </xf>
    <xf numFmtId="0" fontId="13" fillId="33" borderId="0" xfId="0" applyNumberFormat="1" applyFont="1" applyFill="1" applyBorder="1" applyAlignment="1">
      <alignment horizontal="left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left" vertical="center" wrapText="1"/>
    </xf>
    <xf numFmtId="0" fontId="13" fillId="0" borderId="27" xfId="0" applyNumberFormat="1" applyFont="1" applyFill="1" applyBorder="1" applyAlignment="1">
      <alignment horizontal="left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0" fontId="13" fillId="0" borderId="29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3" fillId="33" borderId="0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6" fillId="0" borderId="30" xfId="43" applyNumberFormat="1" applyFont="1" applyFill="1" applyBorder="1" applyAlignment="1" applyProtection="1">
      <alignment horizontal="center" vertical="center" wrapText="1"/>
      <protection/>
    </xf>
    <xf numFmtId="49" fontId="13" fillId="34" borderId="3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56" applyFont="1" applyAlignment="1">
      <alignment horizontal="center"/>
      <protection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33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 vertical="center"/>
      <protection/>
    </xf>
    <xf numFmtId="0" fontId="9" fillId="35" borderId="41" xfId="56" applyFont="1" applyFill="1" applyBorder="1" applyAlignment="1">
      <alignment horizontal="left" wrapText="1"/>
      <protection/>
    </xf>
    <xf numFmtId="0" fontId="9" fillId="35" borderId="42" xfId="56" applyFont="1" applyFill="1" applyBorder="1" applyAlignment="1">
      <alignment horizontal="left" wrapText="1"/>
      <protection/>
    </xf>
    <xf numFmtId="0" fontId="9" fillId="35" borderId="43" xfId="56" applyFont="1" applyFill="1" applyBorder="1" applyAlignment="1">
      <alignment horizontal="left" wrapText="1"/>
      <protection/>
    </xf>
    <xf numFmtId="0" fontId="9" fillId="0" borderId="44" xfId="56" applyFont="1" applyBorder="1" applyAlignment="1">
      <alignment horizontal="center" wrapText="1"/>
      <protection/>
    </xf>
    <xf numFmtId="0" fontId="9" fillId="0" borderId="15" xfId="56" applyFont="1" applyBorder="1" applyAlignment="1">
      <alignment horizontal="center" wrapText="1"/>
      <protection/>
    </xf>
    <xf numFmtId="0" fontId="9" fillId="0" borderId="45" xfId="56" applyFont="1" applyBorder="1" applyAlignment="1">
      <alignment horizontal="center" vertical="center" wrapText="1"/>
      <protection/>
    </xf>
    <xf numFmtId="0" fontId="9" fillId="0" borderId="46" xfId="56" applyFont="1" applyBorder="1" applyAlignment="1">
      <alignment horizontal="center" vertical="center" wrapText="1"/>
      <protection/>
    </xf>
    <xf numFmtId="0" fontId="9" fillId="0" borderId="47" xfId="56" applyFont="1" applyBorder="1" applyAlignment="1">
      <alignment horizontal="center" vertical="center" wrapText="1"/>
      <protection/>
    </xf>
    <xf numFmtId="0" fontId="9" fillId="0" borderId="48" xfId="56" applyFont="1" applyBorder="1" applyAlignment="1">
      <alignment horizontal="center" vertical="center" wrapText="1"/>
      <protection/>
    </xf>
    <xf numFmtId="0" fontId="9" fillId="0" borderId="49" xfId="56" applyFont="1" applyBorder="1" applyAlignment="1">
      <alignment horizontal="center" vertical="center" wrapText="1"/>
      <protection/>
    </xf>
    <xf numFmtId="0" fontId="9" fillId="0" borderId="50" xfId="56" applyFont="1" applyBorder="1" applyAlignment="1">
      <alignment horizontal="center" vertical="center" wrapText="1"/>
      <protection/>
    </xf>
    <xf numFmtId="3" fontId="6" fillId="0" borderId="51" xfId="56" applyNumberFormat="1" applyFont="1" applyBorder="1" applyAlignment="1">
      <alignment horizontal="center" vertical="center"/>
      <protection/>
    </xf>
    <xf numFmtId="49" fontId="6" fillId="0" borderId="51" xfId="56" applyNumberFormat="1" applyFont="1" applyBorder="1" applyAlignment="1">
      <alignment horizontal="center" vertical="center"/>
      <protection/>
    </xf>
    <xf numFmtId="49" fontId="6" fillId="0" borderId="52" xfId="56" applyNumberFormat="1" applyFont="1" applyBorder="1" applyAlignment="1">
      <alignment horizontal="center" vertical="center"/>
      <protection/>
    </xf>
    <xf numFmtId="0" fontId="6" fillId="0" borderId="13" xfId="56" applyFont="1" applyBorder="1" applyAlignment="1">
      <alignment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TBL08_0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2.8515625" style="1" bestFit="1" customWidth="1"/>
    <col min="2" max="16384" width="9.140625" style="1" customWidth="1"/>
  </cols>
  <sheetData>
    <row r="1" ht="15">
      <c r="A1" s="1" t="str">
        <f>ELOLAP!M7</f>
        <v>R26,2013N1,00000000,20130410,E,ELOLAP,@ELOLAP01,</v>
      </c>
    </row>
    <row r="2" ht="15">
      <c r="A2" s="1" t="str">
        <f>ELOLAP!M8</f>
        <v>R26,2013N1,00000000,20130410,E,ELOLAP,@ELOLAP02,</v>
      </c>
    </row>
    <row r="3" ht="15">
      <c r="A3" s="1" t="str">
        <f>ELOLAP!M9</f>
        <v>R26,2013N1,00000000,20130410,E,ELOLAP,@ELOLAP03,</v>
      </c>
    </row>
    <row r="4" ht="15">
      <c r="A4" s="1" t="str">
        <f>ELOLAP!M10</f>
        <v>R26,2013N1,00000000,20130410,E,ELOLAP,@ELOLAP04,</v>
      </c>
    </row>
    <row r="5" ht="15">
      <c r="A5" s="1" t="str">
        <f>ELOLAP!M11</f>
        <v>R26,2013N1,00000000,20130410,E,ELOLAP,@ELOLAP05,</v>
      </c>
    </row>
    <row r="6" ht="15">
      <c r="A6" s="1" t="str">
        <f>ELOLAP!M12</f>
        <v>R26,2013N1,00000000,20130410,E,ELOLAP,@ELOLAP06,</v>
      </c>
    </row>
    <row r="7" ht="15">
      <c r="A7" s="1" t="str">
        <f>ELOLAP!M13</f>
        <v>R26,2013N1,00000000,20130410,E,ELOLAP,@ELOLAP07,20130410</v>
      </c>
    </row>
    <row r="8" ht="15">
      <c r="A8" s="1" t="str">
        <f>BEFK9!P15</f>
        <v>R26,2013N1,00000000,20130410,E,BEFK9,@BEFK9001,DE,1200000,10000,,,,1210000</v>
      </c>
    </row>
    <row r="9" ht="15">
      <c r="A9" s="1" t="str">
        <f>BEFK9!P16</f>
        <v>R26,2013N1,00000000,20130410,E,BEFK9,@BEFK9002,US,13000,,,10000,,3000</v>
      </c>
    </row>
    <row r="10" ht="15">
      <c r="A10" s="1" t="str">
        <f>BEFK9!P17</f>
        <v>R26,2013N1,00000000,20130410,E,BEFK9,@BEFK9003,FR,0,200000,,,100000,100000</v>
      </c>
    </row>
    <row r="11" ht="15">
      <c r="A11" s="1" t="str">
        <f>BEFK9!P18</f>
        <v>R26,2013N1,00000000,20130410,E,BEFK9,@BEFK9004,PL,120000000,,20000000,,,140000000</v>
      </c>
    </row>
    <row r="12" ht="15">
      <c r="A12" s="1" t="str">
        <f>BEFK9!P19</f>
        <v>R26,2013N1,00000000,20130410,E,BEFK9,@BEFK9005,AT,0,20000,,10000,,10000</v>
      </c>
    </row>
    <row r="13" ht="15">
      <c r="A13" s="1" t="str">
        <f>BEFT9!P15</f>
        <v>R26,2013N1,00000000,20130410,E,BEFT9,@BEFT9001,DE,1200000,10000,,,,1210000</v>
      </c>
    </row>
    <row r="14" ht="15">
      <c r="A14" s="1" t="str">
        <f>BEFT9!P16</f>
        <v>R26,2013N1,00000000,20130410,E,BEFT9,@BEFT9002,US,13000,,,10000,,3000</v>
      </c>
    </row>
    <row r="15" ht="15">
      <c r="A15" s="1" t="str">
        <f>BEFT9!P17</f>
        <v>R26,2013N1,00000000,20130410,E,BEFT9,@BEFT9003,FR,0,200000,,,100000,100000</v>
      </c>
    </row>
    <row r="16" ht="15">
      <c r="A16" s="1" t="str">
        <f>BEFT9!P18</f>
        <v>R26,2013N1,00000000,20130410,E,BEFT9,@BEFT9004,PL,120000000,,20000000,,,140000000</v>
      </c>
    </row>
    <row r="17" ht="15">
      <c r="A17" s="1" t="str">
        <f>BEFT9!P19</f>
        <v>R26,2013N1,00000000,20130410,E,BEFT9,@BEFT9005,AT,0,20000,,10000,,10000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1" sqref="A1:D1"/>
    </sheetView>
  </sheetViews>
  <sheetFormatPr defaultColWidth="10.421875" defaultRowHeight="12.75"/>
  <cols>
    <col min="1" max="2" width="10.421875" style="1" customWidth="1"/>
    <col min="3" max="3" width="36.140625" style="15" customWidth="1"/>
    <col min="4" max="4" width="19.140625" style="15" customWidth="1"/>
    <col min="5" max="5" width="5.140625" style="1" customWidth="1"/>
    <col min="6" max="6" width="6.421875" style="1" customWidth="1"/>
    <col min="7" max="12" width="10.421875" style="15" customWidth="1"/>
    <col min="13" max="13" width="58.140625" style="1" bestFit="1" customWidth="1"/>
    <col min="14" max="16384" width="10.421875" style="1" customWidth="1"/>
  </cols>
  <sheetData>
    <row r="1" spans="1:4" ht="21.75" thickTop="1">
      <c r="A1" s="53" t="s">
        <v>29</v>
      </c>
      <c r="B1" s="54"/>
      <c r="C1" s="54"/>
      <c r="D1" s="55"/>
    </row>
    <row r="2" spans="1:4" ht="18.75" thickBot="1">
      <c r="A2" s="56" t="s">
        <v>30</v>
      </c>
      <c r="B2" s="57"/>
      <c r="C2" s="57"/>
      <c r="D2" s="58"/>
    </row>
    <row r="3" spans="1:4" ht="16.5" thickBot="1" thickTop="1">
      <c r="A3" s="30"/>
      <c r="B3" s="30"/>
      <c r="C3" s="37"/>
      <c r="D3" s="37"/>
    </row>
    <row r="4" spans="1:4" ht="16.5" thickBot="1" thickTop="1">
      <c r="A4" s="59" t="s">
        <v>22</v>
      </c>
      <c r="B4" s="59" t="s">
        <v>31</v>
      </c>
      <c r="C4" s="59" t="s">
        <v>32</v>
      </c>
      <c r="D4" s="31" t="s">
        <v>33</v>
      </c>
    </row>
    <row r="5" spans="1:13" ht="46.5" thickBot="1" thickTop="1">
      <c r="A5" s="60"/>
      <c r="B5" s="60"/>
      <c r="C5" s="60"/>
      <c r="D5" s="31" t="s">
        <v>34</v>
      </c>
      <c r="G5" s="44" t="s">
        <v>35</v>
      </c>
      <c r="H5" s="44" t="s">
        <v>36</v>
      </c>
      <c r="I5" s="44" t="s">
        <v>37</v>
      </c>
      <c r="J5" s="44" t="s">
        <v>38</v>
      </c>
      <c r="K5" s="44" t="s">
        <v>39</v>
      </c>
      <c r="L5" s="45" t="s">
        <v>40</v>
      </c>
      <c r="M5" s="43" t="s">
        <v>41</v>
      </c>
    </row>
    <row r="6" spans="1:13" ht="16.5" thickBot="1" thickTop="1">
      <c r="A6" s="61"/>
      <c r="B6" s="61"/>
      <c r="C6" s="61"/>
      <c r="D6" s="31" t="s">
        <v>13</v>
      </c>
      <c r="M6" s="15"/>
    </row>
    <row r="7" spans="1:13" ht="30.75" thickTop="1">
      <c r="A7" s="32" t="s">
        <v>34</v>
      </c>
      <c r="B7" s="33" t="s">
        <v>42</v>
      </c>
      <c r="C7" s="38" t="s">
        <v>43</v>
      </c>
      <c r="D7" s="38"/>
      <c r="G7" s="15" t="s">
        <v>60</v>
      </c>
      <c r="H7" s="46" t="s">
        <v>74</v>
      </c>
      <c r="I7" s="47" t="s">
        <v>44</v>
      </c>
      <c r="J7" s="48" t="str">
        <f>D13</f>
        <v>20130410</v>
      </c>
      <c r="K7" s="15" t="s">
        <v>45</v>
      </c>
      <c r="L7" s="15" t="s">
        <v>29</v>
      </c>
      <c r="M7" s="1" t="str">
        <f>G7&amp;","&amp;H7&amp;","&amp;I7&amp;","&amp;J7&amp;","&amp;K7&amp;","&amp;L7&amp;","&amp;"@"&amp;L7&amp;"0"&amp;A7&amp;","&amp;D7</f>
        <v>R26,2013N1,00000000,20130410,E,ELOLAP,@ELOLAP01,</v>
      </c>
    </row>
    <row r="8" spans="1:13" ht="15">
      <c r="A8" s="32" t="s">
        <v>46</v>
      </c>
      <c r="B8" s="33" t="s">
        <v>47</v>
      </c>
      <c r="C8" s="38" t="s">
        <v>48</v>
      </c>
      <c r="D8" s="38"/>
      <c r="G8" s="15" t="s">
        <v>60</v>
      </c>
      <c r="H8" s="15" t="str">
        <f aca="true" t="shared" si="0" ref="H8:J13">H7</f>
        <v>2013N1</v>
      </c>
      <c r="I8" s="49" t="str">
        <f t="shared" si="0"/>
        <v>00000000</v>
      </c>
      <c r="J8" s="15" t="str">
        <f t="shared" si="0"/>
        <v>20130410</v>
      </c>
      <c r="K8" s="15" t="s">
        <v>45</v>
      </c>
      <c r="L8" s="15" t="s">
        <v>29</v>
      </c>
      <c r="M8" s="1" t="str">
        <f aca="true" t="shared" si="1" ref="M8:M13">G8&amp;","&amp;H8&amp;","&amp;I8&amp;","&amp;J8&amp;","&amp;K8&amp;","&amp;L8&amp;","&amp;"@"&amp;L8&amp;"0"&amp;A8&amp;","&amp;D8</f>
        <v>R26,2013N1,00000000,20130410,E,ELOLAP,@ELOLAP02,</v>
      </c>
    </row>
    <row r="9" spans="1:13" ht="15">
      <c r="A9" s="32" t="s">
        <v>49</v>
      </c>
      <c r="B9" s="33" t="s">
        <v>50</v>
      </c>
      <c r="C9" s="38" t="s">
        <v>51</v>
      </c>
      <c r="D9" s="40"/>
      <c r="G9" s="15" t="s">
        <v>60</v>
      </c>
      <c r="H9" s="15" t="str">
        <f t="shared" si="0"/>
        <v>2013N1</v>
      </c>
      <c r="I9" s="49" t="str">
        <f t="shared" si="0"/>
        <v>00000000</v>
      </c>
      <c r="J9" s="15" t="str">
        <f t="shared" si="0"/>
        <v>20130410</v>
      </c>
      <c r="K9" s="15" t="s">
        <v>45</v>
      </c>
      <c r="L9" s="15" t="s">
        <v>29</v>
      </c>
      <c r="M9" s="1" t="str">
        <f t="shared" si="1"/>
        <v>R26,2013N1,00000000,20130410,E,ELOLAP,@ELOLAP03,</v>
      </c>
    </row>
    <row r="10" spans="1:13" ht="120">
      <c r="A10" s="32" t="s">
        <v>52</v>
      </c>
      <c r="B10" s="33" t="s">
        <v>53</v>
      </c>
      <c r="C10" s="38" t="s">
        <v>72</v>
      </c>
      <c r="D10" s="38"/>
      <c r="G10" s="15" t="s">
        <v>60</v>
      </c>
      <c r="H10" s="15" t="str">
        <f t="shared" si="0"/>
        <v>2013N1</v>
      </c>
      <c r="I10" s="49" t="str">
        <f t="shared" si="0"/>
        <v>00000000</v>
      </c>
      <c r="J10" s="15" t="str">
        <f t="shared" si="0"/>
        <v>20130410</v>
      </c>
      <c r="K10" s="15" t="s">
        <v>45</v>
      </c>
      <c r="L10" s="15" t="s">
        <v>29</v>
      </c>
      <c r="M10" s="1" t="str">
        <f t="shared" si="1"/>
        <v>R26,2013N1,00000000,20130410,E,ELOLAP,@ELOLAP04,</v>
      </c>
    </row>
    <row r="11" spans="1:13" ht="15">
      <c r="A11" s="32" t="s">
        <v>54</v>
      </c>
      <c r="B11" s="33" t="s">
        <v>55</v>
      </c>
      <c r="C11" s="38" t="s">
        <v>48</v>
      </c>
      <c r="D11" s="38"/>
      <c r="G11" s="15" t="s">
        <v>60</v>
      </c>
      <c r="H11" s="15" t="str">
        <f t="shared" si="0"/>
        <v>2013N1</v>
      </c>
      <c r="I11" s="49" t="str">
        <f t="shared" si="0"/>
        <v>00000000</v>
      </c>
      <c r="J11" s="15" t="str">
        <f t="shared" si="0"/>
        <v>20130410</v>
      </c>
      <c r="K11" s="15" t="s">
        <v>45</v>
      </c>
      <c r="L11" s="15" t="s">
        <v>29</v>
      </c>
      <c r="M11" s="1" t="str">
        <f t="shared" si="1"/>
        <v>R26,2013N1,00000000,20130410,E,ELOLAP,@ELOLAP05,</v>
      </c>
    </row>
    <row r="12" spans="1:13" ht="15">
      <c r="A12" s="32" t="s">
        <v>56</v>
      </c>
      <c r="B12" s="33" t="s">
        <v>57</v>
      </c>
      <c r="C12" s="38" t="s">
        <v>51</v>
      </c>
      <c r="D12" s="40"/>
      <c r="G12" s="15" t="s">
        <v>60</v>
      </c>
      <c r="H12" s="15" t="str">
        <f t="shared" si="0"/>
        <v>2013N1</v>
      </c>
      <c r="I12" s="49" t="str">
        <f t="shared" si="0"/>
        <v>00000000</v>
      </c>
      <c r="J12" s="15" t="str">
        <f t="shared" si="0"/>
        <v>20130410</v>
      </c>
      <c r="K12" s="15" t="s">
        <v>45</v>
      </c>
      <c r="L12" s="15" t="s">
        <v>29</v>
      </c>
      <c r="M12" s="1" t="str">
        <f t="shared" si="1"/>
        <v>R26,2013N1,00000000,20130410,E,ELOLAP,@ELOLAP06,</v>
      </c>
    </row>
    <row r="13" spans="1:13" ht="30.75" thickBot="1">
      <c r="A13" s="34" t="s">
        <v>58</v>
      </c>
      <c r="B13" s="35" t="s">
        <v>59</v>
      </c>
      <c r="C13" s="39" t="s">
        <v>75</v>
      </c>
      <c r="D13" s="41" t="s">
        <v>73</v>
      </c>
      <c r="G13" s="15" t="s">
        <v>60</v>
      </c>
      <c r="H13" s="15" t="str">
        <f t="shared" si="0"/>
        <v>2013N1</v>
      </c>
      <c r="I13" s="49" t="str">
        <f t="shared" si="0"/>
        <v>00000000</v>
      </c>
      <c r="J13" s="15" t="str">
        <f t="shared" si="0"/>
        <v>20130410</v>
      </c>
      <c r="K13" s="15" t="s">
        <v>45</v>
      </c>
      <c r="L13" s="15" t="s">
        <v>29</v>
      </c>
      <c r="M13" s="1" t="str">
        <f t="shared" si="1"/>
        <v>R26,2013N1,00000000,20130410,E,ELOLAP,@ELOLAP07,20130410</v>
      </c>
    </row>
    <row r="14" ht="15.75" thickTop="1"/>
    <row r="16" spans="1:4" ht="15">
      <c r="A16" s="36" t="s">
        <v>68</v>
      </c>
      <c r="C16" s="15" t="str">
        <f>+G7&amp;MID(H7,4,5)&amp;I7</f>
        <v>R263N100000000</v>
      </c>
      <c r="D16" s="42" t="s">
        <v>69</v>
      </c>
    </row>
    <row r="17" ht="15">
      <c r="D17" s="42" t="s">
        <v>71</v>
      </c>
    </row>
    <row r="18" ht="15">
      <c r="D18" s="42" t="s">
        <v>76</v>
      </c>
    </row>
    <row r="19" ht="15">
      <c r="D19" s="42" t="s">
        <v>70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P23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140625" style="2" customWidth="1"/>
    <col min="2" max="2" width="11.140625" style="2" customWidth="1"/>
    <col min="3" max="3" width="13.8515625" style="2" customWidth="1"/>
    <col min="4" max="4" width="11.140625" style="2" customWidth="1"/>
    <col min="5" max="5" width="14.00390625" style="2" customWidth="1"/>
    <col min="6" max="6" width="14.7109375" style="2" customWidth="1"/>
    <col min="7" max="7" width="15.140625" style="2" customWidth="1"/>
    <col min="8" max="8" width="16.28125" style="2" customWidth="1"/>
    <col min="9" max="9" width="9.140625" style="2" customWidth="1"/>
    <col min="10" max="15" width="9.140625" style="50" customWidth="1"/>
    <col min="16" max="16" width="81.421875" style="2" bestFit="1" customWidth="1"/>
    <col min="17" max="16384" width="9.140625" style="2" customWidth="1"/>
  </cols>
  <sheetData>
    <row r="1" ht="15"/>
    <row r="2" ht="15"/>
    <row r="3" ht="15"/>
    <row r="4" ht="15"/>
    <row r="5" ht="15"/>
    <row r="6" ht="15"/>
    <row r="7" spans="1:8" ht="39.75" customHeight="1">
      <c r="A7" s="62" t="s">
        <v>28</v>
      </c>
      <c r="B7" s="62"/>
      <c r="C7" s="62"/>
      <c r="D7" s="62"/>
      <c r="E7" s="62"/>
      <c r="F7" s="62"/>
      <c r="G7" s="62"/>
      <c r="H7" s="62"/>
    </row>
    <row r="8" ht="15"/>
    <row r="9" spans="1:3" ht="15">
      <c r="A9" s="63" t="s">
        <v>25</v>
      </c>
      <c r="B9" s="63"/>
      <c r="C9" s="3"/>
    </row>
    <row r="10" spans="1:6" ht="15.75" thickBot="1">
      <c r="A10" s="64" t="s">
        <v>27</v>
      </c>
      <c r="B10" s="64"/>
      <c r="C10" s="64"/>
      <c r="F10" s="4"/>
    </row>
    <row r="11" spans="1:8" ht="35.25" customHeight="1" thickBot="1">
      <c r="A11" s="65" t="s">
        <v>24</v>
      </c>
      <c r="B11" s="66"/>
      <c r="C11" s="66"/>
      <c r="D11" s="66"/>
      <c r="E11" s="67"/>
      <c r="F11" s="5"/>
      <c r="G11" s="6"/>
      <c r="H11" s="5"/>
    </row>
    <row r="12" spans="1:8" ht="15">
      <c r="A12" s="72" t="s">
        <v>22</v>
      </c>
      <c r="B12" s="74" t="s">
        <v>21</v>
      </c>
      <c r="C12" s="74" t="s">
        <v>20</v>
      </c>
      <c r="D12" s="68" t="s">
        <v>19</v>
      </c>
      <c r="E12" s="69"/>
      <c r="F12" s="68" t="s">
        <v>18</v>
      </c>
      <c r="G12" s="69"/>
      <c r="H12" s="70" t="s">
        <v>17</v>
      </c>
    </row>
    <row r="13" spans="1:16" ht="90.75" thickBot="1">
      <c r="A13" s="73"/>
      <c r="B13" s="75"/>
      <c r="C13" s="75"/>
      <c r="D13" s="7" t="s">
        <v>16</v>
      </c>
      <c r="E13" s="7" t="s">
        <v>14</v>
      </c>
      <c r="F13" s="8" t="s">
        <v>15</v>
      </c>
      <c r="G13" s="8" t="s">
        <v>14</v>
      </c>
      <c r="H13" s="71"/>
      <c r="J13" s="44" t="s">
        <v>35</v>
      </c>
      <c r="K13" s="44" t="s">
        <v>36</v>
      </c>
      <c r="L13" s="44" t="s">
        <v>37</v>
      </c>
      <c r="M13" s="44" t="s">
        <v>38</v>
      </c>
      <c r="N13" s="44" t="s">
        <v>39</v>
      </c>
      <c r="O13" s="45" t="s">
        <v>40</v>
      </c>
      <c r="P13" s="43" t="s">
        <v>41</v>
      </c>
    </row>
    <row r="14" spans="1:16" ht="15">
      <c r="A14" s="79"/>
      <c r="B14" s="12" t="s">
        <v>13</v>
      </c>
      <c r="C14" s="11" t="s">
        <v>12</v>
      </c>
      <c r="D14" s="11" t="s">
        <v>11</v>
      </c>
      <c r="E14" s="12" t="s">
        <v>10</v>
      </c>
      <c r="F14" s="12" t="s">
        <v>9</v>
      </c>
      <c r="G14" s="13" t="s">
        <v>8</v>
      </c>
      <c r="H14" s="14" t="s">
        <v>7</v>
      </c>
      <c r="J14" s="15"/>
      <c r="K14" s="15"/>
      <c r="L14" s="15"/>
      <c r="M14" s="15"/>
      <c r="N14" s="15"/>
      <c r="O14" s="15"/>
      <c r="P14" s="15"/>
    </row>
    <row r="15" spans="1:16" ht="15">
      <c r="A15" s="22" t="s">
        <v>6</v>
      </c>
      <c r="B15" s="76" t="s">
        <v>61</v>
      </c>
      <c r="C15" s="18">
        <v>1200000</v>
      </c>
      <c r="D15" s="18">
        <v>10000</v>
      </c>
      <c r="E15" s="18"/>
      <c r="F15" s="18"/>
      <c r="G15" s="18"/>
      <c r="H15" s="19">
        <f>C15+D15</f>
        <v>1210000</v>
      </c>
      <c r="J15" s="51" t="str">
        <f>ELOLAP!$G$7</f>
        <v>R26</v>
      </c>
      <c r="K15" s="52" t="str">
        <f>ELOLAP!$H$7</f>
        <v>2013N1</v>
      </c>
      <c r="L15" s="48" t="str">
        <f>ELOLAP!$I$7</f>
        <v>00000000</v>
      </c>
      <c r="M15" s="48" t="str">
        <f>ELOLAP!$J$7</f>
        <v>20130410</v>
      </c>
      <c r="N15" s="15" t="s">
        <v>45</v>
      </c>
      <c r="O15" s="15" t="s">
        <v>66</v>
      </c>
      <c r="P15" s="1" t="str">
        <f>J15&amp;","&amp;K15&amp;","&amp;L15&amp;","&amp;M15&amp;","&amp;N15&amp;","&amp;O15&amp;","&amp;"@"&amp;O15&amp;"0"&amp;A15&amp;","&amp;B15&amp;","&amp;C15&amp;","&amp;D15&amp;","&amp;E15&amp;","&amp;F15&amp;","&amp;G15&amp;","&amp;H15</f>
        <v>R26,2013N1,00000000,20130410,E,BEFK9,@BEFK9001,DE,1200000,10000,,,,1210000</v>
      </c>
    </row>
    <row r="16" spans="1:16" ht="15">
      <c r="A16" s="22" t="s">
        <v>5</v>
      </c>
      <c r="B16" s="76" t="s">
        <v>62</v>
      </c>
      <c r="C16" s="18">
        <v>13000</v>
      </c>
      <c r="D16" s="18"/>
      <c r="E16" s="18"/>
      <c r="F16" s="18">
        <v>10000</v>
      </c>
      <c r="G16" s="18"/>
      <c r="H16" s="19">
        <f>C16-F16</f>
        <v>3000</v>
      </c>
      <c r="J16" s="51" t="str">
        <f>ELOLAP!$G$7</f>
        <v>R26</v>
      </c>
      <c r="K16" s="52" t="str">
        <f>ELOLAP!$H$7</f>
        <v>2013N1</v>
      </c>
      <c r="L16" s="48" t="str">
        <f>ELOLAP!$I$7</f>
        <v>00000000</v>
      </c>
      <c r="M16" s="48" t="str">
        <f>ELOLAP!$J$7</f>
        <v>20130410</v>
      </c>
      <c r="N16" s="15" t="s">
        <v>45</v>
      </c>
      <c r="O16" s="15" t="str">
        <f>$O$15</f>
        <v>BEFK9</v>
      </c>
      <c r="P16" s="1" t="str">
        <f>J16&amp;","&amp;K16&amp;","&amp;L16&amp;","&amp;M16&amp;","&amp;N16&amp;","&amp;O16&amp;","&amp;"@"&amp;O16&amp;"0"&amp;A16&amp;","&amp;B16&amp;","&amp;C16&amp;","&amp;D16&amp;","&amp;E16&amp;","&amp;F16&amp;","&amp;G16&amp;","&amp;H16</f>
        <v>R26,2013N1,00000000,20130410,E,BEFK9,@BEFK9002,US,13000,,,10000,,3000</v>
      </c>
    </row>
    <row r="17" spans="1:16" ht="15">
      <c r="A17" s="22" t="s">
        <v>4</v>
      </c>
      <c r="B17" s="76" t="s">
        <v>63</v>
      </c>
      <c r="C17" s="20">
        <v>0</v>
      </c>
      <c r="D17" s="20">
        <v>200000</v>
      </c>
      <c r="E17" s="20"/>
      <c r="F17" s="20"/>
      <c r="G17" s="20">
        <v>100000</v>
      </c>
      <c r="H17" s="21">
        <f>C17+D17-G17</f>
        <v>100000</v>
      </c>
      <c r="J17" s="51" t="str">
        <f>ELOLAP!$G$7</f>
        <v>R26</v>
      </c>
      <c r="K17" s="52" t="str">
        <f>ELOLAP!$H$7</f>
        <v>2013N1</v>
      </c>
      <c r="L17" s="48" t="str">
        <f>ELOLAP!$I$7</f>
        <v>00000000</v>
      </c>
      <c r="M17" s="48" t="str">
        <f>ELOLAP!$J$7</f>
        <v>20130410</v>
      </c>
      <c r="N17" s="15" t="s">
        <v>45</v>
      </c>
      <c r="O17" s="15" t="str">
        <f>$O$15</f>
        <v>BEFK9</v>
      </c>
      <c r="P17" s="1" t="str">
        <f>J17&amp;","&amp;K17&amp;","&amp;L17&amp;","&amp;M17&amp;","&amp;N17&amp;","&amp;O17&amp;","&amp;"@"&amp;O17&amp;"0"&amp;A17&amp;","&amp;B17&amp;","&amp;C17&amp;","&amp;D17&amp;","&amp;E17&amp;","&amp;F17&amp;","&amp;G17&amp;","&amp;H17</f>
        <v>R26,2013N1,00000000,20130410,E,BEFK9,@BEFK9003,FR,0,200000,,,100000,100000</v>
      </c>
    </row>
    <row r="18" spans="1:16" ht="15">
      <c r="A18" s="22" t="s">
        <v>3</v>
      </c>
      <c r="B18" s="76" t="s">
        <v>64</v>
      </c>
      <c r="C18" s="20">
        <v>120000000</v>
      </c>
      <c r="D18" s="20"/>
      <c r="E18" s="20">
        <v>20000000</v>
      </c>
      <c r="F18" s="20"/>
      <c r="G18" s="20"/>
      <c r="H18" s="21">
        <f>C18+E18</f>
        <v>140000000</v>
      </c>
      <c r="J18" s="51" t="str">
        <f>ELOLAP!$G$7</f>
        <v>R26</v>
      </c>
      <c r="K18" s="52" t="str">
        <f>ELOLAP!$H$7</f>
        <v>2013N1</v>
      </c>
      <c r="L18" s="48" t="str">
        <f>ELOLAP!$I$7</f>
        <v>00000000</v>
      </c>
      <c r="M18" s="48" t="str">
        <f>ELOLAP!$J$7</f>
        <v>20130410</v>
      </c>
      <c r="N18" s="15" t="s">
        <v>45</v>
      </c>
      <c r="O18" s="15" t="str">
        <f>$O$15</f>
        <v>BEFK9</v>
      </c>
      <c r="P18" s="1" t="str">
        <f>J18&amp;","&amp;K18&amp;","&amp;L18&amp;","&amp;M18&amp;","&amp;N18&amp;","&amp;O18&amp;","&amp;"@"&amp;O18&amp;"0"&amp;A18&amp;","&amp;B18&amp;","&amp;C18&amp;","&amp;D18&amp;","&amp;E18&amp;","&amp;F18&amp;","&amp;G18&amp;","&amp;H18</f>
        <v>R26,2013N1,00000000,20130410,E,BEFK9,@BEFK9004,PL,120000000,,20000000,,,140000000</v>
      </c>
    </row>
    <row r="19" spans="1:16" ht="15">
      <c r="A19" s="22" t="s">
        <v>2</v>
      </c>
      <c r="B19" s="76" t="s">
        <v>65</v>
      </c>
      <c r="C19" s="20">
        <v>0</v>
      </c>
      <c r="D19" s="20">
        <v>20000</v>
      </c>
      <c r="E19" s="20"/>
      <c r="F19" s="20">
        <v>10000</v>
      </c>
      <c r="G19" s="20"/>
      <c r="H19" s="21">
        <f>C19+D19-F19</f>
        <v>10000</v>
      </c>
      <c r="J19" s="51" t="str">
        <f>ELOLAP!$G$7</f>
        <v>R26</v>
      </c>
      <c r="K19" s="52" t="str">
        <f>ELOLAP!$H$7</f>
        <v>2013N1</v>
      </c>
      <c r="L19" s="48" t="str">
        <f>ELOLAP!$I$7</f>
        <v>00000000</v>
      </c>
      <c r="M19" s="48" t="str">
        <f>ELOLAP!$J$7</f>
        <v>20130410</v>
      </c>
      <c r="N19" s="15" t="s">
        <v>45</v>
      </c>
      <c r="O19" s="15" t="str">
        <f>$O$15</f>
        <v>BEFK9</v>
      </c>
      <c r="P19" s="1" t="str">
        <f>J19&amp;","&amp;K19&amp;","&amp;L19&amp;","&amp;M19&amp;","&amp;N19&amp;","&amp;O19&amp;","&amp;"@"&amp;O19&amp;"0"&amp;A19&amp;","&amp;B19&amp;","&amp;C19&amp;","&amp;D19&amp;","&amp;E19&amp;","&amp;F19&amp;","&amp;G19&amp;","&amp;H19</f>
        <v>R26,2013N1,00000000,20130410,E,BEFK9,@BEFK9005,AT,0,20000,,10000,,10000</v>
      </c>
    </row>
    <row r="20" spans="1:16" ht="15">
      <c r="A20" s="22" t="s">
        <v>1</v>
      </c>
      <c r="B20" s="77"/>
      <c r="C20" s="23"/>
      <c r="D20" s="23"/>
      <c r="E20" s="23"/>
      <c r="F20" s="23"/>
      <c r="G20" s="23"/>
      <c r="H20" s="24"/>
      <c r="J20" s="15"/>
      <c r="K20" s="15"/>
      <c r="L20" s="49"/>
      <c r="M20" s="15"/>
      <c r="N20" s="15"/>
      <c r="O20" s="15"/>
      <c r="P20" s="1"/>
    </row>
    <row r="21" spans="1:16" ht="15.75" thickBot="1">
      <c r="A21" s="26" t="s">
        <v>0</v>
      </c>
      <c r="B21" s="78"/>
      <c r="C21" s="27"/>
      <c r="D21" s="27"/>
      <c r="E21" s="27"/>
      <c r="F21" s="27"/>
      <c r="G21" s="27"/>
      <c r="H21" s="28"/>
      <c r="J21" s="15"/>
      <c r="K21" s="15"/>
      <c r="L21" s="49"/>
      <c r="M21" s="15"/>
      <c r="N21" s="15"/>
      <c r="O21" s="15"/>
      <c r="P21" s="1"/>
    </row>
    <row r="22" ht="15"/>
    <row r="23" spans="1:8" ht="15">
      <c r="A23" s="29"/>
      <c r="B23" s="29"/>
      <c r="C23" s="3"/>
      <c r="D23" s="3"/>
      <c r="E23" s="3"/>
      <c r="F23" s="3"/>
      <c r="G23" s="3"/>
      <c r="H23" s="3"/>
    </row>
    <row r="24" ht="15"/>
    <row r="25" ht="15"/>
    <row r="26" ht="15"/>
    <row r="27" ht="15"/>
  </sheetData>
  <sheetProtection/>
  <mergeCells count="10">
    <mergeCell ref="A7:H7"/>
    <mergeCell ref="A9:B9"/>
    <mergeCell ref="A10:C10"/>
    <mergeCell ref="A11:E11"/>
    <mergeCell ref="F12:G12"/>
    <mergeCell ref="H12:H13"/>
    <mergeCell ref="A12:A13"/>
    <mergeCell ref="B12:B13"/>
    <mergeCell ref="C12:C13"/>
    <mergeCell ref="D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1"/>
  <sheetViews>
    <sheetView zoomScalePageLayoutView="0" workbookViewId="0" topLeftCell="C1">
      <selection activeCell="F31" sqref="F31"/>
    </sheetView>
  </sheetViews>
  <sheetFormatPr defaultColWidth="9.140625" defaultRowHeight="12.75"/>
  <cols>
    <col min="1" max="1" width="8.140625" style="2" customWidth="1"/>
    <col min="2" max="2" width="11.140625" style="2" customWidth="1"/>
    <col min="3" max="3" width="13.8515625" style="2" customWidth="1"/>
    <col min="4" max="4" width="11.140625" style="2" customWidth="1"/>
    <col min="5" max="5" width="14.00390625" style="2" customWidth="1"/>
    <col min="6" max="6" width="14.7109375" style="2" customWidth="1"/>
    <col min="7" max="7" width="15.140625" style="2" customWidth="1"/>
    <col min="8" max="8" width="16.28125" style="2" customWidth="1"/>
    <col min="9" max="9" width="9.140625" style="2" customWidth="1"/>
    <col min="10" max="15" width="9.140625" style="50" customWidth="1"/>
    <col min="16" max="16384" width="9.140625" style="2" customWidth="1"/>
  </cols>
  <sheetData>
    <row r="1" ht="15"/>
    <row r="2" ht="15"/>
    <row r="3" ht="15"/>
    <row r="4" ht="15"/>
    <row r="5" ht="15"/>
    <row r="6" ht="15"/>
    <row r="7" spans="1:8" ht="39.75" customHeight="1">
      <c r="A7" s="62" t="s">
        <v>28</v>
      </c>
      <c r="B7" s="62"/>
      <c r="C7" s="62"/>
      <c r="D7" s="62"/>
      <c r="E7" s="62"/>
      <c r="F7" s="62"/>
      <c r="G7" s="62"/>
      <c r="H7" s="62"/>
    </row>
    <row r="8" spans="1:8" ht="15">
      <c r="A8" s="3"/>
      <c r="B8" s="3"/>
      <c r="C8" s="3"/>
      <c r="D8" s="3"/>
      <c r="E8" s="3"/>
      <c r="F8" s="3"/>
      <c r="G8" s="3"/>
      <c r="H8" s="3"/>
    </row>
    <row r="9" spans="1:3" ht="15">
      <c r="A9" s="63" t="s">
        <v>26</v>
      </c>
      <c r="B9" s="63"/>
      <c r="C9" s="3"/>
    </row>
    <row r="10" spans="1:6" ht="15.75" thickBot="1">
      <c r="A10" s="64" t="s">
        <v>27</v>
      </c>
      <c r="B10" s="64"/>
      <c r="C10" s="64"/>
      <c r="F10" s="4"/>
    </row>
    <row r="11" spans="1:8" ht="26.25" customHeight="1" thickBot="1">
      <c r="A11" s="65" t="s">
        <v>23</v>
      </c>
      <c r="B11" s="66"/>
      <c r="C11" s="66"/>
      <c r="D11" s="66"/>
      <c r="E11" s="67"/>
      <c r="F11" s="5"/>
      <c r="G11" s="6"/>
      <c r="H11" s="5"/>
    </row>
    <row r="12" spans="1:8" ht="15">
      <c r="A12" s="72" t="s">
        <v>22</v>
      </c>
      <c r="B12" s="74" t="s">
        <v>21</v>
      </c>
      <c r="C12" s="74" t="s">
        <v>20</v>
      </c>
      <c r="D12" s="68" t="s">
        <v>19</v>
      </c>
      <c r="E12" s="69"/>
      <c r="F12" s="68" t="s">
        <v>18</v>
      </c>
      <c r="G12" s="69"/>
      <c r="H12" s="70" t="s">
        <v>17</v>
      </c>
    </row>
    <row r="13" spans="1:16" ht="90.75" thickBot="1">
      <c r="A13" s="73"/>
      <c r="B13" s="75"/>
      <c r="C13" s="75"/>
      <c r="D13" s="7" t="s">
        <v>16</v>
      </c>
      <c r="E13" s="7" t="s">
        <v>14</v>
      </c>
      <c r="F13" s="8" t="s">
        <v>15</v>
      </c>
      <c r="G13" s="8" t="s">
        <v>14</v>
      </c>
      <c r="H13" s="71"/>
      <c r="J13" s="44" t="s">
        <v>35</v>
      </c>
      <c r="K13" s="44" t="s">
        <v>36</v>
      </c>
      <c r="L13" s="44" t="s">
        <v>37</v>
      </c>
      <c r="M13" s="44" t="s">
        <v>38</v>
      </c>
      <c r="N13" s="44" t="s">
        <v>39</v>
      </c>
      <c r="O13" s="45" t="s">
        <v>40</v>
      </c>
      <c r="P13" s="43" t="s">
        <v>41</v>
      </c>
    </row>
    <row r="14" spans="1:16" ht="15">
      <c r="A14" s="9"/>
      <c r="B14" s="10" t="s">
        <v>13</v>
      </c>
      <c r="C14" s="11" t="s">
        <v>12</v>
      </c>
      <c r="D14" s="11" t="s">
        <v>11</v>
      </c>
      <c r="E14" s="12" t="s">
        <v>10</v>
      </c>
      <c r="F14" s="12" t="s">
        <v>9</v>
      </c>
      <c r="G14" s="13" t="s">
        <v>8</v>
      </c>
      <c r="H14" s="14" t="s">
        <v>7</v>
      </c>
      <c r="J14" s="15"/>
      <c r="K14" s="15"/>
      <c r="L14" s="15"/>
      <c r="M14" s="15"/>
      <c r="N14" s="15"/>
      <c r="O14" s="15"/>
      <c r="P14" s="15"/>
    </row>
    <row r="15" spans="1:16" ht="15">
      <c r="A15" s="16" t="s">
        <v>6</v>
      </c>
      <c r="B15" s="17" t="s">
        <v>61</v>
      </c>
      <c r="C15" s="18">
        <v>1200000</v>
      </c>
      <c r="D15" s="18">
        <v>10000</v>
      </c>
      <c r="E15" s="18"/>
      <c r="F15" s="18"/>
      <c r="G15" s="18"/>
      <c r="H15" s="19">
        <f>C15+D15</f>
        <v>1210000</v>
      </c>
      <c r="J15" s="51" t="str">
        <f>ELOLAP!$G$7</f>
        <v>R26</v>
      </c>
      <c r="K15" s="52" t="str">
        <f>ELOLAP!$H$7</f>
        <v>2013N1</v>
      </c>
      <c r="L15" s="48" t="str">
        <f>ELOLAP!$I$7</f>
        <v>00000000</v>
      </c>
      <c r="M15" s="48" t="str">
        <f>ELOLAP!$J$7</f>
        <v>20130410</v>
      </c>
      <c r="N15" s="15" t="s">
        <v>45</v>
      </c>
      <c r="O15" s="15" t="s">
        <v>67</v>
      </c>
      <c r="P15" s="1" t="str">
        <f>J15&amp;","&amp;K15&amp;","&amp;L15&amp;","&amp;M15&amp;","&amp;N15&amp;","&amp;O15&amp;","&amp;"@"&amp;O15&amp;"0"&amp;A15&amp;","&amp;B15&amp;","&amp;C15&amp;","&amp;D15&amp;","&amp;E15&amp;","&amp;F15&amp;","&amp;G15&amp;","&amp;H15</f>
        <v>R26,2013N1,00000000,20130410,E,BEFT9,@BEFT9001,DE,1200000,10000,,,,1210000</v>
      </c>
    </row>
    <row r="16" spans="1:16" ht="15">
      <c r="A16" s="16" t="s">
        <v>5</v>
      </c>
      <c r="B16" s="17" t="s">
        <v>62</v>
      </c>
      <c r="C16" s="18">
        <v>13000</v>
      </c>
      <c r="D16" s="18"/>
      <c r="E16" s="18"/>
      <c r="F16" s="18">
        <v>10000</v>
      </c>
      <c r="G16" s="18"/>
      <c r="H16" s="19">
        <f>C16-F16</f>
        <v>3000</v>
      </c>
      <c r="J16" s="51" t="str">
        <f>ELOLAP!$G$7</f>
        <v>R26</v>
      </c>
      <c r="K16" s="52" t="str">
        <f>ELOLAP!$H$7</f>
        <v>2013N1</v>
      </c>
      <c r="L16" s="48" t="str">
        <f>ELOLAP!$I$7</f>
        <v>00000000</v>
      </c>
      <c r="M16" s="48" t="str">
        <f>ELOLAP!$J$7</f>
        <v>20130410</v>
      </c>
      <c r="N16" s="15" t="s">
        <v>45</v>
      </c>
      <c r="O16" s="15" t="str">
        <f>$O$15</f>
        <v>BEFT9</v>
      </c>
      <c r="P16" s="1" t="str">
        <f>J16&amp;","&amp;K16&amp;","&amp;L16&amp;","&amp;M16&amp;","&amp;N16&amp;","&amp;O16&amp;","&amp;"@"&amp;O16&amp;"0"&amp;A16&amp;","&amp;B16&amp;","&amp;C16&amp;","&amp;D16&amp;","&amp;E16&amp;","&amp;F16&amp;","&amp;G16&amp;","&amp;H16</f>
        <v>R26,2013N1,00000000,20130410,E,BEFT9,@BEFT9002,US,13000,,,10000,,3000</v>
      </c>
    </row>
    <row r="17" spans="1:16" ht="15">
      <c r="A17" s="16" t="s">
        <v>4</v>
      </c>
      <c r="B17" s="17" t="s">
        <v>63</v>
      </c>
      <c r="C17" s="20">
        <v>0</v>
      </c>
      <c r="D17" s="20">
        <v>200000</v>
      </c>
      <c r="E17" s="20"/>
      <c r="F17" s="20"/>
      <c r="G17" s="20">
        <v>100000</v>
      </c>
      <c r="H17" s="21">
        <f>C17+D17-G17</f>
        <v>100000</v>
      </c>
      <c r="J17" s="51" t="str">
        <f>ELOLAP!$G$7</f>
        <v>R26</v>
      </c>
      <c r="K17" s="52" t="str">
        <f>ELOLAP!$H$7</f>
        <v>2013N1</v>
      </c>
      <c r="L17" s="48" t="str">
        <f>ELOLAP!$I$7</f>
        <v>00000000</v>
      </c>
      <c r="M17" s="48" t="str">
        <f>ELOLAP!$J$7</f>
        <v>20130410</v>
      </c>
      <c r="N17" s="15" t="s">
        <v>45</v>
      </c>
      <c r="O17" s="15" t="str">
        <f>$O$15</f>
        <v>BEFT9</v>
      </c>
      <c r="P17" s="1" t="str">
        <f>J17&amp;","&amp;K17&amp;","&amp;L17&amp;","&amp;M17&amp;","&amp;N17&amp;","&amp;O17&amp;","&amp;"@"&amp;O17&amp;"0"&amp;A17&amp;","&amp;B17&amp;","&amp;C17&amp;","&amp;D17&amp;","&amp;E17&amp;","&amp;F17&amp;","&amp;G17&amp;","&amp;H17</f>
        <v>R26,2013N1,00000000,20130410,E,BEFT9,@BEFT9003,FR,0,200000,,,100000,100000</v>
      </c>
    </row>
    <row r="18" spans="1:16" ht="15">
      <c r="A18" s="16" t="s">
        <v>3</v>
      </c>
      <c r="B18" s="17" t="s">
        <v>64</v>
      </c>
      <c r="C18" s="20">
        <v>120000000</v>
      </c>
      <c r="D18" s="20"/>
      <c r="E18" s="20">
        <v>20000000</v>
      </c>
      <c r="F18" s="20"/>
      <c r="G18" s="20"/>
      <c r="H18" s="21">
        <f>C18+E18</f>
        <v>140000000</v>
      </c>
      <c r="J18" s="51" t="str">
        <f>ELOLAP!$G$7</f>
        <v>R26</v>
      </c>
      <c r="K18" s="52" t="str">
        <f>ELOLAP!$H$7</f>
        <v>2013N1</v>
      </c>
      <c r="L18" s="48" t="str">
        <f>ELOLAP!$I$7</f>
        <v>00000000</v>
      </c>
      <c r="M18" s="48" t="str">
        <f>ELOLAP!$J$7</f>
        <v>20130410</v>
      </c>
      <c r="N18" s="15" t="s">
        <v>45</v>
      </c>
      <c r="O18" s="15" t="str">
        <f>$O$15</f>
        <v>BEFT9</v>
      </c>
      <c r="P18" s="1" t="str">
        <f>J18&amp;","&amp;K18&amp;","&amp;L18&amp;","&amp;M18&amp;","&amp;N18&amp;","&amp;O18&amp;","&amp;"@"&amp;O18&amp;"0"&amp;A18&amp;","&amp;B18&amp;","&amp;C18&amp;","&amp;D18&amp;","&amp;E18&amp;","&amp;F18&amp;","&amp;G18&amp;","&amp;H18</f>
        <v>R26,2013N1,00000000,20130410,E,BEFT9,@BEFT9004,PL,120000000,,20000000,,,140000000</v>
      </c>
    </row>
    <row r="19" spans="1:16" ht="15">
      <c r="A19" s="16" t="s">
        <v>2</v>
      </c>
      <c r="B19" s="17" t="s">
        <v>65</v>
      </c>
      <c r="C19" s="20">
        <v>0</v>
      </c>
      <c r="D19" s="20">
        <v>20000</v>
      </c>
      <c r="E19" s="20"/>
      <c r="F19" s="20">
        <v>10000</v>
      </c>
      <c r="G19" s="20"/>
      <c r="H19" s="21">
        <f>C19+D19-F19</f>
        <v>10000</v>
      </c>
      <c r="J19" s="51" t="str">
        <f>ELOLAP!$G$7</f>
        <v>R26</v>
      </c>
      <c r="K19" s="52" t="str">
        <f>ELOLAP!$H$7</f>
        <v>2013N1</v>
      </c>
      <c r="L19" s="48" t="str">
        <f>ELOLAP!$I$7</f>
        <v>00000000</v>
      </c>
      <c r="M19" s="48" t="str">
        <f>ELOLAP!$J$7</f>
        <v>20130410</v>
      </c>
      <c r="N19" s="15" t="s">
        <v>45</v>
      </c>
      <c r="O19" s="15" t="str">
        <f>$O$15</f>
        <v>BEFT9</v>
      </c>
      <c r="P19" s="1" t="str">
        <f>J19&amp;","&amp;K19&amp;","&amp;L19&amp;","&amp;M19&amp;","&amp;N19&amp;","&amp;O19&amp;","&amp;"@"&amp;O19&amp;"0"&amp;A19&amp;","&amp;B19&amp;","&amp;C19&amp;","&amp;D19&amp;","&amp;E19&amp;","&amp;F19&amp;","&amp;G19&amp;","&amp;H19</f>
        <v>R26,2013N1,00000000,20130410,E,BEFT9,@BEFT9005,AT,0,20000,,10000,,10000</v>
      </c>
    </row>
    <row r="20" spans="1:13" ht="15">
      <c r="A20" s="16" t="s">
        <v>1</v>
      </c>
      <c r="B20" s="22"/>
      <c r="C20" s="23"/>
      <c r="D20" s="23"/>
      <c r="E20" s="23"/>
      <c r="F20" s="23"/>
      <c r="G20" s="23"/>
      <c r="H20" s="24"/>
      <c r="K20" s="15"/>
      <c r="L20" s="49"/>
      <c r="M20" s="15"/>
    </row>
    <row r="21" spans="1:13" ht="15.75" thickBot="1">
      <c r="A21" s="25" t="s">
        <v>0</v>
      </c>
      <c r="B21" s="26"/>
      <c r="C21" s="27"/>
      <c r="D21" s="27"/>
      <c r="E21" s="27"/>
      <c r="F21" s="27"/>
      <c r="G21" s="27"/>
      <c r="H21" s="28"/>
      <c r="K21" s="15"/>
      <c r="L21" s="49"/>
      <c r="M21" s="15"/>
    </row>
    <row r="24" ht="15"/>
    <row r="25" ht="15"/>
    <row r="26" ht="15"/>
    <row r="27" ht="15"/>
    <row r="28" ht="15"/>
    <row r="29" ht="15"/>
  </sheetData>
  <sheetProtection/>
  <mergeCells count="10">
    <mergeCell ref="A7:H7"/>
    <mergeCell ref="A9:B9"/>
    <mergeCell ref="A10:C10"/>
    <mergeCell ref="F12:G12"/>
    <mergeCell ref="H12:H13"/>
    <mergeCell ref="A11:E11"/>
    <mergeCell ref="A12:A13"/>
    <mergeCell ref="B12:B13"/>
    <mergeCell ref="C12:C13"/>
    <mergeCell ref="D12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2007-01-30T07:46:00Z</cp:lastPrinted>
  <dcterms:created xsi:type="dcterms:W3CDTF">2006-08-31T09:33:33Z</dcterms:created>
  <dcterms:modified xsi:type="dcterms:W3CDTF">2012-11-28T14:13:12Z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728501858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-1958616789</vt:i4>
  </property>
  <property fmtid="{D5CDD505-2E9C-101B-9397-08002B2CF9AE}" pid="7" name="_ReviewingToolsShownOnce">
    <vt:lpwstr/>
  </property>
</Properties>
</file>