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XT" sheetId="1" r:id="rId1"/>
    <sheet name="ELOLAP" sheetId="2" r:id="rId2"/>
    <sheet name="INGB" sheetId="3" r:id="rId3"/>
    <sheet name="INGK" sheetId="4" r:id="rId4"/>
  </sheets>
  <definedNames/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H7" authorId="0">
      <text>
        <r>
          <rPr>
            <sz val="8"/>
            <rFont val="Tahoma"/>
            <family val="2"/>
          </rPr>
          <t>Ide írja a törzsszámukat (az adószám első nyolc számjegye)!</t>
        </r>
      </text>
    </comment>
    <comment ref="G7" authorId="0">
      <text>
        <r>
          <rPr>
            <sz val="8"/>
            <rFont val="Tahoma"/>
            <family val="2"/>
          </rPr>
          <t>Ide írja yyyymm formátumban a vonatkozási időt! Ez átírja mindenhol a fájlban.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sharedStrings.xml><?xml version="1.0" encoding="utf-8"?>
<sst xmlns="http://schemas.openxmlformats.org/spreadsheetml/2006/main" count="136" uniqueCount="68">
  <si>
    <t>Tranzakciók</t>
  </si>
  <si>
    <t>a</t>
  </si>
  <si>
    <t>b</t>
  </si>
  <si>
    <t>c</t>
  </si>
  <si>
    <t>d</t>
  </si>
  <si>
    <t>Devizanem ISO kódja</t>
  </si>
  <si>
    <t>DE</t>
  </si>
  <si>
    <t>EUR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</si>
  <si>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</si>
  <si>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</si>
  <si>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</si>
  <si>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</si>
  <si>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</si>
  <si>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</si>
  <si>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</si>
  <si>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</si>
  <si>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</si>
  <si>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</si>
  <si>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</si>
  <si>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</si>
  <si>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</si>
  <si>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</si>
  <si>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</si>
  <si>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</si>
  <si>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</si>
  <si>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</si>
  <si>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</si>
  <si>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</si>
  <si>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00000000</t>
  </si>
  <si>
    <t>Szabványos fájlnév:</t>
  </si>
  <si>
    <t xml:space="preserve"> Fájlnév összetétele: </t>
  </si>
  <si>
    <t>3) adatszolgáltató 8 jegyű törzsszáma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</si>
  <si>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</si>
  <si>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</si>
  <si>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</si>
  <si>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</si>
  <si>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</si>
  <si>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</si>
  <si>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INGB</t>
  </si>
  <si>
    <t>Külföldi magánszemélyek belföldi  ingatlan adásvételi ügyletei (Forgalom adatai egész devizában)</t>
  </si>
  <si>
    <t>Befektető országának ISO kódja</t>
  </si>
  <si>
    <t>Tranzakciók belföldi ingatlanvétel forgalma</t>
  </si>
  <si>
    <t>Tranzakciók belföldi ingatlaneladás forgalma</t>
  </si>
  <si>
    <t>4</t>
  </si>
  <si>
    <t>INGB001</t>
  </si>
  <si>
    <t/>
  </si>
  <si>
    <t>INGK</t>
  </si>
  <si>
    <t>Belföldi magánszemélyek külföldi ingatlan adásvételi ügyletei (Forgalom adatai egész devizában)</t>
  </si>
  <si>
    <t>Befektetés országának ISO kódja</t>
  </si>
  <si>
    <t>Tranzakciók külföldi ingatlanvétel forgalma</t>
  </si>
  <si>
    <t>Tranzakciók külföldi ingatlaneladás forgalma</t>
  </si>
  <si>
    <t>INGK001</t>
  </si>
  <si>
    <t>R27</t>
  </si>
  <si>
    <t>1) adatgyűjtés jele: R27</t>
  </si>
  <si>
    <t>INGB002</t>
  </si>
  <si>
    <t>INGB003</t>
  </si>
  <si>
    <t>NL</t>
  </si>
  <si>
    <t>GB</t>
  </si>
  <si>
    <t>GBP</t>
  </si>
  <si>
    <t>INGB004</t>
  </si>
  <si>
    <t>INGK002</t>
  </si>
  <si>
    <t>INGK003</t>
  </si>
  <si>
    <t>INGK004</t>
  </si>
  <si>
    <t>HR</t>
  </si>
  <si>
    <t>HRK</t>
  </si>
  <si>
    <t>ES</t>
  </si>
  <si>
    <t>2) vonatkozási időszak 2019. év utolsó számjegye: 9</t>
  </si>
  <si>
    <t>20210331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</si>
</sst>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 horizontal="center" wrapText="1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11" fillId="0" borderId="0" xfId="55" applyFont="1" applyAlignment="1">
      <alignment/>
      <protection/>
    </xf>
    <xf numFmtId="0" fontId="10" fillId="0" borderId="0" xfId="55" applyFont="1" applyAlignment="1">
      <alignment horizontal="center"/>
      <protection/>
    </xf>
    <xf numFmtId="0" fontId="12" fillId="0" borderId="0" xfId="0" applyFont="1" applyAlignment="1">
      <alignment/>
    </xf>
    <xf numFmtId="0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5" fillId="3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8" fillId="36" borderId="0" xfId="0" applyNumberFormat="1" applyFont="1" applyFill="1" applyBorder="1" applyAlignment="1">
      <alignment horizontal="left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1" fillId="0" borderId="31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horizontal="center" vertical="center" wrapText="1"/>
    </xf>
    <xf numFmtId="0" fontId="33" fillId="37" borderId="33" xfId="0" applyNumberFormat="1" applyFont="1" applyFill="1" applyBorder="1" applyAlignment="1">
      <alignment horizontal="center" vertical="center" wrapText="1"/>
    </xf>
    <xf numFmtId="0" fontId="33" fillId="37" borderId="34" xfId="0" applyNumberFormat="1" applyFont="1" applyFill="1" applyBorder="1" applyAlignment="1">
      <alignment horizontal="center" vertical="center" wrapText="1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36" xfId="0" applyNumberFormat="1" applyFont="1" applyFill="1" applyBorder="1" applyAlignment="1">
      <alignment horizontal="center" vertical="center" wrapText="1"/>
    </xf>
    <xf numFmtId="0" fontId="32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left" vertical="center" wrapText="1"/>
    </xf>
    <xf numFmtId="0" fontId="8" fillId="0" borderId="40" xfId="0" applyNumberFormat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8" fillId="0" borderId="42" xfId="0" applyNumberFormat="1" applyFont="1" applyFill="1" applyBorder="1" applyAlignment="1">
      <alignment horizontal="left" vertical="center"/>
    </xf>
    <xf numFmtId="0" fontId="8" fillId="0" borderId="43" xfId="0" applyNumberFormat="1" applyFont="1" applyFill="1" applyBorder="1" applyAlignment="1">
      <alignment horizontal="left" vertical="center" wrapText="1"/>
    </xf>
    <xf numFmtId="0" fontId="8" fillId="0" borderId="42" xfId="0" applyNumberFormat="1" applyFont="1" applyFill="1" applyBorder="1" applyAlignment="1">
      <alignment horizontal="left" vertical="center" wrapText="1"/>
    </xf>
    <xf numFmtId="0" fontId="8" fillId="0" borderId="44" xfId="0" applyNumberFormat="1" applyFont="1" applyFill="1" applyBorder="1" applyAlignment="1">
      <alignment vertical="center" wrapText="1"/>
    </xf>
    <xf numFmtId="0" fontId="8" fillId="0" borderId="44" xfId="0" applyNumberFormat="1" applyFont="1" applyFill="1" applyBorder="1" applyAlignment="1">
      <alignment horizontal="left" vertical="center" wrapText="1"/>
    </xf>
    <xf numFmtId="0" fontId="34" fillId="0" borderId="45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2.75"/>
  <cols>
    <col min="1" max="1" width="57.28125" style="13" customWidth="1"/>
    <col min="2" max="16384" width="9.140625" style="13" customWidth="1"/>
  </cols>
  <sheetData>
    <row r="1" ht="15">
      <c r="A1" s="13" t="str">
        <f>ELOLAP!L7</f>
        <v>R27,2020,00000000,20210331,E,ELOLAP,@ELOLAP01,Kontrolling</v>
      </c>
    </row>
    <row r="2" ht="15">
      <c r="A2" s="13" t="str">
        <f>ELOLAP!L8</f>
        <v>R27,2020,00000000,20210331,E,ELOLAP,@ELOLAP02,3612345678</v>
      </c>
    </row>
    <row r="3" ht="15">
      <c r="A3" s="13" t="str">
        <f>ELOLAP!L9</f>
        <v>R27,2020,00000000,20210331,E,ELOLAP,@ELOLAP03,controlling@penzugy.hu</v>
      </c>
    </row>
    <row r="4" ht="15">
      <c r="A4" s="13" t="str">
        <f>+INGB!O8</f>
        <v>R27,2020,00000000,20210331,E,INGB,@INGB001,DE,EUR,600000,300000</v>
      </c>
    </row>
    <row r="5" ht="15">
      <c r="A5" s="13" t="str">
        <f>+INGB!O9</f>
        <v>R27,2020,00000000,20210331,E,INGB,@INGB002,NL,EUR,200000,</v>
      </c>
    </row>
    <row r="6" ht="15">
      <c r="A6" s="13" t="str">
        <f>+INGB!O10</f>
        <v>R27,2020,00000000,20210331,E,INGB,@INGB003,GB,GBP,100000,</v>
      </c>
    </row>
    <row r="7" ht="15">
      <c r="A7" s="13" t="str">
        <f>+INGK!O8</f>
        <v>R27,2020,00000000,20210331,E,INGK,@INGK001,HR,HRK,5000000,</v>
      </c>
    </row>
    <row r="8" ht="15">
      <c r="A8" s="13" t="str">
        <f>+INGK!O9</f>
        <v>R27,2020,00000000,20210331,E,INGK,@INGK002,DE,EUR,1000000,</v>
      </c>
    </row>
    <row r="9" ht="15">
      <c r="A9" s="13" t="str">
        <f>+INGK!O10</f>
        <v>R27,2020,00000000,20210331,E,INGK,@INGK003,ES,EUR,2000000,5000000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7.00390625" style="1" customWidth="1"/>
    <col min="2" max="2" width="15.140625" style="8" customWidth="1"/>
    <col min="3" max="3" width="34.140625" style="8" customWidth="1"/>
    <col min="4" max="4" width="22.28125" style="8" customWidth="1"/>
    <col min="5" max="5" width="6.7109375" style="1" customWidth="1"/>
    <col min="6" max="6" width="9.140625" style="8" customWidth="1"/>
    <col min="7" max="7" width="11.140625" style="8" customWidth="1"/>
    <col min="8" max="8" width="9.140625" style="8" customWidth="1"/>
    <col min="9" max="9" width="10.140625" style="8" customWidth="1"/>
    <col min="10" max="11" width="9.140625" style="8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27" t="s">
        <v>32</v>
      </c>
      <c r="B1" s="28"/>
      <c r="C1" s="28"/>
      <c r="D1" s="29"/>
    </row>
    <row r="2" spans="1:4" ht="16.5" customHeight="1" thickBot="1">
      <c r="A2" s="30" t="s">
        <v>9</v>
      </c>
      <c r="B2" s="31"/>
      <c r="C2" s="31"/>
      <c r="D2" s="32"/>
    </row>
    <row r="3" spans="1:4" ht="16.5" thickBot="1" thickTop="1">
      <c r="A3" s="14"/>
      <c r="B3" s="14"/>
      <c r="C3" s="14"/>
      <c r="D3" s="15"/>
    </row>
    <row r="4" spans="1:4" ht="14.25" customHeight="1" thickBot="1" thickTop="1">
      <c r="A4" s="33" t="s">
        <v>10</v>
      </c>
      <c r="B4" s="33" t="s">
        <v>11</v>
      </c>
      <c r="C4" s="33" t="s">
        <v>12</v>
      </c>
      <c r="D4" s="16" t="s">
        <v>13</v>
      </c>
    </row>
    <row r="5" spans="1:13" ht="78" thickBot="1" thickTop="1">
      <c r="A5" s="34"/>
      <c r="B5" s="34"/>
      <c r="C5" s="34"/>
      <c r="D5" s="1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5" t="s">
        <v>20</v>
      </c>
      <c r="L5" s="4" t="s">
        <v>21</v>
      </c>
      <c r="M5" s="2"/>
    </row>
    <row r="6" spans="1:13" ht="16.5" thickBot="1" thickTop="1">
      <c r="A6" s="35"/>
      <c r="B6" s="35"/>
      <c r="C6" s="35"/>
      <c r="D6" s="16" t="s">
        <v>1</v>
      </c>
      <c r="F6" s="3"/>
      <c r="G6" s="3"/>
      <c r="H6" s="3"/>
      <c r="I6" s="3"/>
      <c r="J6" s="3"/>
      <c r="K6" s="3"/>
      <c r="L6" s="3"/>
      <c r="M6" s="2"/>
    </row>
    <row r="7" spans="1:13" ht="28.5" customHeight="1" thickTop="1">
      <c r="A7" s="17" t="s">
        <v>14</v>
      </c>
      <c r="B7" s="18" t="s">
        <v>22</v>
      </c>
      <c r="C7" s="19" t="s">
        <v>33</v>
      </c>
      <c r="D7" s="57" t="s">
        <v>36</v>
      </c>
      <c r="F7" s="3" t="s">
        <v>52</v>
      </c>
      <c r="G7" s="9">
        <v>2020</v>
      </c>
      <c r="H7" s="10" t="s">
        <v>28</v>
      </c>
      <c r="I7" s="24" t="s">
        <v>67</v>
      </c>
      <c r="J7" s="3" t="s">
        <v>23</v>
      </c>
      <c r="K7" s="3" t="s">
        <v>8</v>
      </c>
      <c r="L7" s="2" t="str">
        <f>F7&amp;","&amp;G7&amp;","&amp;H7&amp;","&amp;I7&amp;","&amp;J7&amp;","&amp;K7&amp;","&amp;"@"&amp;K7&amp;"0"&amp;A7&amp;","&amp;D7</f>
        <v>R27,2020,00000000,20210331,E,ELOLAP,@ELOLAP01,Kontrolling</v>
      </c>
      <c r="M7" s="2"/>
    </row>
    <row r="8" spans="1:13" ht="18.75" customHeight="1">
      <c r="A8" s="17" t="s">
        <v>24</v>
      </c>
      <c r="B8" s="20" t="s">
        <v>25</v>
      </c>
      <c r="C8" s="19" t="s">
        <v>34</v>
      </c>
      <c r="D8" s="58">
        <v>3612345678</v>
      </c>
      <c r="F8" s="3" t="str">
        <f>+F7</f>
        <v>R27</v>
      </c>
      <c r="G8" s="3">
        <f aca="true" t="shared" si="0" ref="G8:I9">G7</f>
        <v>2020</v>
      </c>
      <c r="H8" s="7" t="str">
        <f t="shared" si="0"/>
        <v>00000000</v>
      </c>
      <c r="I8" s="7" t="str">
        <f t="shared" si="0"/>
        <v>20210331</v>
      </c>
      <c r="J8" s="3" t="s">
        <v>23</v>
      </c>
      <c r="K8" s="3" t="s">
        <v>8</v>
      </c>
      <c r="L8" s="2" t="str">
        <f>F8&amp;","&amp;G8&amp;","&amp;H8&amp;","&amp;I8&amp;","&amp;J8&amp;","&amp;K8&amp;","&amp;"@"&amp;K8&amp;"0"&amp;A8&amp;","&amp;D8</f>
        <v>R27,2020,00000000,20210331,E,ELOLAP,@ELOLAP02,3612345678</v>
      </c>
      <c r="M8" s="2"/>
    </row>
    <row r="9" spans="1:13" ht="22.5" customHeight="1" thickBot="1">
      <c r="A9" s="21" t="s">
        <v>26</v>
      </c>
      <c r="B9" s="22" t="s">
        <v>27</v>
      </c>
      <c r="C9" s="23" t="s">
        <v>35</v>
      </c>
      <c r="D9" s="59" t="s">
        <v>37</v>
      </c>
      <c r="F9" s="3" t="str">
        <f>+F7</f>
        <v>R27</v>
      </c>
      <c r="G9" s="3">
        <f t="shared" si="0"/>
        <v>2020</v>
      </c>
      <c r="H9" s="7" t="str">
        <f t="shared" si="0"/>
        <v>00000000</v>
      </c>
      <c r="I9" s="7" t="str">
        <f t="shared" si="0"/>
        <v>20210331</v>
      </c>
      <c r="J9" s="3" t="s">
        <v>23</v>
      </c>
      <c r="K9" s="3" t="s">
        <v>8</v>
      </c>
      <c r="L9" s="2" t="str">
        <f>F9&amp;","&amp;G9&amp;","&amp;H9&amp;","&amp;I9&amp;","&amp;J9&amp;","&amp;K9&amp;","&amp;"@"&amp;K9&amp;"0"&amp;A9&amp;","&amp;D9</f>
        <v>R27,2020,00000000,20210331,E,ELOLAP,@ELOLAP03,controlling@penzugy.hu</v>
      </c>
      <c r="M9" s="2"/>
    </row>
    <row r="13" spans="2:4" ht="12.75">
      <c r="B13" s="12" t="s">
        <v>29</v>
      </c>
      <c r="C13" s="25" t="str">
        <f>+F7&amp;MID(G7,4,5)&amp;H7</f>
        <v>R27000000000</v>
      </c>
      <c r="D13" s="11" t="s">
        <v>30</v>
      </c>
    </row>
    <row r="14" ht="12.75">
      <c r="D14" s="11" t="s">
        <v>53</v>
      </c>
    </row>
    <row r="15" ht="12.75">
      <c r="D15" s="26" t="s">
        <v>66</v>
      </c>
    </row>
    <row r="16" ht="12.75">
      <c r="D16" s="11" t="s">
        <v>31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57421875" style="39" bestFit="1" customWidth="1"/>
    <col min="2" max="2" width="16.57421875" style="39" bestFit="1" customWidth="1"/>
    <col min="3" max="3" width="14.421875" style="39" bestFit="1" customWidth="1"/>
    <col min="4" max="4" width="17.28125" style="39" bestFit="1" customWidth="1"/>
    <col min="5" max="5" width="19.140625" style="39" bestFit="1" customWidth="1"/>
    <col min="6" max="7" width="18.140625" style="39" bestFit="1" customWidth="1"/>
    <col min="8" max="16384" width="9.140625" style="39" customWidth="1"/>
  </cols>
  <sheetData>
    <row r="1" spans="1:7" ht="21.75" thickTop="1">
      <c r="A1" s="36" t="s">
        <v>38</v>
      </c>
      <c r="B1" s="37"/>
      <c r="C1" s="37"/>
      <c r="D1" s="37"/>
      <c r="E1" s="37"/>
      <c r="F1" s="37"/>
      <c r="G1" s="38"/>
    </row>
    <row r="2" spans="1:7" ht="16.5" thickBot="1">
      <c r="A2" s="40" t="s">
        <v>39</v>
      </c>
      <c r="B2" s="41"/>
      <c r="C2" s="41"/>
      <c r="D2" s="41"/>
      <c r="E2" s="41"/>
      <c r="F2" s="41"/>
      <c r="G2" s="42"/>
    </row>
    <row r="3" ht="14.25" thickBot="1" thickTop="1"/>
    <row r="4" spans="1:7" ht="14.25" thickBot="1" thickTop="1">
      <c r="A4" s="43" t="s">
        <v>10</v>
      </c>
      <c r="B4" s="43" t="s">
        <v>11</v>
      </c>
      <c r="C4" s="43" t="s">
        <v>12</v>
      </c>
      <c r="D4" s="43" t="s">
        <v>40</v>
      </c>
      <c r="E4" s="43" t="s">
        <v>5</v>
      </c>
      <c r="F4" s="44" t="s">
        <v>0</v>
      </c>
      <c r="G4" s="45"/>
    </row>
    <row r="5" spans="1:7" ht="39.75" thickBot="1" thickTop="1">
      <c r="A5" s="46"/>
      <c r="B5" s="46"/>
      <c r="C5" s="46"/>
      <c r="D5" s="47"/>
      <c r="E5" s="47"/>
      <c r="F5" s="48" t="s">
        <v>41</v>
      </c>
      <c r="G5" s="48" t="s">
        <v>42</v>
      </c>
    </row>
    <row r="6" spans="1:15" ht="39.75" thickBot="1" thickTop="1">
      <c r="A6" s="46"/>
      <c r="B6" s="46"/>
      <c r="C6" s="46"/>
      <c r="D6" s="48" t="s">
        <v>14</v>
      </c>
      <c r="E6" s="48" t="s">
        <v>24</v>
      </c>
      <c r="F6" s="48" t="s">
        <v>26</v>
      </c>
      <c r="G6" s="48" t="s">
        <v>43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5" t="s">
        <v>20</v>
      </c>
      <c r="O6" s="4" t="s">
        <v>21</v>
      </c>
    </row>
    <row r="7" spans="1:15" ht="14.25" thickBot="1" thickTop="1">
      <c r="A7" s="47"/>
      <c r="B7" s="47"/>
      <c r="C7" s="47"/>
      <c r="D7" s="48" t="s">
        <v>1</v>
      </c>
      <c r="E7" s="48" t="s">
        <v>2</v>
      </c>
      <c r="F7" s="48" t="s">
        <v>3</v>
      </c>
      <c r="G7" s="48" t="s">
        <v>4</v>
      </c>
      <c r="I7" s="3"/>
      <c r="J7" s="3"/>
      <c r="K7" s="3"/>
      <c r="L7" s="3"/>
      <c r="M7" s="3"/>
      <c r="N7" s="3"/>
      <c r="O7" s="3"/>
    </row>
    <row r="8" spans="1:15" ht="13.5" thickTop="1">
      <c r="A8" s="49" t="s">
        <v>14</v>
      </c>
      <c r="B8" s="50" t="s">
        <v>44</v>
      </c>
      <c r="C8" s="51" t="s">
        <v>45</v>
      </c>
      <c r="D8" s="50" t="s">
        <v>6</v>
      </c>
      <c r="E8" s="50" t="s">
        <v>7</v>
      </c>
      <c r="F8" s="50">
        <v>600000</v>
      </c>
      <c r="G8" s="52">
        <v>300000</v>
      </c>
      <c r="I8" s="7" t="str">
        <f>ELOLAP!$F$7</f>
        <v>R27</v>
      </c>
      <c r="J8" s="7">
        <f>ELOLAP!$G$7</f>
        <v>2020</v>
      </c>
      <c r="K8" s="7" t="str">
        <f>ELOLAP!$H$7</f>
        <v>00000000</v>
      </c>
      <c r="L8" s="7" t="str">
        <f>ELOLAP!$I$7</f>
        <v>20210331</v>
      </c>
      <c r="M8" s="3" t="s">
        <v>23</v>
      </c>
      <c r="N8" s="3" t="s">
        <v>38</v>
      </c>
      <c r="O8" s="2" t="str">
        <f>I8&amp;","&amp;J8&amp;","&amp;K8&amp;","&amp;L8&amp;","&amp;M8&amp;","&amp;N8&amp;","&amp;"@"&amp;B8&amp;","&amp;D8&amp;","&amp;E8&amp;","&amp;F8&amp;","&amp;G8</f>
        <v>R27,2020,00000000,20210331,E,INGB,@INGB001,DE,EUR,600000,300000</v>
      </c>
    </row>
    <row r="9" spans="1:15" ht="12.75">
      <c r="A9" s="49">
        <v>2</v>
      </c>
      <c r="B9" s="50" t="s">
        <v>54</v>
      </c>
      <c r="C9" s="51" t="s">
        <v>45</v>
      </c>
      <c r="D9" s="50" t="s">
        <v>56</v>
      </c>
      <c r="E9" s="50" t="s">
        <v>7</v>
      </c>
      <c r="F9" s="50">
        <v>200000</v>
      </c>
      <c r="G9" s="52" t="s">
        <v>45</v>
      </c>
      <c r="I9" s="7" t="str">
        <f>ELOLAP!$F$7</f>
        <v>R27</v>
      </c>
      <c r="J9" s="7">
        <f>ELOLAP!$G$7</f>
        <v>2020</v>
      </c>
      <c r="K9" s="7" t="str">
        <f>ELOLAP!$H$7</f>
        <v>00000000</v>
      </c>
      <c r="L9" s="7" t="str">
        <f>ELOLAP!$I$7</f>
        <v>20210331</v>
      </c>
      <c r="M9" s="3" t="s">
        <v>23</v>
      </c>
      <c r="N9" s="3" t="s">
        <v>38</v>
      </c>
      <c r="O9" s="2" t="str">
        <f>I9&amp;","&amp;J9&amp;","&amp;K9&amp;","&amp;L9&amp;","&amp;M9&amp;","&amp;N9&amp;","&amp;"@"&amp;B9&amp;","&amp;D9&amp;","&amp;E9&amp;","&amp;F9&amp;","&amp;G9</f>
        <v>R27,2020,00000000,20210331,E,INGB,@INGB002,NL,EUR,200000,</v>
      </c>
    </row>
    <row r="10" spans="1:15" ht="13.5" thickBot="1">
      <c r="A10" s="53">
        <v>3</v>
      </c>
      <c r="B10" s="55" t="s">
        <v>55</v>
      </c>
      <c r="C10" s="54" t="s">
        <v>45</v>
      </c>
      <c r="D10" s="55" t="s">
        <v>57</v>
      </c>
      <c r="E10" s="55" t="s">
        <v>58</v>
      </c>
      <c r="F10" s="55">
        <v>100000</v>
      </c>
      <c r="G10" s="56" t="s">
        <v>45</v>
      </c>
      <c r="I10" s="7" t="str">
        <f>ELOLAP!$F$7</f>
        <v>R27</v>
      </c>
      <c r="J10" s="7">
        <f>ELOLAP!$G$7</f>
        <v>2020</v>
      </c>
      <c r="K10" s="7" t="str">
        <f>ELOLAP!$H$7</f>
        <v>00000000</v>
      </c>
      <c r="L10" s="7" t="str">
        <f>ELOLAP!$I$7</f>
        <v>20210331</v>
      </c>
      <c r="M10" s="3" t="s">
        <v>23</v>
      </c>
      <c r="N10" s="3" t="s">
        <v>38</v>
      </c>
      <c r="O10" s="2" t="str">
        <f>I10&amp;","&amp;J10&amp;","&amp;K10&amp;","&amp;L10&amp;","&amp;M10&amp;","&amp;N10&amp;","&amp;"@"&amp;B10&amp;","&amp;D10&amp;","&amp;E10&amp;","&amp;F10&amp;","&amp;G10</f>
        <v>R27,2020,00000000,20210331,E,INGB,@INGB003,GB,GBP,100000,</v>
      </c>
    </row>
    <row r="11" spans="1:15" ht="14.25" thickBot="1" thickTop="1">
      <c r="A11" s="53">
        <v>4</v>
      </c>
      <c r="B11" s="55" t="s">
        <v>59</v>
      </c>
      <c r="C11" s="54"/>
      <c r="D11" s="55"/>
      <c r="E11" s="55"/>
      <c r="F11" s="55"/>
      <c r="G11" s="56" t="s">
        <v>45</v>
      </c>
      <c r="I11" s="7"/>
      <c r="J11" s="7"/>
      <c r="K11" s="7"/>
      <c r="L11" s="7"/>
      <c r="M11" s="3"/>
      <c r="N11" s="3"/>
      <c r="O11" s="2"/>
    </row>
    <row r="12" spans="9:15" ht="13.5" thickTop="1">
      <c r="I12" s="7"/>
      <c r="J12" s="7"/>
      <c r="K12" s="7"/>
      <c r="L12" s="7"/>
      <c r="M12" s="3"/>
      <c r="N12" s="3"/>
      <c r="O12" s="2"/>
    </row>
    <row r="13" spans="9:15" ht="12.75">
      <c r="I13" s="7"/>
      <c r="J13" s="7"/>
      <c r="K13" s="7"/>
      <c r="L13" s="7"/>
      <c r="M13" s="3"/>
      <c r="N13" s="3"/>
      <c r="O13" s="2"/>
    </row>
    <row r="14" spans="9:15" ht="12.75">
      <c r="I14" s="7"/>
      <c r="J14" s="7"/>
      <c r="K14" s="7"/>
      <c r="L14" s="7"/>
      <c r="M14" s="3"/>
      <c r="N14" s="3"/>
      <c r="O14" s="2"/>
    </row>
    <row r="15" spans="9:15" ht="12.75">
      <c r="I15" s="7"/>
      <c r="J15" s="7"/>
      <c r="K15" s="7"/>
      <c r="L15" s="7"/>
      <c r="M15" s="3"/>
      <c r="N15" s="3"/>
      <c r="O15" s="2"/>
    </row>
    <row r="16" spans="9:15" ht="12.75">
      <c r="I16" s="7"/>
      <c r="J16" s="7"/>
      <c r="K16" s="7"/>
      <c r="L16" s="7"/>
      <c r="M16" s="3"/>
      <c r="N16" s="3"/>
      <c r="O16" s="2"/>
    </row>
    <row r="17" spans="9:15" ht="12.75">
      <c r="I17" s="7"/>
      <c r="J17" s="7"/>
      <c r="K17" s="7"/>
      <c r="L17" s="7"/>
      <c r="M17" s="3"/>
      <c r="N17" s="3"/>
      <c r="O17" s="2"/>
    </row>
  </sheetData>
  <sheetProtection/>
  <mergeCells count="8">
    <mergeCell ref="A1:G1"/>
    <mergeCell ref="A2:G2"/>
    <mergeCell ref="A4:A7"/>
    <mergeCell ref="B4:B7"/>
    <mergeCell ref="C4:C7"/>
    <mergeCell ref="D4:D5"/>
    <mergeCell ref="E4:E5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57421875" style="39" bestFit="1" customWidth="1"/>
    <col min="2" max="2" width="16.57421875" style="39" bestFit="1" customWidth="1"/>
    <col min="3" max="3" width="14.421875" style="39" bestFit="1" customWidth="1"/>
    <col min="4" max="4" width="17.00390625" style="39" bestFit="1" customWidth="1"/>
    <col min="5" max="5" width="19.140625" style="39" bestFit="1" customWidth="1"/>
    <col min="6" max="7" width="18.28125" style="39" bestFit="1" customWidth="1"/>
    <col min="8" max="16384" width="9.140625" style="39" customWidth="1"/>
  </cols>
  <sheetData>
    <row r="1" spans="1:7" ht="21.75" thickTop="1">
      <c r="A1" s="36" t="s">
        <v>46</v>
      </c>
      <c r="B1" s="37"/>
      <c r="C1" s="37"/>
      <c r="D1" s="37"/>
      <c r="E1" s="37"/>
      <c r="F1" s="37"/>
      <c r="G1" s="38"/>
    </row>
    <row r="2" spans="1:7" ht="16.5" thickBot="1">
      <c r="A2" s="40" t="s">
        <v>47</v>
      </c>
      <c r="B2" s="41"/>
      <c r="C2" s="41"/>
      <c r="D2" s="41"/>
      <c r="E2" s="41"/>
      <c r="F2" s="41"/>
      <c r="G2" s="42"/>
    </row>
    <row r="3" ht="14.25" thickBot="1" thickTop="1"/>
    <row r="4" spans="1:7" ht="14.25" thickBot="1" thickTop="1">
      <c r="A4" s="43" t="s">
        <v>10</v>
      </c>
      <c r="B4" s="43" t="s">
        <v>11</v>
      </c>
      <c r="C4" s="43" t="s">
        <v>12</v>
      </c>
      <c r="D4" s="43" t="s">
        <v>48</v>
      </c>
      <c r="E4" s="43" t="s">
        <v>5</v>
      </c>
      <c r="F4" s="44" t="s">
        <v>0</v>
      </c>
      <c r="G4" s="45"/>
    </row>
    <row r="5" spans="1:7" ht="39.75" thickBot="1" thickTop="1">
      <c r="A5" s="46"/>
      <c r="B5" s="46"/>
      <c r="C5" s="46"/>
      <c r="D5" s="47"/>
      <c r="E5" s="47"/>
      <c r="F5" s="48" t="s">
        <v>49</v>
      </c>
      <c r="G5" s="48" t="s">
        <v>50</v>
      </c>
    </row>
    <row r="6" spans="1:15" ht="39.75" thickBot="1" thickTop="1">
      <c r="A6" s="46"/>
      <c r="B6" s="46"/>
      <c r="C6" s="46"/>
      <c r="D6" s="48" t="s">
        <v>14</v>
      </c>
      <c r="E6" s="48" t="s">
        <v>24</v>
      </c>
      <c r="F6" s="48" t="s">
        <v>26</v>
      </c>
      <c r="G6" s="48" t="s">
        <v>43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5" t="s">
        <v>20</v>
      </c>
      <c r="O6" s="4" t="s">
        <v>21</v>
      </c>
    </row>
    <row r="7" spans="1:15" ht="14.25" thickBot="1" thickTop="1">
      <c r="A7" s="47"/>
      <c r="B7" s="47"/>
      <c r="C7" s="47"/>
      <c r="D7" s="48" t="s">
        <v>1</v>
      </c>
      <c r="E7" s="48" t="s">
        <v>2</v>
      </c>
      <c r="F7" s="48" t="s">
        <v>3</v>
      </c>
      <c r="G7" s="48" t="s">
        <v>4</v>
      </c>
      <c r="I7" s="3"/>
      <c r="J7" s="3"/>
      <c r="K7" s="3"/>
      <c r="L7" s="3"/>
      <c r="M7" s="3"/>
      <c r="N7" s="3"/>
      <c r="O7" s="3"/>
    </row>
    <row r="8" spans="1:15" ht="13.5" thickTop="1">
      <c r="A8" s="49" t="s">
        <v>14</v>
      </c>
      <c r="B8" s="50" t="s">
        <v>51</v>
      </c>
      <c r="C8" s="51" t="s">
        <v>45</v>
      </c>
      <c r="D8" s="50" t="s">
        <v>63</v>
      </c>
      <c r="E8" s="50" t="s">
        <v>64</v>
      </c>
      <c r="F8" s="50">
        <v>5000000</v>
      </c>
      <c r="G8" s="52" t="s">
        <v>45</v>
      </c>
      <c r="I8" s="7" t="str">
        <f>ELOLAP!$F$7</f>
        <v>R27</v>
      </c>
      <c r="J8" s="7">
        <f>ELOLAP!$G$7</f>
        <v>2020</v>
      </c>
      <c r="K8" s="7" t="str">
        <f>ELOLAP!$H$7</f>
        <v>00000000</v>
      </c>
      <c r="L8" s="7" t="str">
        <f>ELOLAP!$I$7</f>
        <v>20210331</v>
      </c>
      <c r="M8" s="3" t="s">
        <v>23</v>
      </c>
      <c r="N8" s="3" t="s">
        <v>46</v>
      </c>
      <c r="O8" s="2" t="str">
        <f>I8&amp;","&amp;J8&amp;","&amp;K8&amp;","&amp;L8&amp;","&amp;M8&amp;","&amp;N8&amp;","&amp;"@"&amp;B8&amp;","&amp;D8&amp;","&amp;E8&amp;","&amp;F8&amp;","&amp;G8</f>
        <v>R27,2020,00000000,20210331,E,INGK,@INGK001,HR,HRK,5000000,</v>
      </c>
    </row>
    <row r="9" spans="1:15" ht="12.75">
      <c r="A9" s="49">
        <v>2</v>
      </c>
      <c r="B9" s="50" t="s">
        <v>60</v>
      </c>
      <c r="C9" s="51" t="s">
        <v>45</v>
      </c>
      <c r="D9" s="50" t="s">
        <v>6</v>
      </c>
      <c r="E9" s="50" t="s">
        <v>7</v>
      </c>
      <c r="F9" s="50">
        <v>1000000</v>
      </c>
      <c r="G9" s="52" t="s">
        <v>45</v>
      </c>
      <c r="I9" s="7" t="str">
        <f>ELOLAP!$F$7</f>
        <v>R27</v>
      </c>
      <c r="J9" s="7">
        <f>ELOLAP!$G$7</f>
        <v>2020</v>
      </c>
      <c r="K9" s="7" t="str">
        <f>ELOLAP!$H$7</f>
        <v>00000000</v>
      </c>
      <c r="L9" s="7" t="str">
        <f>ELOLAP!$I$7</f>
        <v>20210331</v>
      </c>
      <c r="M9" s="3" t="s">
        <v>23</v>
      </c>
      <c r="N9" s="3" t="s">
        <v>46</v>
      </c>
      <c r="O9" s="2" t="str">
        <f>I9&amp;","&amp;J9&amp;","&amp;K9&amp;","&amp;L9&amp;","&amp;M9&amp;","&amp;N9&amp;","&amp;"@"&amp;B9&amp;","&amp;D9&amp;","&amp;E9&amp;","&amp;F9&amp;","&amp;G9</f>
        <v>R27,2020,00000000,20210331,E,INGK,@INGK002,DE,EUR,1000000,</v>
      </c>
    </row>
    <row r="10" spans="1:15" ht="13.5" thickBot="1">
      <c r="A10" s="53">
        <v>3</v>
      </c>
      <c r="B10" s="50" t="s">
        <v>61</v>
      </c>
      <c r="C10" s="54" t="s">
        <v>45</v>
      </c>
      <c r="D10" s="55" t="s">
        <v>65</v>
      </c>
      <c r="E10" s="55" t="s">
        <v>7</v>
      </c>
      <c r="F10" s="55">
        <v>2000000</v>
      </c>
      <c r="G10" s="56">
        <v>5000000</v>
      </c>
      <c r="I10" s="7" t="str">
        <f>ELOLAP!$F$7</f>
        <v>R27</v>
      </c>
      <c r="J10" s="7">
        <f>ELOLAP!$G$7</f>
        <v>2020</v>
      </c>
      <c r="K10" s="7" t="str">
        <f>ELOLAP!$H$7</f>
        <v>00000000</v>
      </c>
      <c r="L10" s="7" t="str">
        <f>ELOLAP!$I$7</f>
        <v>20210331</v>
      </c>
      <c r="M10" s="3" t="s">
        <v>23</v>
      </c>
      <c r="N10" s="3" t="s">
        <v>46</v>
      </c>
      <c r="O10" s="2" t="str">
        <f>I10&amp;","&amp;J10&amp;","&amp;K10&amp;","&amp;L10&amp;","&amp;M10&amp;","&amp;N10&amp;","&amp;"@"&amp;B10&amp;","&amp;D10&amp;","&amp;E10&amp;","&amp;F10&amp;","&amp;G10</f>
        <v>R27,2020,00000000,20210331,E,INGK,@INGK003,ES,EUR,2000000,5000000</v>
      </c>
    </row>
    <row r="11" spans="1:15" ht="14.25" thickBot="1" thickTop="1">
      <c r="A11" s="53">
        <v>4</v>
      </c>
      <c r="B11" s="50" t="s">
        <v>62</v>
      </c>
      <c r="C11" s="54" t="s">
        <v>45</v>
      </c>
      <c r="D11" s="55"/>
      <c r="E11" s="55"/>
      <c r="F11" s="55"/>
      <c r="G11" s="56"/>
      <c r="I11" s="7"/>
      <c r="J11" s="7"/>
      <c r="K11" s="7"/>
      <c r="L11" s="7"/>
      <c r="M11" s="3"/>
      <c r="N11" s="3"/>
      <c r="O11" s="2"/>
    </row>
    <row r="12" ht="13.5" thickTop="1"/>
  </sheetData>
  <sheetProtection/>
  <mergeCells count="8">
    <mergeCell ref="A1:G1"/>
    <mergeCell ref="A2:G2"/>
    <mergeCell ref="A4:A7"/>
    <mergeCell ref="B4:B7"/>
    <mergeCell ref="C4:C7"/>
    <mergeCell ref="D4:D5"/>
    <mergeCell ref="E4:E5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2020-01-23T09:38:39Z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  <property fmtid="{D5CDD505-2E9C-101B-9397-08002B2CF9AE}" pid="7" name="MSIP_Label_b0d11092-50c9-4e74-84b5-b1af078dc3d0_Enabled">
    <vt:lpwstr>True</vt:lpwstr>
  </property>
  <property fmtid="{D5CDD505-2E9C-101B-9397-08002B2CF9AE}" pid="8" name="MSIP_Label_b0d11092-50c9-4e74-84b5-b1af078dc3d0_SiteId">
    <vt:lpwstr>97c01ef8-0264-4eef-9c08-fb4a9ba1c0db</vt:lpwstr>
  </property>
  <property fmtid="{D5CDD505-2E9C-101B-9397-08002B2CF9AE}" pid="9" name="MSIP_Label_b0d11092-50c9-4e74-84b5-b1af078dc3d0_Ref">
    <vt:lpwstr>https://api.informationprotection.azure.com/api/97c01ef8-0264-4eef-9c08-fb4a9ba1c0db</vt:lpwstr>
  </property>
  <property fmtid="{D5CDD505-2E9C-101B-9397-08002B2CF9AE}" pid="10" name="MSIP_Label_b0d11092-50c9-4e74-84b5-b1af078dc3d0_Owner">
    <vt:lpwstr>gyaloge@mnb.hu</vt:lpwstr>
  </property>
  <property fmtid="{D5CDD505-2E9C-101B-9397-08002B2CF9AE}" pid="11" name="MSIP_Label_b0d11092-50c9-4e74-84b5-b1af078dc3d0_SetDate">
    <vt:lpwstr>2018-12-04T09:06:52.8526336+01:00</vt:lpwstr>
  </property>
  <property fmtid="{D5CDD505-2E9C-101B-9397-08002B2CF9AE}" pid="12" name="MSIP_Label_b0d11092-50c9-4e74-84b5-b1af078dc3d0_Name">
    <vt:lpwstr>Protected</vt:lpwstr>
  </property>
  <property fmtid="{D5CDD505-2E9C-101B-9397-08002B2CF9AE}" pid="13" name="MSIP_Label_b0d11092-50c9-4e74-84b5-b1af078dc3d0_Application">
    <vt:lpwstr>Microsoft Azure Information Protection</vt:lpwstr>
  </property>
  <property fmtid="{D5CDD505-2E9C-101B-9397-08002B2CF9AE}" pid="14" name="MSIP_Label_b0d11092-50c9-4e74-84b5-b1af078dc3d0_Extended_MSFT_Method">
    <vt:lpwstr>Automatic</vt:lpwstr>
  </property>
  <property fmtid="{D5CDD505-2E9C-101B-9397-08002B2CF9AE}" pid="15" name="Sensitivity">
    <vt:lpwstr>Protected</vt:lpwstr>
  </property>
</Properties>
</file>