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TXT" sheetId="1" r:id="rId1"/>
    <sheet name="ELOLAP" sheetId="2" r:id="rId2"/>
    <sheet name="BEFT10" sheetId="3" r:id="rId3"/>
  </sheets>
  <definedNames>
    <definedName name="_xlnm.Print_Titles" localSheetId="2">'BEFT10'!$1:$1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(adószám első nyolc számjegye)!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  <comment ref="G7" authorId="0">
      <text>
        <r>
          <rPr>
            <sz val="9"/>
            <rFont val="Tahoma"/>
            <family val="2"/>
          </rPr>
          <t>A vonaltkozási év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8" authorId="0">
      <text>
        <r>
          <rPr>
            <sz val="8"/>
            <rFont val="Tahoma"/>
            <family val="2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<sst xmlns="http://schemas.openxmlformats.org/spreadsheetml/2006/main" count="131" uniqueCount="106">
  <si>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</si>
  <si>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</si>
  <si>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</si>
  <si>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</si>
  <si>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</si>
  <si>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</si>
  <si>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</si>
  <si>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</si>
  <si>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</si>
  <si>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</si>
  <si>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</si>
  <si>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</si>
  <si>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</si>
  <si>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</si>
  <si>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</si>
  <si>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</si>
  <si>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</si>
  <si>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</si>
  <si>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</si>
  <si>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</si>
  <si>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</si>
  <si>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</si>
  <si>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</si>
  <si>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</si>
  <si>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</si>
  <si>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</si>
  <si>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</si>
  <si>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</si>
  <si>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</si>
  <si>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</si>
  <si>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</si>
  <si>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</si>
  <si>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</si>
  <si>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</si>
  <si>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</si>
  <si>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</si>
  <si>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</si>
  <si>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</si>
  <si>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</si>
  <si>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</si>
  <si>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</si>
  <si>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</si>
  <si>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</si>
  <si>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</si>
  <si>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</si>
  <si>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</si>
  <si>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</si>
  <si>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</si>
  <si>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</si>
  <si>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</si>
  <si>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</si>
  <si>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</si>
  <si>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</si>
  <si>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</si>
  <si>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</si>
  <si>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</si>
  <si>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</si>
  <si>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</si>
  <si>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</si>
  <si>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</si>
  <si>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</si>
  <si>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</si>
  <si>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</si>
  <si>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</si>
  <si>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</si>
  <si>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</si>
  <si>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</si>
  <si>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</si>
  <si>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</si>
  <si>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</si>
  <si>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</si>
  <si>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</si>
  <si>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</si>
  <si>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</si>
  <si>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</si>
  <si>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</si>
  <si>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</si>
  <si>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</si>
  <si>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</si>
  <si>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</si>
  <si>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</si>
  <si>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</si>
  <si>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</si>
  <si>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</si>
  <si>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</si>
  <si>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</si>
  <si>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</si>
  <si>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</si>
  <si>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</si>
  <si>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</si>
  <si>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</si>
  <si>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</si>
  <si>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</si>
  <si>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</si>
  <si>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</si>
  <si>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</si>
  <si>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</si>
  <si>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</si>
  <si>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ELŐLAP</t>
  </si>
  <si>
    <t>2) vonatkozási időszak: az év utolsó számjegye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</si>
  <si>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</si>
  <si>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</si>
  <si>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</si>
  <si>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</si>
  <si>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</si>
  <si>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20210630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</si>
</sst>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E]yyyy\.\ mmmm\ d\.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 quotePrefix="1">
      <alignment horizontal="center"/>
    </xf>
    <xf numFmtId="0" fontId="5" fillId="0" borderId="19" xfId="0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15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0" fillId="0" borderId="32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Alignment="1">
      <alignment horizontal="center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8" fillId="36" borderId="47" xfId="0" applyFont="1" applyFill="1" applyBorder="1" applyAlignment="1">
      <alignment horizontal="left" wrapText="1"/>
    </xf>
    <xf numFmtId="0" fontId="8" fillId="36" borderId="48" xfId="0" applyFont="1" applyFill="1" applyBorder="1" applyAlignment="1">
      <alignment horizontal="left" wrapText="1"/>
    </xf>
    <xf numFmtId="0" fontId="8" fillId="36" borderId="49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34" fillId="0" borderId="50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02.140625" style="43" bestFit="1" customWidth="1"/>
    <col min="2" max="16384" width="9.140625" style="43" customWidth="1"/>
  </cols>
  <sheetData>
    <row r="1" ht="15">
      <c r="A1" s="43" t="str">
        <f>ELOLAP!L7</f>
        <v>R28,2020,00000000,20210630,E,ELOLAP,@ELOLAP01,Kontrolling</v>
      </c>
    </row>
    <row r="2" ht="15">
      <c r="A2" s="43" t="str">
        <f>ELOLAP!L8</f>
        <v>R28,2020,00000000,20210630,E,ELOLAP,@ELOLAP02,3612345678</v>
      </c>
    </row>
    <row r="3" ht="15">
      <c r="A3" s="43" t="str">
        <f>ELOLAP!L9</f>
        <v>R28,2020,00000000,20210630,E,ELOLAP,@ELOLAP03,controlling@penzugy.hu</v>
      </c>
    </row>
    <row r="4" ht="15">
      <c r="A4" s="43" t="str">
        <f>BEFT10!AG8</f>
        <v>R28,2020,00000000,20210630,E,BEFT10,@BEFT10001,HU07101,USD,0,0,,,10000000,,10,,10000000,563000,,,,,,,,,,,,</v>
      </c>
    </row>
    <row r="5" ht="15">
      <c r="A5" s="43" t="str">
        <f>BEFT10!AG9</f>
        <v>R28,2020,00000000,20210630,E,BEFT10,@BEFT10002,HU07102,USD,0,0,,,19500000,,,,18500000,926000,,,,,,,,,,,,</v>
      </c>
    </row>
    <row r="6" ht="15">
      <c r="A6" s="43" t="str">
        <f>BEFT10!AG10</f>
        <v>R28,2020,00000000,20210630,E,BEFT10,@BEFT10003,HU07103,EUR,16907000,0,,,18407000,,,,1500000,300000,,,,,,,,,,,,</v>
      </c>
    </row>
    <row r="7" ht="15">
      <c r="A7" s="43" t="str">
        <f>BEFT10!AG11</f>
        <v>R28,2020,00000000,20210630,E,BEFT10,@BEFT10004,HU07104,USD,0,0,,,30000000,10000000,,,30000000,1200000,,,,,,,,,,,,</v>
      </c>
    </row>
    <row r="8" ht="15">
      <c r="A8" s="43" t="str">
        <f>BEFT10!AG12</f>
        <v>R28,2020,00000000,20210630,E,BEFT10,@BEFT10005,HU07105,HUF,40000000,2000000,,,42000000,,,,2000000,40000,,,,,,,,,,,,</v>
      </c>
    </row>
    <row r="9" ht="15">
      <c r="A9" s="43" t="str">
        <f>BEFT10!AG13</f>
        <v>R28,2020,00000000,20210630,E,BEFT10,@BEFT10006,HU07106,EUR,29000000,1000000,,,30000000,,,,,40000,,,,,,,,,,,,</v>
      </c>
    </row>
    <row r="10" ht="15">
      <c r="A10" s="43" t="str">
        <f>BEFT10!AG14</f>
        <v>R28,2020,00000000,20210630,E,BEFT10,@BEFT10007,HU07107,JPY,29000000,1000000,,,30000000,,,,,40000,,,,,,,,,,,,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421875" style="5" customWidth="1"/>
    <col min="2" max="2" width="13.421875" style="5" customWidth="1"/>
    <col min="3" max="3" width="28.7109375" style="5" customWidth="1"/>
    <col min="4" max="4" width="28.00390625" style="5" customWidth="1"/>
    <col min="5" max="5" width="6.00390625" style="1" customWidth="1"/>
    <col min="6" max="6" width="9.140625" style="5" customWidth="1"/>
    <col min="7" max="7" width="10.00390625" style="5" customWidth="1"/>
    <col min="8" max="8" width="9.140625" style="5" customWidth="1"/>
    <col min="9" max="9" width="11.140625" style="5" customWidth="1"/>
    <col min="10" max="11" width="9.140625" style="5" customWidth="1"/>
    <col min="12" max="12" width="56.00390625" style="1" bestFit="1" customWidth="1"/>
    <col min="13" max="16384" width="9.140625" style="1" customWidth="1"/>
  </cols>
  <sheetData>
    <row r="1" spans="1:4" ht="21.75" customHeight="1" thickTop="1">
      <c r="A1" s="68" t="s">
        <v>98</v>
      </c>
      <c r="B1" s="69"/>
      <c r="C1" s="69"/>
      <c r="D1" s="70"/>
    </row>
    <row r="2" spans="1:4" ht="16.5" customHeight="1" thickBot="1">
      <c r="A2" s="71" t="s">
        <v>74</v>
      </c>
      <c r="B2" s="72"/>
      <c r="C2" s="72"/>
      <c r="D2" s="73"/>
    </row>
    <row r="3" spans="1:4" ht="16.5" thickBot="1" thickTop="1">
      <c r="A3" s="55"/>
      <c r="B3" s="55"/>
      <c r="C3" s="55"/>
      <c r="D3" s="56"/>
    </row>
    <row r="4" spans="1:4" ht="16.5" customHeight="1" thickBot="1" thickTop="1">
      <c r="A4" s="74" t="s">
        <v>75</v>
      </c>
      <c r="B4" s="74" t="s">
        <v>76</v>
      </c>
      <c r="C4" s="74" t="s">
        <v>77</v>
      </c>
      <c r="D4" s="57" t="s">
        <v>78</v>
      </c>
    </row>
    <row r="5" spans="1:12" ht="78" thickBot="1" thickTop="1">
      <c r="A5" s="75"/>
      <c r="B5" s="75"/>
      <c r="C5" s="75"/>
      <c r="D5" s="57" t="s">
        <v>79</v>
      </c>
      <c r="F5" s="34" t="s">
        <v>58</v>
      </c>
      <c r="G5" s="34" t="s">
        <v>59</v>
      </c>
      <c r="H5" s="34" t="s">
        <v>60</v>
      </c>
      <c r="I5" s="34" t="s">
        <v>61</v>
      </c>
      <c r="J5" s="34" t="s">
        <v>62</v>
      </c>
      <c r="K5" s="35" t="s">
        <v>63</v>
      </c>
      <c r="L5" s="36" t="s">
        <v>64</v>
      </c>
    </row>
    <row r="6" spans="1:12" ht="16.5" thickBot="1" thickTop="1">
      <c r="A6" s="76"/>
      <c r="B6" s="76"/>
      <c r="C6" s="76"/>
      <c r="D6" s="57" t="s">
        <v>14</v>
      </c>
      <c r="L6" s="5"/>
    </row>
    <row r="7" spans="1:12" ht="13.5" thickTop="1">
      <c r="A7" s="58" t="s">
        <v>79</v>
      </c>
      <c r="B7" s="59" t="s">
        <v>80</v>
      </c>
      <c r="C7" s="60" t="s">
        <v>100</v>
      </c>
      <c r="D7" s="61" t="s">
        <v>103</v>
      </c>
      <c r="F7" s="5" t="s">
        <v>66</v>
      </c>
      <c r="G7" s="37">
        <v>2020</v>
      </c>
      <c r="H7" s="38" t="s">
        <v>93</v>
      </c>
      <c r="I7" s="67" t="s">
        <v>105</v>
      </c>
      <c r="J7" s="5" t="s">
        <v>65</v>
      </c>
      <c r="K7" s="5" t="s">
        <v>73</v>
      </c>
      <c r="L7" s="1" t="str">
        <f>F7&amp;","&amp;G7&amp;","&amp;H7&amp;","&amp;I7&amp;","&amp;J7&amp;","&amp;K7&amp;","&amp;"@"&amp;K7&amp;"0"&amp;A7&amp;","&amp;D7</f>
        <v>R28,2020,00000000,20210630,E,ELOLAP,@ELOLAP01,Kontrolling</v>
      </c>
    </row>
    <row r="8" spans="1:12" ht="12.75">
      <c r="A8" s="58" t="s">
        <v>81</v>
      </c>
      <c r="B8" s="62" t="s">
        <v>82</v>
      </c>
      <c r="C8" s="60" t="s">
        <v>101</v>
      </c>
      <c r="D8" s="63">
        <v>3612345678</v>
      </c>
      <c r="F8" s="5" t="s">
        <v>66</v>
      </c>
      <c r="G8" s="5">
        <f aca="true" t="shared" si="0" ref="G8:I9">G7</f>
        <v>2020</v>
      </c>
      <c r="H8" s="39" t="str">
        <f t="shared" si="0"/>
        <v>00000000</v>
      </c>
      <c r="I8" s="39" t="str">
        <f t="shared" si="0"/>
        <v>20210630</v>
      </c>
      <c r="J8" s="5" t="s">
        <v>65</v>
      </c>
      <c r="K8" s="5" t="s">
        <v>73</v>
      </c>
      <c r="L8" s="1" t="str">
        <f>F8&amp;","&amp;G8&amp;","&amp;H8&amp;","&amp;I8&amp;","&amp;J8&amp;","&amp;K8&amp;","&amp;"@"&amp;K8&amp;"0"&amp;A8&amp;","&amp;D8</f>
        <v>R28,2020,00000000,20210630,E,ELOLAP,@ELOLAP02,3612345678</v>
      </c>
    </row>
    <row r="9" spans="1:12" ht="13.5" thickBot="1">
      <c r="A9" s="64" t="s">
        <v>83</v>
      </c>
      <c r="B9" s="65" t="s">
        <v>84</v>
      </c>
      <c r="C9" s="66" t="s">
        <v>102</v>
      </c>
      <c r="D9" s="83" t="s">
        <v>104</v>
      </c>
      <c r="F9" s="5" t="s">
        <v>66</v>
      </c>
      <c r="G9" s="5">
        <f t="shared" si="0"/>
        <v>2020</v>
      </c>
      <c r="H9" s="39" t="str">
        <f t="shared" si="0"/>
        <v>00000000</v>
      </c>
      <c r="I9" s="39" t="str">
        <f t="shared" si="0"/>
        <v>20210630</v>
      </c>
      <c r="J9" s="5" t="s">
        <v>65</v>
      </c>
      <c r="K9" s="5" t="s">
        <v>73</v>
      </c>
      <c r="L9" s="1" t="str">
        <f>F9&amp;","&amp;G9&amp;","&amp;H9&amp;","&amp;I9&amp;","&amp;J9&amp;","&amp;K9&amp;","&amp;"@"&amp;K9&amp;"0"&amp;A9&amp;","&amp;D9</f>
        <v>R28,2020,00000000,20210630,E,ELOLAP,@ELOLAP03,controlling@penzugy.hu</v>
      </c>
    </row>
    <row r="13" spans="1:4" ht="12.75">
      <c r="A13" s="1"/>
      <c r="B13" s="41" t="s">
        <v>94</v>
      </c>
      <c r="C13" s="42" t="str">
        <f>+F7&amp;MID(G7,4,5)&amp;H7</f>
        <v>R28000000000</v>
      </c>
      <c r="D13" s="40" t="s">
        <v>95</v>
      </c>
    </row>
    <row r="14" spans="3:4" ht="12.75">
      <c r="C14" s="1"/>
      <c r="D14" s="40" t="s">
        <v>97</v>
      </c>
    </row>
    <row r="15" spans="3:4" ht="12.75">
      <c r="C15" s="1"/>
      <c r="D15" s="40" t="s">
        <v>99</v>
      </c>
    </row>
    <row r="16" spans="3:4" ht="12.75">
      <c r="C16" s="1"/>
      <c r="D16" s="40" t="s">
        <v>96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9"/>
  <sheetViews>
    <sheetView zoomScalePageLayoutView="0" workbookViewId="0" topLeftCell="A1">
      <selection activeCell="M26" sqref="M26"/>
    </sheetView>
  </sheetViews>
  <sheetFormatPr defaultColWidth="9.57421875" defaultRowHeight="12.75"/>
  <cols>
    <col min="1" max="1" width="9.00390625" style="3" customWidth="1"/>
    <col min="2" max="2" width="11.140625" style="2" customWidth="1"/>
    <col min="3" max="3" width="10.00390625" style="2" customWidth="1"/>
    <col min="4" max="4" width="13.421875" style="2" customWidth="1"/>
    <col min="5" max="5" width="10.421875" style="2" customWidth="1"/>
    <col min="6" max="7" width="9.57421875" style="2" customWidth="1"/>
    <col min="8" max="9" width="12.421875" style="2" customWidth="1"/>
    <col min="10" max="10" width="10.421875" style="2" customWidth="1"/>
    <col min="11" max="11" width="11.421875" style="2" customWidth="1"/>
    <col min="12" max="12" width="13.28125" style="2" customWidth="1"/>
    <col min="13" max="13" width="11.28125" style="2" customWidth="1"/>
    <col min="14" max="14" width="10.421875" style="3" customWidth="1"/>
    <col min="15" max="26" width="9.57421875" style="3" customWidth="1"/>
    <col min="27" max="27" width="9.140625" style="2" customWidth="1"/>
    <col min="28" max="29" width="9.57421875" style="2" customWidth="1"/>
    <col min="30" max="30" width="9.57421875" style="44" customWidth="1"/>
    <col min="31" max="32" width="9.57421875" style="2" customWidth="1"/>
    <col min="33" max="16384" width="9.57421875" style="3" customWidth="1"/>
  </cols>
  <sheetData>
    <row r="1" ht="12.75"/>
    <row r="2" spans="1:9" ht="67.5" customHeight="1">
      <c r="A2" s="77" t="s">
        <v>54</v>
      </c>
      <c r="B2" s="77"/>
      <c r="C2" s="77"/>
      <c r="D2" s="77"/>
      <c r="E2" s="77"/>
      <c r="F2" s="77"/>
      <c r="G2" s="77"/>
      <c r="H2" s="77"/>
      <c r="I2" s="77"/>
    </row>
    <row r="3" spans="1:2" ht="12.75">
      <c r="A3" s="78" t="s">
        <v>51</v>
      </c>
      <c r="B3" s="78"/>
    </row>
    <row r="4" spans="1:14" ht="13.5" thickBot="1">
      <c r="A4" s="4" t="s">
        <v>53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</row>
    <row r="5" spans="1:14" ht="13.5" thickBot="1">
      <c r="A5" s="79" t="s">
        <v>52</v>
      </c>
      <c r="B5" s="80"/>
      <c r="C5" s="80"/>
      <c r="D5" s="80"/>
      <c r="E5" s="80"/>
      <c r="F5" s="80"/>
      <c r="G5" s="80"/>
      <c r="H5" s="80"/>
      <c r="I5" s="81"/>
      <c r="J5" s="6"/>
      <c r="K5" s="6"/>
      <c r="L5" s="6"/>
      <c r="M5" s="6"/>
      <c r="N5" s="7"/>
    </row>
    <row r="6" spans="1:33" s="7" customFormat="1" ht="90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0" t="s">
        <v>8</v>
      </c>
      <c r="J6" s="10" t="s">
        <v>9</v>
      </c>
      <c r="K6" s="10" t="s">
        <v>10</v>
      </c>
      <c r="L6" s="9" t="s">
        <v>11</v>
      </c>
      <c r="M6" s="11" t="s">
        <v>12</v>
      </c>
      <c r="N6" s="11" t="s">
        <v>13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 t="s">
        <v>34</v>
      </c>
      <c r="U6" s="9" t="s">
        <v>35</v>
      </c>
      <c r="V6" s="9" t="s">
        <v>36</v>
      </c>
      <c r="W6" s="9" t="s">
        <v>37</v>
      </c>
      <c r="X6" s="9" t="s">
        <v>38</v>
      </c>
      <c r="Y6" s="9" t="s">
        <v>39</v>
      </c>
      <c r="AA6" s="34" t="s">
        <v>58</v>
      </c>
      <c r="AB6" s="34" t="s">
        <v>59</v>
      </c>
      <c r="AC6" s="34" t="s">
        <v>60</v>
      </c>
      <c r="AD6" s="45" t="s">
        <v>61</v>
      </c>
      <c r="AE6" s="34" t="s">
        <v>62</v>
      </c>
      <c r="AF6" s="35" t="s">
        <v>63</v>
      </c>
      <c r="AG6" s="36" t="s">
        <v>64</v>
      </c>
    </row>
    <row r="7" spans="1:33" s="16" customFormat="1" ht="12.75">
      <c r="A7" s="12"/>
      <c r="B7" s="13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14" t="s">
        <v>23</v>
      </c>
      <c r="L7" s="14" t="s">
        <v>24</v>
      </c>
      <c r="M7" s="14" t="s">
        <v>25</v>
      </c>
      <c r="N7" s="15" t="s">
        <v>26</v>
      </c>
      <c r="O7" s="14" t="s">
        <v>40</v>
      </c>
      <c r="P7" s="14" t="s">
        <v>41</v>
      </c>
      <c r="Q7" s="14" t="s">
        <v>42</v>
      </c>
      <c r="R7" s="14" t="s">
        <v>43</v>
      </c>
      <c r="S7" s="14" t="s">
        <v>44</v>
      </c>
      <c r="T7" s="14" t="s">
        <v>45</v>
      </c>
      <c r="U7" s="14" t="s">
        <v>46</v>
      </c>
      <c r="V7" s="14" t="s">
        <v>47</v>
      </c>
      <c r="W7" s="14" t="s">
        <v>48</v>
      </c>
      <c r="X7" s="14" t="s">
        <v>49</v>
      </c>
      <c r="Y7" s="15" t="s">
        <v>50</v>
      </c>
      <c r="AA7" s="5"/>
      <c r="AB7" s="5"/>
      <c r="AC7" s="5"/>
      <c r="AD7" s="46"/>
      <c r="AE7" s="5"/>
      <c r="AF7" s="5"/>
      <c r="AG7" s="5"/>
    </row>
    <row r="8" spans="1:33" ht="12.75">
      <c r="A8" s="17" t="s">
        <v>27</v>
      </c>
      <c r="B8" s="18" t="s">
        <v>85</v>
      </c>
      <c r="C8" s="19" t="s">
        <v>55</v>
      </c>
      <c r="D8" s="48">
        <v>0</v>
      </c>
      <c r="E8" s="48">
        <v>0</v>
      </c>
      <c r="F8" s="48"/>
      <c r="G8" s="48"/>
      <c r="H8" s="49">
        <v>10000000</v>
      </c>
      <c r="I8" s="48"/>
      <c r="J8" s="48">
        <v>10</v>
      </c>
      <c r="K8" s="48"/>
      <c r="L8" s="49">
        <v>10000000</v>
      </c>
      <c r="M8" s="49">
        <v>563000</v>
      </c>
      <c r="N8" s="21"/>
      <c r="O8" s="54"/>
      <c r="P8" s="21"/>
      <c r="Q8" s="21"/>
      <c r="R8" s="21"/>
      <c r="S8" s="21"/>
      <c r="T8" s="21"/>
      <c r="U8" s="21"/>
      <c r="V8" s="21"/>
      <c r="W8" s="21"/>
      <c r="X8" s="21"/>
      <c r="Y8" s="20"/>
      <c r="AA8" s="46" t="str">
        <f>ELOLAP!$F$7</f>
        <v>R28</v>
      </c>
      <c r="AB8" s="46">
        <f>ELOLAP!$G$7</f>
        <v>2020</v>
      </c>
      <c r="AC8" s="47" t="str">
        <f>ELOLAP!$H$7</f>
        <v>00000000</v>
      </c>
      <c r="AD8" s="39" t="str">
        <f>ELOLAP!$I$7</f>
        <v>20210630</v>
      </c>
      <c r="AE8" s="5" t="s">
        <v>65</v>
      </c>
      <c r="AF8" s="5" t="s">
        <v>67</v>
      </c>
      <c r="AG8" s="1" t="str">
        <f aca="true" t="shared" si="0" ref="AG8:AG14">AA8&amp;","&amp;AB8&amp;","&amp;AC8&amp;","&amp;AD8&amp;","&amp;AE8&amp;","&amp;AF8&amp;","&amp;"@"&amp;AF8&amp;"0"&amp;A8&amp;","&amp;B8&amp;","&amp;C8&amp;","&amp;D8&amp;","&amp;E8&amp;","&amp;F8&amp;","&amp;G8&amp;","&amp;H8&amp;","&amp;I8&amp;","&amp;J8&amp;","&amp;K8&amp;","&amp;L8&amp;","&amp;M8&amp;","&amp;N8&amp;","&amp;O8&amp;","&amp;P8&amp;","&amp;Q8&amp;","&amp;R8&amp;","&amp;S8&amp;","&amp;T8&amp;","&amp;U8&amp;","&amp;V8&amp;","&amp;W8&amp;","&amp;X8&amp;","&amp;Y8</f>
        <v>R28,2020,00000000,20210630,E,BEFT10,@BEFT10001,HU07101,USD,0,0,,,10000000,,10,,10000000,563000,,,,,,,,,,,,</v>
      </c>
    </row>
    <row r="9" spans="1:33" ht="12.75">
      <c r="A9" s="17" t="s">
        <v>28</v>
      </c>
      <c r="B9" s="18" t="s">
        <v>86</v>
      </c>
      <c r="C9" s="19" t="s">
        <v>55</v>
      </c>
      <c r="D9" s="48">
        <v>0</v>
      </c>
      <c r="E9" s="48">
        <v>0</v>
      </c>
      <c r="F9" s="48"/>
      <c r="G9" s="48"/>
      <c r="H9" s="49">
        <v>19500000</v>
      </c>
      <c r="I9" s="48"/>
      <c r="J9" s="48"/>
      <c r="K9" s="48"/>
      <c r="L9" s="49">
        <v>18500000</v>
      </c>
      <c r="M9" s="49">
        <v>926000</v>
      </c>
      <c r="N9" s="21"/>
      <c r="O9" s="54"/>
      <c r="P9" s="21"/>
      <c r="Q9" s="21"/>
      <c r="R9" s="21"/>
      <c r="S9" s="21"/>
      <c r="T9" s="21"/>
      <c r="U9" s="21"/>
      <c r="V9" s="21"/>
      <c r="W9" s="21"/>
      <c r="X9" s="21"/>
      <c r="Y9" s="20"/>
      <c r="AA9" s="46" t="str">
        <f>ELOLAP!$F$7</f>
        <v>R28</v>
      </c>
      <c r="AB9" s="46">
        <f>ELOLAP!$G$7</f>
        <v>2020</v>
      </c>
      <c r="AC9" s="47" t="str">
        <f>ELOLAP!$H$7</f>
        <v>00000000</v>
      </c>
      <c r="AD9" s="39" t="str">
        <f>ELOLAP!$I$7</f>
        <v>20210630</v>
      </c>
      <c r="AE9" s="5" t="s">
        <v>65</v>
      </c>
      <c r="AF9" s="5" t="str">
        <f aca="true" t="shared" si="1" ref="AF9:AF14">$AF$8</f>
        <v>BEFT10</v>
      </c>
      <c r="AG9" s="1" t="str">
        <f t="shared" si="0"/>
        <v>R28,2020,00000000,20210630,E,BEFT10,@BEFT10002,HU07102,USD,0,0,,,19500000,,,,18500000,926000,,,,,,,,,,,,</v>
      </c>
    </row>
    <row r="10" spans="1:33" ht="12.75">
      <c r="A10" s="17" t="s">
        <v>68</v>
      </c>
      <c r="B10" s="18" t="s">
        <v>87</v>
      </c>
      <c r="C10" s="19" t="s">
        <v>56</v>
      </c>
      <c r="D10" s="50">
        <v>16907000</v>
      </c>
      <c r="E10" s="48">
        <v>0</v>
      </c>
      <c r="F10" s="48"/>
      <c r="G10" s="48"/>
      <c r="H10" s="49">
        <v>18407000</v>
      </c>
      <c r="I10" s="48"/>
      <c r="J10" s="48"/>
      <c r="K10" s="48"/>
      <c r="L10" s="50">
        <v>1500000</v>
      </c>
      <c r="M10" s="49">
        <v>300000</v>
      </c>
      <c r="N10" s="21"/>
      <c r="O10" s="54"/>
      <c r="P10" s="21"/>
      <c r="Q10" s="21"/>
      <c r="R10" s="21"/>
      <c r="S10" s="21"/>
      <c r="T10" s="21"/>
      <c r="U10" s="21"/>
      <c r="V10" s="21"/>
      <c r="W10" s="21"/>
      <c r="X10" s="21"/>
      <c r="Y10" s="20"/>
      <c r="AA10" s="46" t="str">
        <f>ELOLAP!$F$7</f>
        <v>R28</v>
      </c>
      <c r="AB10" s="46">
        <f>ELOLAP!$G$7</f>
        <v>2020</v>
      </c>
      <c r="AC10" s="47" t="str">
        <f>ELOLAP!$H$7</f>
        <v>00000000</v>
      </c>
      <c r="AD10" s="39" t="str">
        <f>ELOLAP!$I$7</f>
        <v>20210630</v>
      </c>
      <c r="AE10" s="5" t="s">
        <v>65</v>
      </c>
      <c r="AF10" s="5" t="str">
        <f t="shared" si="1"/>
        <v>BEFT10</v>
      </c>
      <c r="AG10" s="1" t="str">
        <f t="shared" si="0"/>
        <v>R28,2020,00000000,20210630,E,BEFT10,@BEFT10003,HU07103,EUR,16907000,0,,,18407000,,,,1500000,300000,,,,,,,,,,,,</v>
      </c>
    </row>
    <row r="11" spans="1:33" ht="12.75">
      <c r="A11" s="17" t="s">
        <v>69</v>
      </c>
      <c r="B11" s="18" t="s">
        <v>88</v>
      </c>
      <c r="C11" s="19" t="s">
        <v>55</v>
      </c>
      <c r="D11" s="50">
        <v>0</v>
      </c>
      <c r="E11" s="48">
        <v>0</v>
      </c>
      <c r="F11" s="48"/>
      <c r="G11" s="48"/>
      <c r="H11" s="49">
        <v>30000000</v>
      </c>
      <c r="I11" s="50">
        <v>10000000</v>
      </c>
      <c r="J11" s="48"/>
      <c r="K11" s="48"/>
      <c r="L11" s="50">
        <v>30000000</v>
      </c>
      <c r="M11" s="49">
        <v>1200000</v>
      </c>
      <c r="N11" s="21"/>
      <c r="O11" s="54"/>
      <c r="P11" s="21"/>
      <c r="Q11" s="21"/>
      <c r="R11" s="21"/>
      <c r="S11" s="21"/>
      <c r="T11" s="21"/>
      <c r="U11" s="21"/>
      <c r="V11" s="21"/>
      <c r="W11" s="21"/>
      <c r="X11" s="21"/>
      <c r="Y11" s="20"/>
      <c r="AA11" s="46" t="str">
        <f>ELOLAP!$F$7</f>
        <v>R28</v>
      </c>
      <c r="AB11" s="46">
        <f>ELOLAP!$G$7</f>
        <v>2020</v>
      </c>
      <c r="AC11" s="47" t="str">
        <f>ELOLAP!$H$7</f>
        <v>00000000</v>
      </c>
      <c r="AD11" s="39" t="str">
        <f>ELOLAP!$I$7</f>
        <v>20210630</v>
      </c>
      <c r="AE11" s="5" t="s">
        <v>65</v>
      </c>
      <c r="AF11" s="5" t="str">
        <f t="shared" si="1"/>
        <v>BEFT10</v>
      </c>
      <c r="AG11" s="1" t="str">
        <f t="shared" si="0"/>
        <v>R28,2020,00000000,20210630,E,BEFT10,@BEFT10004,HU07104,USD,0,0,,,30000000,10000000,,,30000000,1200000,,,,,,,,,,,,</v>
      </c>
    </row>
    <row r="12" spans="1:33" ht="12.75">
      <c r="A12" s="17" t="s">
        <v>70</v>
      </c>
      <c r="B12" s="18" t="s">
        <v>89</v>
      </c>
      <c r="C12" s="19" t="s">
        <v>57</v>
      </c>
      <c r="D12" s="50">
        <v>40000000</v>
      </c>
      <c r="E12" s="48">
        <v>2000000</v>
      </c>
      <c r="F12" s="48"/>
      <c r="G12" s="48"/>
      <c r="H12" s="49">
        <v>42000000</v>
      </c>
      <c r="I12" s="48"/>
      <c r="J12" s="48"/>
      <c r="K12" s="48"/>
      <c r="L12" s="50">
        <v>2000000</v>
      </c>
      <c r="M12" s="49">
        <v>40000</v>
      </c>
      <c r="N12" s="2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0"/>
      <c r="AA12" s="46" t="str">
        <f>ELOLAP!$F$7</f>
        <v>R28</v>
      </c>
      <c r="AB12" s="46">
        <f>ELOLAP!$G$7</f>
        <v>2020</v>
      </c>
      <c r="AC12" s="47" t="str">
        <f>ELOLAP!$H$7</f>
        <v>00000000</v>
      </c>
      <c r="AD12" s="39" t="str">
        <f>ELOLAP!$I$7</f>
        <v>20210630</v>
      </c>
      <c r="AE12" s="5" t="s">
        <v>65</v>
      </c>
      <c r="AF12" s="5" t="str">
        <f t="shared" si="1"/>
        <v>BEFT10</v>
      </c>
      <c r="AG12" s="1" t="str">
        <f t="shared" si="0"/>
        <v>R28,2020,00000000,20210630,E,BEFT10,@BEFT10005,HU07105,HUF,40000000,2000000,,,42000000,,,,2000000,40000,,,,,,,,,,,,</v>
      </c>
    </row>
    <row r="13" spans="1:33" ht="12.75">
      <c r="A13" s="17" t="s">
        <v>71</v>
      </c>
      <c r="B13" s="18" t="s">
        <v>90</v>
      </c>
      <c r="C13" s="23" t="s">
        <v>56</v>
      </c>
      <c r="D13" s="50">
        <v>29000000</v>
      </c>
      <c r="E13" s="48">
        <v>1000000</v>
      </c>
      <c r="F13" s="48"/>
      <c r="G13" s="48"/>
      <c r="H13" s="51">
        <v>30000000</v>
      </c>
      <c r="I13" s="48"/>
      <c r="J13" s="48"/>
      <c r="K13" s="48"/>
      <c r="L13" s="48"/>
      <c r="M13" s="49">
        <v>40000</v>
      </c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0"/>
      <c r="AA13" s="46" t="str">
        <f>ELOLAP!$F$7</f>
        <v>R28</v>
      </c>
      <c r="AB13" s="46">
        <f>ELOLAP!$G$7</f>
        <v>2020</v>
      </c>
      <c r="AC13" s="47" t="str">
        <f>ELOLAP!$H$7</f>
        <v>00000000</v>
      </c>
      <c r="AD13" s="39" t="str">
        <f>ELOLAP!$I$7</f>
        <v>20210630</v>
      </c>
      <c r="AE13" s="5" t="s">
        <v>65</v>
      </c>
      <c r="AF13" s="5" t="str">
        <f t="shared" si="1"/>
        <v>BEFT10</v>
      </c>
      <c r="AG13" s="1" t="str">
        <f t="shared" si="0"/>
        <v>R28,2020,00000000,20210630,E,BEFT10,@BEFT10006,HU07106,EUR,29000000,1000000,,,30000000,,,,,40000,,,,,,,,,,,,</v>
      </c>
    </row>
    <row r="14" spans="1:33" ht="13.5" thickBot="1">
      <c r="A14" s="24" t="s">
        <v>72</v>
      </c>
      <c r="B14" s="25" t="s">
        <v>91</v>
      </c>
      <c r="C14" s="26" t="s">
        <v>92</v>
      </c>
      <c r="D14" s="52">
        <v>29000000</v>
      </c>
      <c r="E14" s="53">
        <v>1000000</v>
      </c>
      <c r="F14" s="53"/>
      <c r="G14" s="53"/>
      <c r="H14" s="52">
        <v>30000000</v>
      </c>
      <c r="I14" s="53"/>
      <c r="J14" s="53"/>
      <c r="K14" s="53"/>
      <c r="L14" s="53"/>
      <c r="M14" s="52">
        <v>40000</v>
      </c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AA14" s="46" t="str">
        <f>ELOLAP!$F$7</f>
        <v>R28</v>
      </c>
      <c r="AB14" s="46">
        <f>ELOLAP!$G$7</f>
        <v>2020</v>
      </c>
      <c r="AC14" s="47" t="str">
        <f>ELOLAP!$H$7</f>
        <v>00000000</v>
      </c>
      <c r="AD14" s="39" t="str">
        <f>ELOLAP!$I$7</f>
        <v>20210630</v>
      </c>
      <c r="AE14" s="2" t="s">
        <v>65</v>
      </c>
      <c r="AF14" s="5" t="str">
        <f t="shared" si="1"/>
        <v>BEFT10</v>
      </c>
      <c r="AG14" s="3" t="str">
        <f t="shared" si="0"/>
        <v>R28,2020,00000000,20210630,E,BEFT10,@BEFT10007,HU07107,JPY,29000000,1000000,,,30000000,,,,,40000,,,,,,,,,,,,</v>
      </c>
    </row>
    <row r="16" spans="1:14" ht="12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/>
    </row>
    <row r="17" spans="1:2" ht="12.75">
      <c r="A17" s="82"/>
      <c r="B17" s="82"/>
    </row>
    <row r="18" spans="1:12" ht="12.7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28" ht="12.7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5"/>
    </row>
  </sheetData>
  <sheetProtection/>
  <mergeCells count="4">
    <mergeCell ref="A2:I2"/>
    <mergeCell ref="A3:B3"/>
    <mergeCell ref="A5:I5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2007-01-30T07:46:56Z</cp:lastPrinted>
  <dcterms:created xsi:type="dcterms:W3CDTF">2006-09-11T09:14:09Z</dcterms:created>
  <dcterms:modified xsi:type="dcterms:W3CDTF">2020-01-23T09:40:52Z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-270526913</vt:i4>
  </property>
  <property fmtid="{D5CDD505-2E9C-101B-9397-08002B2CF9AE}" pid="3" name="_EmailSubject">
    <vt:lpwstr/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685649112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2018-12-04T13:54:32.3304512+01:00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