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drawings/drawing13.xml" ContentType="application/vnd.openxmlformats-officedocument.drawing+xml"/>
  <Override PartName="/xl/worksheets/sheet6.xml" ContentType="application/vnd.openxmlformats-officedocument.spreadsheetml.worksheet+xml"/>
  <Override PartName="/xl/drawings/drawing16.xml" ContentType="application/vnd.openxmlformats-officedocument.drawing+xml"/>
  <Override PartName="/xl/worksheets/sheet7.xml" ContentType="application/vnd.openxmlformats-officedocument.spreadsheetml.worksheet+xml"/>
  <Override PartName="/xl/drawings/drawing19.xml" ContentType="application/vnd.openxmlformats-officedocument.drawing+xml"/>
  <Override PartName="/xl/worksheets/sheet8.xml" ContentType="application/vnd.openxmlformats-officedocument.spreadsheetml.worksheet+xml"/>
  <Override PartName="/xl/drawings/drawing23.xml" ContentType="application/vnd.openxmlformats-officedocument.drawing+xml"/>
  <Override PartName="/xl/worksheets/sheet9.xml" ContentType="application/vnd.openxmlformats-officedocument.spreadsheetml.worksheet+xml"/>
  <Override PartName="/xl/drawings/drawing26.xml" ContentType="application/vnd.openxmlformats-officedocument.drawing+xml"/>
  <Override PartName="/xl/worksheets/sheet10.xml" ContentType="application/vnd.openxmlformats-officedocument.spreadsheetml.worksheet+xml"/>
  <Override PartName="/xl/drawings/drawing29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1.xml" ContentType="application/vnd.openxmlformats-officedocument.drawing+xml"/>
  <Override PartName="/xl/worksheets/sheet13.xml" ContentType="application/vnd.openxmlformats-officedocument.spreadsheetml.worksheet+xml"/>
  <Override PartName="/xl/drawings/drawing32.xml" ContentType="application/vnd.openxmlformats-officedocument.drawing+xml"/>
  <Override PartName="/xl/worksheets/sheet14.xml" ContentType="application/vnd.openxmlformats-officedocument.spreadsheetml.worksheet+xml"/>
  <Override PartName="/xl/drawings/drawing35.xml" ContentType="application/vnd.openxmlformats-officedocument.drawing+xml"/>
  <Override PartName="/xl/worksheets/sheet15.xml" ContentType="application/vnd.openxmlformats-officedocument.spreadsheetml.worksheet+xml"/>
  <Override PartName="/xl/drawings/drawing36.xml" ContentType="application/vnd.openxmlformats-officedocument.drawing+xml"/>
  <Override PartName="/xl/worksheets/sheet16.xml" ContentType="application/vnd.openxmlformats-officedocument.spreadsheetml.worksheet+xml"/>
  <Override PartName="/xl/drawings/drawing39.xml" ContentType="application/vnd.openxmlformats-officedocument.drawing+xml"/>
  <Override PartName="/xl/worksheets/sheet17.xml" ContentType="application/vnd.openxmlformats-officedocument.spreadsheetml.worksheet+xml"/>
  <Override PartName="/xl/drawings/drawing42.xml" ContentType="application/vnd.openxmlformats-officedocument.drawing+xml"/>
  <Override PartName="/xl/worksheets/sheet18.xml" ContentType="application/vnd.openxmlformats-officedocument.spreadsheetml.worksheet+xml"/>
  <Override PartName="/xl/drawings/drawing45.xml" ContentType="application/vnd.openxmlformats-officedocument.drawing+xml"/>
  <Override PartName="/xl/worksheets/sheet19.xml" ContentType="application/vnd.openxmlformats-officedocument.spreadsheetml.worksheet+xml"/>
  <Override PartName="/xl/drawings/drawing48.xml" ContentType="application/vnd.openxmlformats-officedocument.drawing+xml"/>
  <Override PartName="/xl/worksheets/sheet20.xml" ContentType="application/vnd.openxmlformats-officedocument.spreadsheetml.worksheet+xml"/>
  <Override PartName="/xl/drawings/drawing51.xml" ContentType="application/vnd.openxmlformats-officedocument.drawing+xml"/>
  <Override PartName="/xl/worksheets/sheet21.xml" ContentType="application/vnd.openxmlformats-officedocument.spreadsheetml.worksheet+xml"/>
  <Override PartName="/xl/drawings/drawing54.xml" ContentType="application/vnd.openxmlformats-officedocument.drawing+xml"/>
  <Override PartName="/xl/worksheets/sheet22.xml" ContentType="application/vnd.openxmlformats-officedocument.spreadsheetml.worksheet+xml"/>
  <Override PartName="/xl/drawings/drawing57.xml" ContentType="application/vnd.openxmlformats-officedocument.drawing+xml"/>
  <Override PartName="/xl/worksheets/sheet23.xml" ContentType="application/vnd.openxmlformats-officedocument.spreadsheetml.worksheet+xml"/>
  <Override PartName="/xl/drawings/drawing58.xml" ContentType="application/vnd.openxmlformats-officedocument.drawing+xml"/>
  <Override PartName="/xl/worksheets/sheet24.xml" ContentType="application/vnd.openxmlformats-officedocument.spreadsheetml.worksheet+xml"/>
  <Override PartName="/xl/drawings/drawing59.xml" ContentType="application/vnd.openxmlformats-officedocument.drawing+xml"/>
  <Override PartName="/xl/worksheets/sheet25.xml" ContentType="application/vnd.openxmlformats-officedocument.spreadsheetml.worksheet+xml"/>
  <Override PartName="/xl/drawings/drawing60.xml" ContentType="application/vnd.openxmlformats-officedocument.drawing+xml"/>
  <Override PartName="/xl/worksheets/sheet26.xml" ContentType="application/vnd.openxmlformats-officedocument.spreadsheetml.worksheet+xml"/>
  <Override PartName="/xl/drawings/drawing61.xml" ContentType="application/vnd.openxmlformats-officedocument.drawing+xml"/>
  <Override PartName="/xl/worksheets/sheet27.xml" ContentType="application/vnd.openxmlformats-officedocument.spreadsheetml.worksheet+xml"/>
  <Override PartName="/xl/drawings/drawing62.xml" ContentType="application/vnd.openxmlformats-officedocument.drawing+xml"/>
  <Override PartName="/xl/worksheets/sheet28.xml" ContentType="application/vnd.openxmlformats-officedocument.spreadsheetml.worksheet+xml"/>
  <Override PartName="/xl/drawings/drawing63.xml" ContentType="application/vnd.openxmlformats-officedocument.drawing+xml"/>
  <Override PartName="/xl/worksheets/sheet29.xml" ContentType="application/vnd.openxmlformats-officedocument.spreadsheetml.worksheet+xml"/>
  <Override PartName="/xl/drawings/drawing64.xml" ContentType="application/vnd.openxmlformats-officedocument.drawing+xml"/>
  <Override PartName="/xl/worksheets/sheet30.xml" ContentType="application/vnd.openxmlformats-officedocument.spreadsheetml.worksheet+xml"/>
  <Override PartName="/xl/drawings/drawing67.xml" ContentType="application/vnd.openxmlformats-officedocument.drawing+xml"/>
  <Override PartName="/xl/worksheets/sheet31.xml" ContentType="application/vnd.openxmlformats-officedocument.spreadsheetml.worksheet+xml"/>
  <Override PartName="/xl/drawings/drawing7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85" windowWidth="11865" windowHeight="6240" tabRatio="777" activeTab="0"/>
  </bookViews>
  <sheets>
    <sheet name="II-1. ábra_chart" sheetId="1" r:id="rId1"/>
    <sheet name="II-2. ábra_chart" sheetId="2" r:id="rId2"/>
    <sheet name="II-3. ábra_chart" sheetId="3" r:id="rId3"/>
    <sheet name="II-4. ábra_chart" sheetId="4" r:id="rId4"/>
    <sheet name="II-5. ábra_chart" sheetId="5" r:id="rId5"/>
    <sheet name="II-6. ábra_chart" sheetId="6" r:id="rId6"/>
    <sheet name="II-7. ábra_chart" sheetId="7" r:id="rId7"/>
    <sheet name="II-8. ábra_chart" sheetId="8" r:id="rId8"/>
    <sheet name="II-9. ábra_chart" sheetId="9" r:id="rId9"/>
    <sheet name="II-10. ábra_chart" sheetId="10" r:id="rId10"/>
    <sheet name="II-11. ábra_chart" sheetId="11" r:id="rId11"/>
    <sheet name="II-12. ábra_chart" sheetId="12" r:id="rId12"/>
    <sheet name="II-13. ábra_chart" sheetId="13" r:id="rId13"/>
    <sheet name="II-14. ábra_chart" sheetId="14" r:id="rId14"/>
    <sheet name="II-15. ábra_chart" sheetId="15" r:id="rId15"/>
    <sheet name="II-16. ábra_chart" sheetId="16" r:id="rId16"/>
    <sheet name="II-17. ábra_chart" sheetId="17" r:id="rId17"/>
    <sheet name="II-18. ábra_chart" sheetId="18" r:id="rId18"/>
    <sheet name="II-19. ábra_chart" sheetId="19" r:id="rId19"/>
    <sheet name="II-20. ábra_chart" sheetId="20" r:id="rId20"/>
    <sheet name="II-21. ábra_chart" sheetId="21" r:id="rId21"/>
    <sheet name="II-22. ábra_chart" sheetId="22" r:id="rId22"/>
    <sheet name="II-23. ábra_chart" sheetId="23" r:id="rId23"/>
    <sheet name="II-24. ábra_chart" sheetId="24" r:id="rId24"/>
    <sheet name="II-25. ábra_chart" sheetId="25" r:id="rId25"/>
    <sheet name="II-26. ábra_chart" sheetId="26" r:id="rId26"/>
    <sheet name="II-27. ábra_chart" sheetId="27" r:id="rId27"/>
    <sheet name="II-28. ábra_chart" sheetId="28" r:id="rId28"/>
    <sheet name="II-29. ábra_chart" sheetId="29" r:id="rId29"/>
    <sheet name="II-30. ábra_chart" sheetId="30" r:id="rId30"/>
    <sheet name="II-31. ábra_chart" sheetId="31" r:id="rId31"/>
  </sheets>
  <definedNames/>
  <calcPr fullCalcOnLoad="1"/>
</workbook>
</file>

<file path=xl/sharedStrings.xml><?xml version="1.0" encoding="utf-8"?>
<sst xmlns="http://schemas.openxmlformats.org/spreadsheetml/2006/main" count="655" uniqueCount="409">
  <si>
    <t>Cím:</t>
  </si>
  <si>
    <t>A magánszektor banki hitelállományának éves reálnövekedési üteme</t>
  </si>
  <si>
    <t>%</t>
  </si>
  <si>
    <t xml:space="preserve">Nem banki pénzügyi közvetítők </t>
  </si>
  <si>
    <t xml:space="preserve">Nem pénzügyi vállalatok </t>
  </si>
  <si>
    <t>Háztartások</t>
  </si>
  <si>
    <t>Forrás: MNB</t>
  </si>
  <si>
    <t>Nem pénzügyi vállalatok</t>
  </si>
  <si>
    <t>Bankok és nem banki pénzügyi közvetítők</t>
  </si>
  <si>
    <t>Háztartások és non-profit szervezetek</t>
  </si>
  <si>
    <t>Költségvetés (jegybankkal együtt)</t>
  </si>
  <si>
    <t>Külföld</t>
  </si>
  <si>
    <t>A profitabilitás alakulása a feldolgozóiparban, a piaci szolgáltatásokban és a versenyszektorban</t>
  </si>
  <si>
    <t>Reál ULC</t>
  </si>
  <si>
    <t>Feldolgozóipar</t>
  </si>
  <si>
    <t>Piaci szolgáltatások</t>
  </si>
  <si>
    <t>Versenyszektor</t>
  </si>
  <si>
    <t>2001.I.né.</t>
  </si>
  <si>
    <t>2001.II.né.</t>
  </si>
  <si>
    <t>2001.III.né.</t>
  </si>
  <si>
    <t>2001.IV.né.</t>
  </si>
  <si>
    <t>2002.I.né.</t>
  </si>
  <si>
    <t>2002.II.né.</t>
  </si>
  <si>
    <t>2002.III.né.</t>
  </si>
  <si>
    <t>2002.IV.né.</t>
  </si>
  <si>
    <t>2003.I.né.</t>
  </si>
  <si>
    <t>2003.II.né.</t>
  </si>
  <si>
    <t>2003.III.né.</t>
  </si>
  <si>
    <t>2003.IV.né.</t>
  </si>
  <si>
    <t>2004.I.né.</t>
  </si>
  <si>
    <t>2004.II.né.</t>
  </si>
  <si>
    <t>2004.III.né.</t>
  </si>
  <si>
    <t>2004.IV.né.</t>
  </si>
  <si>
    <t>Forrás: KSH, MNB</t>
  </si>
  <si>
    <t>Nem pénzügyi vállalatok belföldi banki devizahitelezésének megoszlása denomináció és fő ágazatok szerint</t>
  </si>
  <si>
    <t>Euró</t>
  </si>
  <si>
    <t>Dollár</t>
  </si>
  <si>
    <t>Svájci frank</t>
  </si>
  <si>
    <t>egyéb</t>
  </si>
  <si>
    <t>Kereskedelem</t>
  </si>
  <si>
    <t>A nem pénzügyi vállalati hitelportfólió minőségének alakulása</t>
  </si>
  <si>
    <t>Nem teljesítő hitelek/teljes hitelállomány (bal skála)</t>
  </si>
  <si>
    <t>90 napot nem meghaladó késedelembe eső vállalatok hitelállománya/teljes hitelállomány (jobb skála)</t>
  </si>
  <si>
    <t>A nem pénzügyi vállalatok szállítói hiteleinek aránya a mérlegfőösszeghez viszonyítva</t>
  </si>
  <si>
    <t>Energiaipar</t>
  </si>
  <si>
    <t>Vegyipar</t>
  </si>
  <si>
    <t>Mezőgazdaság</t>
  </si>
  <si>
    <t>Textilipar</t>
  </si>
  <si>
    <t>Élelemiszeripar</t>
  </si>
  <si>
    <t>Fémfeldolgozás</t>
  </si>
  <si>
    <t>Gépipar</t>
  </si>
  <si>
    <t>Építőipar</t>
  </si>
  <si>
    <t>Szállítás</t>
  </si>
  <si>
    <t>Turizmus</t>
  </si>
  <si>
    <t>Forrás: APEH</t>
  </si>
  <si>
    <t>A gazdasági ágazatok belföldi bankok által folyósított hiteleinek veszteségrátája és a hitelportfólióból való részesedése</t>
  </si>
  <si>
    <t>Megoszlás</t>
  </si>
  <si>
    <t>Ingatlanügyek</t>
  </si>
  <si>
    <t>Élelmiszeripar</t>
  </si>
  <si>
    <t xml:space="preserve">A 10 legnagyobb bank újonnan meghirdetett éves átlagos vállalati hitelkamata és a BUBOR 3 hónapos fixing közötti különbség alakulása </t>
  </si>
  <si>
    <t>Maximum (bal skála)</t>
  </si>
  <si>
    <t>Átlag (bal skála)</t>
  </si>
  <si>
    <t>Minimum (bal skála)</t>
  </si>
  <si>
    <t>(Maximum-Minimum)/Átlag (jobb skála)</t>
  </si>
  <si>
    <t>Magánszektor devizahiteleinek alakulása a teljes hitelállományhoz képest</t>
  </si>
  <si>
    <t>(EUR/PLN 1996. dec.=100)</t>
  </si>
  <si>
    <t>2004.I.fé.</t>
  </si>
  <si>
    <t>Forrás: NBP</t>
  </si>
  <si>
    <t>A devizahitelek portfolióminősége és az árfolyam alakulása</t>
  </si>
  <si>
    <t>Nem pénzügyi ügyfelek problémás devizahiteleinek aránya a teljes devizahitelekhez viszonyítva (bal skála)</t>
  </si>
  <si>
    <t>EUR/PLN (jobb skála)</t>
  </si>
  <si>
    <t>Forint</t>
  </si>
  <si>
    <t>Nettó hitelfelvétel/fogyasztási kiadások</t>
  </si>
  <si>
    <t>Bruttó hitelfelvétel/fogyasztási kiadások</t>
  </si>
  <si>
    <t>A háztartások fogyasztási célú hitelfelvétele a fogyasztási kiadások arányában</t>
  </si>
  <si>
    <t>A bankszektor marketing költségeinek alakulása</t>
  </si>
  <si>
    <t>Marketing/működési költség (bal skála)</t>
  </si>
  <si>
    <t>Háztartási hitelek/magán szektor hitelei (jobb skála)</t>
  </si>
  <si>
    <t>Mrd Ft</t>
  </si>
  <si>
    <t>Deviza</t>
  </si>
  <si>
    <t>A háztartási adósságállomány denominációs összetétele</t>
  </si>
  <si>
    <t>Főbb lakáspiaci mutatók alakulása</t>
  </si>
  <si>
    <t>Új lakásvásárlásra felvett hitelek</t>
  </si>
  <si>
    <t>Épített lakások</t>
  </si>
  <si>
    <t>Kiadott engedélyek</t>
  </si>
  <si>
    <t>Bp-i lakásárak (Ft/nm2)</t>
  </si>
  <si>
    <t>Forrás: KSH, DEM Információs és Gazdaságkutató Iroda</t>
  </si>
  <si>
    <t>Az egyes háztartási részpiacok koncentrációja 2004. decemberében</t>
  </si>
  <si>
    <t>HHI index</t>
  </si>
  <si>
    <t>Gépjármű hitel</t>
  </si>
  <si>
    <t>Általános célú ingatlan fedezetű hitel</t>
  </si>
  <si>
    <t>Folyószámla hitel</t>
  </si>
  <si>
    <t>Személyi hitel</t>
  </si>
  <si>
    <t>Áru hitel</t>
  </si>
  <si>
    <t>Lakáshitel</t>
  </si>
  <si>
    <t>Belföld</t>
  </si>
  <si>
    <t>Bankrendszer</t>
  </si>
  <si>
    <t>A belföld és a külföld bankrendszerrel szembeni, illetve a bankszektor mérlegen belüli devizapozíciója</t>
  </si>
  <si>
    <t>Deviza vétel</t>
  </si>
  <si>
    <t>Deviza eladás</t>
  </si>
  <si>
    <t>A bankrendszer mérlegen kívüli devizapozícióinak iránya</t>
  </si>
  <si>
    <t>A bankrendszer kamatkockázati kitettségét meghatározó tényezők áttekintő ábrája</t>
  </si>
  <si>
    <t>2004. évi átlagos hozamgörbe</t>
  </si>
  <si>
    <t>2005. március végi hozamgörbe</t>
  </si>
  <si>
    <t>Likvid eszközök/mérlegfőösszeg (jobb skála)</t>
  </si>
  <si>
    <t>Hitel/betét (bal skála)</t>
  </si>
  <si>
    <t>A bankrendszer likviditási helyzetének alakulása</t>
  </si>
  <si>
    <t>A bankrendszer működési eredményének és összetevőinek kumulált változása 2001-2004 között a mérlegfőösszeg arányában (2000=100%)</t>
  </si>
  <si>
    <t>Működési eredmény/mérlegfőösszeg (jobb skála)</t>
  </si>
  <si>
    <t>Bruttó jövedelem/mérlegfőösszeg (bal skála)</t>
  </si>
  <si>
    <t>Működési költség/mérlegfőösszeg (bal skála)</t>
  </si>
  <si>
    <t>Kockázattal korrigált mérlegfőösszeg/mérlegfőösszeg (bal skála)</t>
  </si>
  <si>
    <t>Működési eredmény/kockázattal korrigált mérlegfőösszeg (jobb skála)</t>
  </si>
  <si>
    <t>Betéti és hitel marzsok, illetve a BUBOR éves átlagos változása 2003-2004-ben</t>
  </si>
  <si>
    <t>Lakossági rövid betét</t>
  </si>
  <si>
    <t>Fogyasztási hitel</t>
  </si>
  <si>
    <t>BUBOR 3 hó</t>
  </si>
  <si>
    <t>A bankrendszer személyi és nem személyi jellegű ráfordításai a mérlegfőösszeg arányában</t>
  </si>
  <si>
    <t>Személyi jellegű ráfordítások/mérlegfőösszeg</t>
  </si>
  <si>
    <t>Nem személyi jellegű ráfordítások/mérlegfőösszeg</t>
  </si>
  <si>
    <t>Hitelek utáni értékvesztés (céltartalék) változása/mérlegfőösszeg (bal skála)</t>
  </si>
  <si>
    <t>Általános kockázati céltartalék változása/mérlegfőösszeg (bal skála)</t>
  </si>
  <si>
    <t>Nemteljesítő hitelek aránya (jobb skála)</t>
  </si>
  <si>
    <t xml:space="preserve">A bankrendszer tőkemegfelelési mutatói </t>
  </si>
  <si>
    <t>Tőkemegfelelési mutató</t>
  </si>
  <si>
    <t>Alapvető tőkemegfelelési mutató</t>
  </si>
  <si>
    <t>Stressz-tőkemegfelelési mutató</t>
  </si>
  <si>
    <t>Megjegyzés: A stressz-tőkemegfelelési mutató számításánál az alapvető tőkemegfelelési mutató számlálóját és nevezőjét is korrigáltuk a nem teljesítő mérlegtételek nettó értékével.</t>
  </si>
  <si>
    <t xml:space="preserve">A tíz legnagyobb bank alapvető tőkemegfelelési mutatója és a nemteljesítő mérlegtételek a korrigált mérlegfőösszeg arányában  </t>
  </si>
  <si>
    <t>2003. december</t>
  </si>
  <si>
    <t>Auditált</t>
  </si>
  <si>
    <t>Nem teljesítő követelések nettó értéke /  Kockázattal korrigált mérlegfőösszeg</t>
  </si>
  <si>
    <t>Levonások után fennmaradó alapvető tőke / Kockázattal korrigált mérlegfőösszeg</t>
  </si>
  <si>
    <t>Tíz legnagyobb bank átlaga</t>
  </si>
  <si>
    <t>2004. december</t>
  </si>
  <si>
    <t>Nemteljesítő követelések nettó értéke/kockázattal korrigált mérlegfőösszeg</t>
  </si>
  <si>
    <t>Bruttó pénzügyi adósság / GDP</t>
  </si>
  <si>
    <t>Bruttó pénzügyi adósság / rendelkezésre álló jövedelem</t>
  </si>
  <si>
    <t>Lakáshitel törlesztés</t>
  </si>
  <si>
    <t>Fogyasztási hitel törlesztés</t>
  </si>
  <si>
    <t>A háztartások törlesztési terhének összetétele a rendelkezésre álló jövedelem százalékában</t>
  </si>
  <si>
    <t>Kamatkockázat</t>
  </si>
  <si>
    <t>Partnerkockázat</t>
  </si>
  <si>
    <t>A kamatkockázat és a partnerkockázat átlagos korrelációs együtthatójának időbeli alakulása (30 napos mozgó mintán)</t>
  </si>
  <si>
    <t>Írország (1995-1999)</t>
  </si>
  <si>
    <t>Portugália (1993-1999)</t>
  </si>
  <si>
    <t>Spanyolország (1993-1999)</t>
  </si>
  <si>
    <t>Kamatjövedelem</t>
  </si>
  <si>
    <t>Nem kamatjellegű jövedelem</t>
  </si>
  <si>
    <t>Működési költség</t>
  </si>
  <si>
    <t>Működési eredmény</t>
  </si>
  <si>
    <t>A működési eredmény és összetevőinek változása a mérlegfőösszeg arányában néhány GMU-országban az eurócsatlakozásig tartó időszakban</t>
  </si>
  <si>
    <t>Forrás: OECD</t>
  </si>
  <si>
    <t>Hitel/GDP (bal skála)</t>
  </si>
  <si>
    <t>Költség/mérlegfőösszeg (jobb skála)</t>
  </si>
  <si>
    <t>A banki közvetítés mélyülése és a költség/mérlegfőösszeg aránya</t>
  </si>
  <si>
    <r>
      <t>Keretes rész címe:</t>
    </r>
    <r>
      <rPr>
        <b/>
        <sz val="12"/>
        <rFont val="Garamond"/>
        <family val="1"/>
      </rPr>
      <t xml:space="preserve"> A devizahitelezés lengyelországi tapasztalatai</t>
    </r>
  </si>
  <si>
    <r>
      <t xml:space="preserve">Keretes rész címe: </t>
    </r>
    <r>
      <rPr>
        <b/>
        <sz val="12"/>
        <rFont val="Garamond"/>
        <family val="1"/>
      </rPr>
      <t>A devizahitelezés lengyelországi tapasztalatai</t>
    </r>
  </si>
  <si>
    <t>Nem auditált! Eredmény korrekcióval együtt</t>
  </si>
  <si>
    <t>A kockázattal korrigált mérlegfőösszeg a mérlegfőösszeg arányában, illetve a működési eredmény a korrigált mérlegfőösszeg arányában</t>
  </si>
  <si>
    <t>A háztartások eladósodottsága</t>
  </si>
  <si>
    <t>Vállalati látra szóló betét</t>
  </si>
  <si>
    <t>Lakossági látra szóló betét</t>
  </si>
  <si>
    <t>Vállalati rövid betét</t>
  </si>
  <si>
    <t>Vállalati rövid hitel</t>
  </si>
  <si>
    <t>Céltartalékolási költségek a mérlegfősszeg arányában és a nemteljesítő hitelek aránya</t>
  </si>
  <si>
    <t>2002. dec.</t>
  </si>
  <si>
    <t>2003. jún.</t>
  </si>
  <si>
    <t>2003. dec.</t>
  </si>
  <si>
    <t>2004. jún.</t>
  </si>
  <si>
    <t>2004. dec.</t>
  </si>
  <si>
    <t>Mar.99</t>
  </si>
  <si>
    <t>Jun.99</t>
  </si>
  <si>
    <t>Sep.99</t>
  </si>
  <si>
    <t>Dec.99</t>
  </si>
  <si>
    <t>Mar.00</t>
  </si>
  <si>
    <t>Jun.00</t>
  </si>
  <si>
    <t>Sep.00</t>
  </si>
  <si>
    <t>Dec.00</t>
  </si>
  <si>
    <t>Mar.01</t>
  </si>
  <si>
    <t>Jun.01</t>
  </si>
  <si>
    <t>Sep.01</t>
  </si>
  <si>
    <t>Dec.01</t>
  </si>
  <si>
    <t>Mar.02</t>
  </si>
  <si>
    <t>Jun.02</t>
  </si>
  <si>
    <t>Sep.02</t>
  </si>
  <si>
    <t>Dec.02</t>
  </si>
  <si>
    <t>Mar.03</t>
  </si>
  <si>
    <t>Jun.03</t>
  </si>
  <si>
    <t>Sep.03</t>
  </si>
  <si>
    <t>Dec.03</t>
  </si>
  <si>
    <t>Mar.04</t>
  </si>
  <si>
    <t>Jun.04</t>
  </si>
  <si>
    <t>Sept.04</t>
  </si>
  <si>
    <t xml:space="preserve">Real growth rate of private sector's domestic bank lending </t>
  </si>
  <si>
    <t>Non-bank financial intermediators</t>
  </si>
  <si>
    <t>Non-financial corporations</t>
  </si>
  <si>
    <t>Households</t>
  </si>
  <si>
    <t>Source: MNB</t>
  </si>
  <si>
    <t>Banks and financial corporations</t>
  </si>
  <si>
    <t>Households and non-profit institutions</t>
  </si>
  <si>
    <t>Budgetary sector</t>
  </si>
  <si>
    <t>01 Q1</t>
  </si>
  <si>
    <t>01 Q2</t>
  </si>
  <si>
    <t>01 Q3</t>
  </si>
  <si>
    <t>01 Q4</t>
  </si>
  <si>
    <t>02 Q1</t>
  </si>
  <si>
    <t>02 Q2</t>
  </si>
  <si>
    <t>02 Q3</t>
  </si>
  <si>
    <t>02 Q4</t>
  </si>
  <si>
    <t>03 Q1</t>
  </si>
  <si>
    <t>03 Q2</t>
  </si>
  <si>
    <t>03 Q3</t>
  </si>
  <si>
    <t>03 Q4</t>
  </si>
  <si>
    <t>04 Q1</t>
  </si>
  <si>
    <t>04 Q2</t>
  </si>
  <si>
    <t>04 Q3</t>
  </si>
  <si>
    <t>04 Q4</t>
  </si>
  <si>
    <t>Manufacturing</t>
  </si>
  <si>
    <t>Market services</t>
  </si>
  <si>
    <t>Tradable sector</t>
  </si>
  <si>
    <t>Profitability in the manufacturing, market services and tradable sector</t>
  </si>
  <si>
    <t>Source: KSH, MNB</t>
  </si>
  <si>
    <t>Denomination structure of the non-financial corporations' domestic lending</t>
  </si>
  <si>
    <t>Jan.00</t>
  </si>
  <si>
    <t>Feb.00</t>
  </si>
  <si>
    <t>Apr.00</t>
  </si>
  <si>
    <t>May.00</t>
  </si>
  <si>
    <t>Jul.00</t>
  </si>
  <si>
    <t>Aug.00</t>
  </si>
  <si>
    <t>Oct.00</t>
  </si>
  <si>
    <t>Nov.00</t>
  </si>
  <si>
    <t>Jan.01</t>
  </si>
  <si>
    <t>Feb.01</t>
  </si>
  <si>
    <t>Apr.01</t>
  </si>
  <si>
    <t>May.01</t>
  </si>
  <si>
    <t>Jul.01</t>
  </si>
  <si>
    <t>Aug.01</t>
  </si>
  <si>
    <t>Oct.01</t>
  </si>
  <si>
    <t>Nov.01</t>
  </si>
  <si>
    <t>Jan.02</t>
  </si>
  <si>
    <t>Feb.02</t>
  </si>
  <si>
    <t>Apr.02</t>
  </si>
  <si>
    <t>May.02</t>
  </si>
  <si>
    <t>Jul.02</t>
  </si>
  <si>
    <t>Aug.02</t>
  </si>
  <si>
    <t>Oct.02</t>
  </si>
  <si>
    <t>Nov.02</t>
  </si>
  <si>
    <t>Jan.03</t>
  </si>
  <si>
    <t>Feb.03</t>
  </si>
  <si>
    <t>Apr.03</t>
  </si>
  <si>
    <t>May.03</t>
  </si>
  <si>
    <t>Jul.03</t>
  </si>
  <si>
    <t>Aug.03</t>
  </si>
  <si>
    <t>Oct.03</t>
  </si>
  <si>
    <t>Nov.03</t>
  </si>
  <si>
    <t>Jan.04</t>
  </si>
  <si>
    <t>Feb.04</t>
  </si>
  <si>
    <t>Apr.04</t>
  </si>
  <si>
    <t>May.04</t>
  </si>
  <si>
    <t>Jul.04</t>
  </si>
  <si>
    <t>Aug.04</t>
  </si>
  <si>
    <t>Sep.04</t>
  </si>
  <si>
    <t>EUR</t>
  </si>
  <si>
    <t>USD</t>
  </si>
  <si>
    <t>CHF</t>
  </si>
  <si>
    <t>Others</t>
  </si>
  <si>
    <t>Commerce</t>
  </si>
  <si>
    <t>Non-performing loans/Total loans (left hand scale)</t>
  </si>
  <si>
    <t xml:space="preserve">All exposures to the corporates clients with claims 1-90 days overdue/Total loans (right hand scale) </t>
  </si>
  <si>
    <t>Loanportfolio-quality of non-financial corporations</t>
  </si>
  <si>
    <t>Energy</t>
  </si>
  <si>
    <t>Chemical industry</t>
  </si>
  <si>
    <t>Agriculture</t>
  </si>
  <si>
    <t>Light industry</t>
  </si>
  <si>
    <t>Food industry</t>
  </si>
  <si>
    <t>Metallurgy</t>
  </si>
  <si>
    <t>Engineering</t>
  </si>
  <si>
    <t>Construction</t>
  </si>
  <si>
    <t>Transport</t>
  </si>
  <si>
    <t>Hotels and restaurants</t>
  </si>
  <si>
    <t>Wholesale and retail trade, repair</t>
  </si>
  <si>
    <t>Non-financial corporations' trade credits in the proportion of total assets</t>
  </si>
  <si>
    <t>Source: APEH</t>
  </si>
  <si>
    <t>Real estate</t>
  </si>
  <si>
    <t xml:space="preserve">Different economic sectors' loan loss ratio and the distribution of the banks' loan-portfolio  </t>
  </si>
  <si>
    <t>Maximum (left hand scale)</t>
  </si>
  <si>
    <t>Average (left hand scale)</t>
  </si>
  <si>
    <t>Minimum (left hand scale)</t>
  </si>
  <si>
    <t xml:space="preserve">(Maximum-Minimum)/Average (right hand scale) </t>
  </si>
  <si>
    <t>The difference between the Top 10 banks' corporate lending rate on new business and the 3 month BUBOR</t>
  </si>
  <si>
    <t>Private sector's currency loans to the total loans</t>
  </si>
  <si>
    <t>Source: NBP</t>
  </si>
  <si>
    <t>Non-financial corporations' irregular claims in percentage of total currency loans (left hand scale)</t>
  </si>
  <si>
    <t>EUR/PLN (right hand scale)</t>
  </si>
  <si>
    <t>Portfolio quality of currency loans and the exchange rate</t>
  </si>
  <si>
    <t>Net consumer credit / consumption expenditure</t>
  </si>
  <si>
    <t>Gross consumer credit / consumption expenditure</t>
  </si>
  <si>
    <t>Domestic</t>
  </si>
  <si>
    <t>Foreign</t>
  </si>
  <si>
    <t>Banking sector</t>
  </si>
  <si>
    <t>FX long</t>
  </si>
  <si>
    <t>FX short</t>
  </si>
  <si>
    <t>Net consumer credit as a proportion of consumption expenditure</t>
  </si>
  <si>
    <t>Mar.95</t>
  </si>
  <si>
    <t>Jun.95</t>
  </si>
  <si>
    <t>Sep.95</t>
  </si>
  <si>
    <t>Dec.95</t>
  </si>
  <si>
    <t>Mar.96</t>
  </si>
  <si>
    <t>Jun.96</t>
  </si>
  <si>
    <t>Sep.96</t>
  </si>
  <si>
    <t>Dec.96</t>
  </si>
  <si>
    <t>Mar.97</t>
  </si>
  <si>
    <t>Jun.97</t>
  </si>
  <si>
    <t>Sep.97</t>
  </si>
  <si>
    <t>Dec.97</t>
  </si>
  <si>
    <t>Mar.98</t>
  </si>
  <si>
    <t>Jun.98</t>
  </si>
  <si>
    <t>Sep.98</t>
  </si>
  <si>
    <t>Dec.98</t>
  </si>
  <si>
    <t>Dec.04</t>
  </si>
  <si>
    <t>Household sector's indebtedness</t>
  </si>
  <si>
    <t>Gross financial debt / GDP</t>
  </si>
  <si>
    <t>Gross financial debt / disposable income</t>
  </si>
  <si>
    <t>Housing debt service cost</t>
  </si>
  <si>
    <t>Consumer debt service cost</t>
  </si>
  <si>
    <t>Distribution of debt service burden of household sector</t>
  </si>
  <si>
    <t>Banking sector's marketing costs</t>
  </si>
  <si>
    <t>Denomination of household debt</t>
  </si>
  <si>
    <t>HUF billion</t>
  </si>
  <si>
    <t>Main housing market indicators</t>
  </si>
  <si>
    <t>Loans for new dwelling</t>
  </si>
  <si>
    <t xml:space="preserve">Number of dwellings built  </t>
  </si>
  <si>
    <t xml:space="preserve">Number of building permits issued </t>
  </si>
  <si>
    <t>Budapest dwelling prices (HUF/sqm)</t>
  </si>
  <si>
    <t>pcs</t>
  </si>
  <si>
    <t>db</t>
  </si>
  <si>
    <t>Source: KSH, DEM Információs és Gazdaságkutató Iroda</t>
  </si>
  <si>
    <t>Car purchase loans</t>
  </si>
  <si>
    <t>Mortgage loans with general purpose</t>
  </si>
  <si>
    <t>Overdraft</t>
  </si>
  <si>
    <t>Personal loans</t>
  </si>
  <si>
    <t>Hire purchase loans</t>
  </si>
  <si>
    <t>Housing loans</t>
  </si>
  <si>
    <t>Concentration of household credit sub-markets at the end of 2004</t>
  </si>
  <si>
    <t>On-balance FX position of the domestic, the foreing and the banking sector</t>
  </si>
  <si>
    <t>Wholesale
and retail trade, repair</t>
  </si>
  <si>
    <t>The direction of the banking sector's off-balance FX positions</t>
  </si>
  <si>
    <t>Average yield curve in 2004</t>
  </si>
  <si>
    <t>Yield curve at the end of March 2005</t>
  </si>
  <si>
    <t>Factors affecting the banking sector's overall interest rate risk exposure</t>
  </si>
  <si>
    <t>Evolution of the banking sector's liquidity situation</t>
  </si>
  <si>
    <t>The average pair-wise correlations between the changes of trading book capital charges (30-day fixed window)</t>
  </si>
  <si>
    <t>Interest rate risk</t>
  </si>
  <si>
    <t>Counterparty risk</t>
  </si>
  <si>
    <t xml:space="preserve">Cumulative change in banks' operating profit and its components as a percentage of total assets between 2001 and 2004 (2000=100%)  </t>
  </si>
  <si>
    <t>Risk-weighted assets as a percentage of total assets and operating profit as a percentage of risk-weighted assets</t>
  </si>
  <si>
    <t>A kockázattal korrigált mérlegfőösszeg a mérlegfőösszeg arányában, lletve a működési eredmény a korrigált mérlegfőösszeg arányában</t>
  </si>
  <si>
    <t>Annual average change of deposit margins, lending margins and the money market rate in 2003-2004</t>
  </si>
  <si>
    <t>Corporate sight deposits</t>
  </si>
  <si>
    <t>Household sight deposits</t>
  </si>
  <si>
    <t>Short term corporate deposits</t>
  </si>
  <si>
    <t>Short term household deposits</t>
  </si>
  <si>
    <t xml:space="preserve">Corporate loans </t>
  </si>
  <si>
    <t>Consumer credit</t>
  </si>
  <si>
    <t>3-month BUBOR</t>
  </si>
  <si>
    <t>Staff expenses/total assets</t>
  </si>
  <si>
    <t>Other operating expenses/total assets</t>
  </si>
  <si>
    <t xml:space="preserve">Banks' staff and other operating expenses as a percentage of total assets </t>
  </si>
  <si>
    <t>Change in operating profit and its components as a percentage of total assets in selected EMU countries before euro adaption</t>
  </si>
  <si>
    <t>Ireland (1995-1999)</t>
  </si>
  <si>
    <t>Portugal (1993-1999)</t>
  </si>
  <si>
    <t>Spain (1993-1999)</t>
  </si>
  <si>
    <t>Net interest income</t>
  </si>
  <si>
    <t>Net non-interest income</t>
  </si>
  <si>
    <t>Operating costs</t>
  </si>
  <si>
    <t>Operating profit</t>
  </si>
  <si>
    <t>Deepening of banking intermediation and operating costs as a percentage of total assets</t>
  </si>
  <si>
    <t>Source: OECD</t>
  </si>
  <si>
    <t xml:space="preserve">Provisioning costs as a percentage of total assets and the ratio of nonperforming loans </t>
  </si>
  <si>
    <t>Banks' capital adequacy ratios</t>
  </si>
  <si>
    <t>Capital adequacy ratio</t>
  </si>
  <si>
    <t>Tier 1 capital ratio</t>
  </si>
  <si>
    <t>Stress capital adequacy ratio</t>
  </si>
  <si>
    <t>Tier 1 capital ratio and nonperforming assets as a percentage of risk-weighted assets for the ten largest banks</t>
  </si>
  <si>
    <t>December 2004</t>
  </si>
  <si>
    <t>December 2003</t>
  </si>
  <si>
    <t>Foreign countries</t>
  </si>
  <si>
    <t>Currency debt</t>
  </si>
  <si>
    <t>Forint debt</t>
  </si>
  <si>
    <t>Marketing / operating costs (left hand scale)</t>
  </si>
  <si>
    <t>Household / total non-financial private sector credit (right hand scale)</t>
  </si>
  <si>
    <t>Loan to deposit (left hand scale)</t>
  </si>
  <si>
    <t>Income/total assets (left hand scale)</t>
  </si>
  <si>
    <t>Operating costs/total assets (left hand scale)</t>
  </si>
  <si>
    <t>Risk-weighted assets/total assets (left hand scale)</t>
  </si>
  <si>
    <t>Loans to private sector/GDP (left hand scale)</t>
  </si>
  <si>
    <t>Change in loan loss provisions (value adjustments)/total assets (left hand scale)</t>
  </si>
  <si>
    <t>Change in provisions for general banking risk/total assets (left hand scale)</t>
  </si>
  <si>
    <t>Liquid assets to total assets (right hand scale)</t>
  </si>
  <si>
    <t>Operating profit/total assets (right hand scale)</t>
  </si>
  <si>
    <t>Operating profit/risk-weighted assets (right hand scale)</t>
  </si>
  <si>
    <t>Operating costs/total assets (right hand scale)</t>
  </si>
  <si>
    <t>Ratio of non-performing loans (right hand scale)</t>
  </si>
  <si>
    <t>2004 H1</t>
  </si>
  <si>
    <t>A gazdasági szektoroknak a hazai bankrendszerrel szembeni nettó pénzügyi poziciója</t>
  </si>
  <si>
    <t>Net financial position of different sectors against the domestic banking system</t>
  </si>
  <si>
    <t>(mérlegfőösszeg arányában)</t>
  </si>
  <si>
    <t>(in percentage of total assets)</t>
  </si>
</sst>
</file>

<file path=xl/styles.xml><?xml version="1.0" encoding="utf-8"?>
<styleSheet xmlns="http://schemas.openxmlformats.org/spreadsheetml/2006/main">
  <numFmts count="5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m"/>
    <numFmt numFmtId="165" formatCode="_-* #,##0.00_-;\-* #,##0.00_-;_-* &quot;-&quot;??_-;_-@_-"/>
    <numFmt numFmtId="166" formatCode="0.0"/>
    <numFmt numFmtId="167" formatCode="[$-40E]yyyy/\ mmm/\ d\.;@"/>
    <numFmt numFmtId="168" formatCode="yyyy/mmm/dd"/>
    <numFmt numFmtId="169" formatCode="yyyy/mm/dd;@"/>
    <numFmt numFmtId="170" formatCode="yyyy/\ mmm/\ d/"/>
    <numFmt numFmtId="171" formatCode="mmm/d/"/>
    <numFmt numFmtId="172" formatCode="yyyy/\ mmm/d/"/>
    <numFmt numFmtId="173" formatCode="yyyy/mmm/d/"/>
    <numFmt numFmtId="174" formatCode="yyyy/mmm\."/>
    <numFmt numFmtId="175" formatCode="yyyy\.mm\.dd"/>
    <numFmt numFmtId="176" formatCode="yyyy\.mmm\.dd"/>
    <numFmt numFmtId="177" formatCode="yyyy/mm/"/>
    <numFmt numFmtId="178" formatCode="mm/dd/yy"/>
    <numFmt numFmtId="179" formatCode="[$-809]d\ mmmm\ yyyy;@"/>
    <numFmt numFmtId="180" formatCode="[$-409]mmm\-yy;@"/>
    <numFmt numFmtId="181" formatCode="[$-409]d\-mmm\-yyyy;@"/>
    <numFmt numFmtId="182" formatCode="[$-409]mmm\.\ yy;@"/>
    <numFmt numFmtId="183" formatCode="ss/\y\y"/>
    <numFmt numFmtId="184" formatCode="dd/mm/yyyy"/>
    <numFmt numFmtId="185" formatCode="mmm/\ d"/>
    <numFmt numFmtId="186" formatCode="yyyy/mmm/dd/"/>
    <numFmt numFmtId="187" formatCode="yyyy/\ mmm"/>
    <numFmt numFmtId="188" formatCode="[$-409]dd\-mmm\-yy;@"/>
    <numFmt numFmtId="189" formatCode="[$-40E]yyyy/\ mmm\.;@"/>
    <numFmt numFmtId="190" formatCode="0.0000"/>
    <numFmt numFmtId="191" formatCode="#,##0.0"/>
    <numFmt numFmtId="192" formatCode="yyyy"/>
    <numFmt numFmtId="193" formatCode="0.00000"/>
    <numFmt numFmtId="194" formatCode="0.000"/>
    <numFmt numFmtId="195" formatCode="0.0%"/>
    <numFmt numFmtId="196" formatCode="0.0_)"/>
    <numFmt numFmtId="197" formatCode="yyyy/mmm/"/>
    <numFmt numFmtId="198" formatCode="#,##0_ ;\-#,##0\ "/>
    <numFmt numFmtId="199" formatCode="yy\-mmm"/>
    <numFmt numFmtId="200" formatCode="#,##0.000"/>
    <numFmt numFmtId="201" formatCode="_-* #,##0\ _F_t_-;\-* #,##0\ _F_t_-;_-* &quot;-&quot;??\ _F_t_-;_-@_-"/>
    <numFmt numFmtId="202" formatCode="_-* #,##0.0\ _F_t_-;\-* #,##0.0\ _F_t_-;_-* &quot;-&quot;??\ _F_t_-;_-@_-"/>
    <numFmt numFmtId="203" formatCode="#,##0.0_ ;\-#,##0.0\ "/>
    <numFmt numFmtId="204" formatCode="_-&quot;$&quot;* #,##0_-;\-&quot;$&quot;* #,##0_-;_-&quot;$&quot;* &quot;-&quot;_-;_-@_-"/>
    <numFmt numFmtId="205" formatCode="_-&quot;$&quot;* #,##0.00_-;\-&quot;$&quot;* #,##0.00_-;_-&quot;$&quot;* &quot;-&quot;??_-;_-@_-"/>
    <numFmt numFmtId="206" formatCode="_-* #,##0.0\ _F_t_-;\-* #,##0.0\ _F_t_-;_-* &quot;-&quot;?\ _F_t_-;_-@_-"/>
    <numFmt numFmtId="207" formatCode="0.000000"/>
    <numFmt numFmtId="208" formatCode="[$-40E]yyyy\.\ mmmm\ d\."/>
    <numFmt numFmtId="209" formatCode="yyyy/\ mmm/"/>
    <numFmt numFmtId="210" formatCode="ss\-\y\y\y\y"/>
    <numFmt numFmtId="211" formatCode="mmm\-yyyy"/>
    <numFmt numFmtId="212" formatCode="[$-409]mmm/yy;@"/>
    <numFmt numFmtId="213" formatCode="[$-409]d\-mmm\-yy;@"/>
    <numFmt numFmtId="214" formatCode="[$-409]mmm/\ yy;@"/>
  </numFmts>
  <fonts count="37">
    <font>
      <sz val="12"/>
      <name val="Garamond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8.5"/>
      <color indexed="12"/>
      <name val="Arial"/>
      <family val="0"/>
    </font>
    <font>
      <u val="single"/>
      <sz val="10"/>
      <color indexed="12"/>
      <name val="Arial"/>
      <family val="0"/>
    </font>
    <font>
      <sz val="12"/>
      <name val="TimesHU"/>
      <family val="0"/>
    </font>
    <font>
      <sz val="10"/>
      <name val="Arial CE"/>
      <family val="0"/>
    </font>
    <font>
      <sz val="10"/>
      <name val="MS Sans Serif"/>
      <family val="0"/>
    </font>
    <font>
      <sz val="10"/>
      <name val="Times New Roman"/>
      <family val="0"/>
    </font>
    <font>
      <sz val="10"/>
      <name val="Courier"/>
      <family val="0"/>
    </font>
    <font>
      <sz val="10"/>
      <name val="Times New Roman CE"/>
      <family val="0"/>
    </font>
    <font>
      <sz val="12"/>
      <name val="Arial CE"/>
      <family val="2"/>
    </font>
    <font>
      <b/>
      <sz val="10"/>
      <name val="Times New Roman"/>
      <family val="0"/>
    </font>
    <font>
      <sz val="8"/>
      <name val="Garamond"/>
      <family val="0"/>
    </font>
    <font>
      <b/>
      <sz val="12"/>
      <name val="Garamond"/>
      <family val="1"/>
    </font>
    <font>
      <sz val="12"/>
      <name val="Times New Roman"/>
      <family val="0"/>
    </font>
    <font>
      <i/>
      <sz val="12"/>
      <name val="Garamond"/>
      <family val="1"/>
    </font>
    <font>
      <sz val="8"/>
      <name val="Times New Roman"/>
      <family val="0"/>
    </font>
    <font>
      <sz val="12"/>
      <color indexed="8"/>
      <name val="Garamond"/>
      <family val="1"/>
    </font>
    <font>
      <sz val="14"/>
      <name val="Garamond"/>
      <family val="1"/>
    </font>
    <font>
      <sz val="14.75"/>
      <name val="Garamond"/>
      <family val="1"/>
    </font>
    <font>
      <sz val="13.25"/>
      <name val="Garamond"/>
      <family val="1"/>
    </font>
    <font>
      <sz val="13.75"/>
      <name val="Garamond"/>
      <family val="1"/>
    </font>
    <font>
      <sz val="1.5"/>
      <name val="Arial"/>
      <family val="0"/>
    </font>
    <font>
      <sz val="1.75"/>
      <name val="Arial"/>
      <family val="0"/>
    </font>
    <font>
      <sz val="8"/>
      <name val="Arial"/>
      <family val="0"/>
    </font>
    <font>
      <sz val="12"/>
      <color indexed="12"/>
      <name val="Garamond"/>
      <family val="1"/>
    </font>
    <font>
      <sz val="15.25"/>
      <name val="Garamond"/>
      <family val="1"/>
    </font>
    <font>
      <sz val="13.5"/>
      <name val="Garamond"/>
      <family val="1"/>
    </font>
    <font>
      <sz val="11"/>
      <name val="Garamond"/>
      <family val="1"/>
    </font>
    <font>
      <sz val="12"/>
      <color indexed="10"/>
      <name val="Garamond"/>
      <family val="1"/>
    </font>
    <font>
      <sz val="15"/>
      <name val="Garamond"/>
      <family val="1"/>
    </font>
    <font>
      <sz val="14.25"/>
      <name val="Garamond"/>
      <family val="1"/>
    </font>
    <font>
      <sz val="15.5"/>
      <name val="Garamond"/>
      <family val="1"/>
    </font>
    <font>
      <sz val="16"/>
      <name val="Garamond"/>
      <family val="1"/>
    </font>
    <font>
      <sz val="11.5"/>
      <name val="Garamond"/>
      <family val="1"/>
    </font>
    <font>
      <sz val="10.5"/>
      <name val="Garamond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>
      <protection/>
    </xf>
    <xf numFmtId="0" fontId="7" fillId="0" borderId="0">
      <alignment/>
      <protection/>
    </xf>
    <xf numFmtId="0" fontId="8" fillId="0" borderId="0">
      <alignment/>
      <protection/>
    </xf>
    <xf numFmtId="196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 applyFill="0">
      <alignment horizontal="left" vertical="center" wrapText="1"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1">
      <alignment horizontal="right" vertical="center"/>
      <protection/>
    </xf>
    <xf numFmtId="0" fontId="1" fillId="0" borderId="0" applyFill="0" applyBorder="0" applyProtection="0">
      <alignment/>
    </xf>
    <xf numFmtId="0" fontId="1" fillId="0" borderId="0">
      <alignment/>
      <protection/>
    </xf>
    <xf numFmtId="204" fontId="1" fillId="0" borderId="0" applyFont="0" applyFill="0" applyBorder="0" applyAlignment="0" applyProtection="0"/>
    <xf numFmtId="205" fontId="1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174" fontId="0" fillId="0" borderId="0" xfId="54" applyNumberFormat="1" applyFont="1">
      <alignment/>
      <protection/>
    </xf>
    <xf numFmtId="0" fontId="14" fillId="0" borderId="0" xfId="32" applyFont="1">
      <alignment/>
      <protection/>
    </xf>
    <xf numFmtId="0" fontId="0" fillId="0" borderId="0" xfId="47" applyFont="1" applyBorder="1">
      <alignment/>
      <protection/>
    </xf>
    <xf numFmtId="0" fontId="0" fillId="0" borderId="0" xfId="47" applyFont="1">
      <alignment/>
      <protection/>
    </xf>
    <xf numFmtId="17" fontId="0" fillId="0" borderId="0" xfId="32" applyNumberFormat="1" applyFont="1">
      <alignment/>
      <protection/>
    </xf>
    <xf numFmtId="166" fontId="0" fillId="0" borderId="0" xfId="47" applyNumberFormat="1" applyFont="1" applyBorder="1">
      <alignment/>
      <protection/>
    </xf>
    <xf numFmtId="0" fontId="0" fillId="0" borderId="0" xfId="45" applyFont="1" applyAlignment="1">
      <alignment/>
      <protection/>
    </xf>
    <xf numFmtId="0" fontId="14" fillId="0" borderId="0" xfId="48" applyFont="1">
      <alignment/>
      <protection/>
    </xf>
    <xf numFmtId="0" fontId="0" fillId="0" borderId="0" xfId="48" applyFont="1">
      <alignment/>
      <protection/>
    </xf>
    <xf numFmtId="0" fontId="16" fillId="0" borderId="0" xfId="48" applyFont="1">
      <alignment/>
      <protection/>
    </xf>
    <xf numFmtId="0" fontId="0" fillId="0" borderId="0" xfId="48" applyFont="1" applyBorder="1">
      <alignment/>
      <protection/>
    </xf>
    <xf numFmtId="1" fontId="0" fillId="0" borderId="0" xfId="48" applyNumberFormat="1" applyFont="1" applyBorder="1" applyAlignment="1">
      <alignment horizontal="center"/>
      <protection/>
    </xf>
    <xf numFmtId="0" fontId="14" fillId="0" borderId="0" xfId="32" applyFont="1" applyAlignment="1">
      <alignment horizontal="left"/>
      <protection/>
    </xf>
    <xf numFmtId="0" fontId="0" fillId="0" borderId="0" xfId="56" applyFont="1">
      <alignment/>
      <protection/>
    </xf>
    <xf numFmtId="0" fontId="0" fillId="0" borderId="0" xfId="56" applyFont="1" applyAlignment="1">
      <alignment horizontal="center"/>
      <protection/>
    </xf>
    <xf numFmtId="199" fontId="0" fillId="0" borderId="0" xfId="56" applyNumberFormat="1" applyFont="1">
      <alignment/>
      <protection/>
    </xf>
    <xf numFmtId="166" fontId="0" fillId="0" borderId="0" xfId="56" applyNumberFormat="1" applyFont="1">
      <alignment/>
      <protection/>
    </xf>
    <xf numFmtId="0" fontId="0" fillId="0" borderId="0" xfId="32" applyFont="1">
      <alignment/>
      <protection/>
    </xf>
    <xf numFmtId="17" fontId="0" fillId="0" borderId="0" xfId="32" applyNumberFormat="1" applyFont="1" applyBorder="1">
      <alignment/>
      <protection/>
    </xf>
    <xf numFmtId="166" fontId="0" fillId="0" borderId="0" xfId="32" applyNumberFormat="1" applyFont="1">
      <alignment/>
      <protection/>
    </xf>
    <xf numFmtId="0" fontId="18" fillId="0" borderId="0" xfId="32" applyFont="1" applyAlignment="1">
      <alignment horizontal="right" vertical="center"/>
      <protection/>
    </xf>
    <xf numFmtId="2" fontId="0" fillId="0" borderId="0" xfId="32" applyNumberFormat="1" applyFont="1">
      <alignment/>
      <protection/>
    </xf>
    <xf numFmtId="0" fontId="0" fillId="0" borderId="0" xfId="32" applyFont="1" applyAlignment="1">
      <alignment horizontal="left"/>
      <protection/>
    </xf>
    <xf numFmtId="0" fontId="0" fillId="0" borderId="0" xfId="35" applyFont="1" applyAlignment="1">
      <alignment wrapText="1"/>
      <protection/>
    </xf>
    <xf numFmtId="3" fontId="0" fillId="0" borderId="0" xfId="35" applyNumberFormat="1" applyFont="1" applyBorder="1">
      <alignment/>
      <protection/>
    </xf>
    <xf numFmtId="3" fontId="0" fillId="0" borderId="0" xfId="35" applyNumberFormat="1" applyFont="1">
      <alignment/>
      <protection/>
    </xf>
    <xf numFmtId="0" fontId="0" fillId="0" borderId="0" xfId="35" applyFont="1">
      <alignment/>
      <protection/>
    </xf>
    <xf numFmtId="0" fontId="0" fillId="0" borderId="0" xfId="35" applyFont="1" applyBorder="1" applyAlignment="1">
      <alignment wrapText="1"/>
      <protection/>
    </xf>
    <xf numFmtId="0" fontId="0" fillId="0" borderId="0" xfId="35" applyFont="1" applyBorder="1">
      <alignment/>
      <protection/>
    </xf>
    <xf numFmtId="0" fontId="0" fillId="0" borderId="0" xfId="35" applyFont="1" applyBorder="1" applyAlignment="1">
      <alignment horizontal="left"/>
      <protection/>
    </xf>
    <xf numFmtId="4" fontId="0" fillId="0" borderId="0" xfId="35" applyNumberFormat="1" applyFont="1" applyBorder="1">
      <alignment/>
      <protection/>
    </xf>
    <xf numFmtId="0" fontId="0" fillId="0" borderId="0" xfId="35" applyFont="1" applyBorder="1" applyAlignment="1">
      <alignment horizontal="left" wrapText="1"/>
      <protection/>
    </xf>
    <xf numFmtId="49" fontId="0" fillId="0" borderId="0" xfId="35" applyNumberFormat="1" applyFont="1" applyBorder="1" applyAlignment="1">
      <alignment horizontal="left"/>
      <protection/>
    </xf>
    <xf numFmtId="194" fontId="0" fillId="0" borderId="0" xfId="32" applyNumberFormat="1" applyFont="1">
      <alignment/>
      <protection/>
    </xf>
    <xf numFmtId="0" fontId="14" fillId="0" borderId="0" xfId="60" applyFont="1">
      <alignment/>
      <protection/>
    </xf>
    <xf numFmtId="0" fontId="0" fillId="0" borderId="0" xfId="60" applyFont="1">
      <alignment/>
      <protection/>
    </xf>
    <xf numFmtId="0" fontId="14" fillId="0" borderId="0" xfId="60" applyFont="1" applyAlignment="1">
      <alignment horizontal="left"/>
      <protection/>
    </xf>
    <xf numFmtId="0" fontId="16" fillId="0" borderId="0" xfId="60" applyFont="1" applyAlignment="1">
      <alignment horizontal="left"/>
      <protection/>
    </xf>
    <xf numFmtId="195" fontId="0" fillId="0" borderId="0" xfId="63" applyNumberFormat="1" applyFont="1" applyAlignment="1">
      <alignment/>
    </xf>
    <xf numFmtId="166" fontId="0" fillId="0" borderId="0" xfId="60" applyNumberFormat="1" applyFont="1">
      <alignment/>
      <protection/>
    </xf>
    <xf numFmtId="0" fontId="0" fillId="0" borderId="0" xfId="60" applyFont="1" applyAlignment="1">
      <alignment horizontal="right"/>
      <protection/>
    </xf>
    <xf numFmtId="9" fontId="0" fillId="0" borderId="0" xfId="60" applyNumberFormat="1" applyFont="1">
      <alignment/>
      <protection/>
    </xf>
    <xf numFmtId="0" fontId="0" fillId="0" borderId="0" xfId="37" applyFont="1">
      <alignment/>
      <protection/>
    </xf>
    <xf numFmtId="0" fontId="14" fillId="0" borderId="0" xfId="37" applyFont="1">
      <alignment/>
      <protection/>
    </xf>
    <xf numFmtId="164" fontId="0" fillId="0" borderId="0" xfId="39" applyNumberFormat="1" applyFont="1">
      <alignment/>
      <protection/>
    </xf>
    <xf numFmtId="166" fontId="0" fillId="0" borderId="0" xfId="37" applyNumberFormat="1" applyFont="1">
      <alignment/>
      <protection/>
    </xf>
    <xf numFmtId="1" fontId="0" fillId="0" borderId="0" xfId="37" applyNumberFormat="1" applyFont="1">
      <alignment/>
      <protection/>
    </xf>
    <xf numFmtId="0" fontId="0" fillId="0" borderId="0" xfId="31" applyFont="1">
      <alignment/>
      <protection/>
    </xf>
    <xf numFmtId="0" fontId="14" fillId="0" borderId="0" xfId="0" applyFont="1" applyAlignment="1">
      <alignment/>
    </xf>
    <xf numFmtId="164" fontId="0" fillId="0" borderId="0" xfId="40" applyNumberFormat="1" applyFont="1">
      <alignment/>
      <protection/>
    </xf>
    <xf numFmtId="166" fontId="0" fillId="0" borderId="0" xfId="31" applyNumberFormat="1" applyFont="1">
      <alignment/>
      <protection/>
    </xf>
    <xf numFmtId="164" fontId="0" fillId="0" borderId="0" xfId="31" applyNumberFormat="1" applyFont="1">
      <alignment/>
      <protection/>
    </xf>
    <xf numFmtId="0" fontId="0" fillId="0" borderId="0" xfId="40" applyFont="1">
      <alignment/>
      <protection/>
    </xf>
    <xf numFmtId="0" fontId="0" fillId="0" borderId="0" xfId="40" applyFont="1" applyBorder="1">
      <alignment/>
      <protection/>
    </xf>
    <xf numFmtId="0" fontId="0" fillId="0" borderId="0" xfId="40" applyFont="1" applyFill="1" applyBorder="1">
      <alignment/>
      <protection/>
    </xf>
    <xf numFmtId="0" fontId="0" fillId="0" borderId="0" xfId="39" applyFont="1" applyFill="1" applyBorder="1">
      <alignment/>
      <protection/>
    </xf>
    <xf numFmtId="0" fontId="14" fillId="0" borderId="0" xfId="39" applyFont="1" applyFill="1" applyBorder="1">
      <alignment/>
      <protection/>
    </xf>
    <xf numFmtId="0" fontId="0" fillId="0" borderId="0" xfId="39" applyFont="1" applyBorder="1" applyAlignment="1">
      <alignment/>
      <protection/>
    </xf>
    <xf numFmtId="0" fontId="0" fillId="0" borderId="0" xfId="39" applyFont="1" applyFill="1" applyBorder="1" applyAlignment="1">
      <alignment/>
      <protection/>
    </xf>
    <xf numFmtId="1" fontId="0" fillId="0" borderId="0" xfId="39" applyNumberFormat="1" applyFont="1" applyFill="1" applyBorder="1" applyAlignment="1">
      <alignment horizontal="center"/>
      <protection/>
    </xf>
    <xf numFmtId="3" fontId="0" fillId="0" borderId="0" xfId="39" applyNumberFormat="1" applyFont="1" applyFill="1" applyBorder="1">
      <alignment/>
      <protection/>
    </xf>
    <xf numFmtId="4" fontId="0" fillId="0" borderId="0" xfId="39" applyNumberFormat="1" applyFont="1" applyFill="1" applyBorder="1">
      <alignment/>
      <protection/>
    </xf>
    <xf numFmtId="200" fontId="0" fillId="0" borderId="0" xfId="39" applyNumberFormat="1" applyFont="1" applyFill="1" applyBorder="1">
      <alignment/>
      <protection/>
    </xf>
    <xf numFmtId="3" fontId="26" fillId="0" borderId="0" xfId="39" applyNumberFormat="1" applyFont="1" applyBorder="1">
      <alignment/>
      <protection/>
    </xf>
    <xf numFmtId="3" fontId="26" fillId="0" borderId="0" xfId="39" applyNumberFormat="1" applyFont="1" applyFill="1" applyBorder="1">
      <alignment/>
      <protection/>
    </xf>
    <xf numFmtId="3" fontId="26" fillId="0" borderId="0" xfId="39" applyNumberFormat="1" applyFont="1">
      <alignment/>
      <protection/>
    </xf>
    <xf numFmtId="0" fontId="26" fillId="0" borderId="0" xfId="39" applyFont="1">
      <alignment/>
      <protection/>
    </xf>
    <xf numFmtId="0" fontId="0" fillId="0" borderId="0" xfId="39" applyFont="1">
      <alignment/>
      <protection/>
    </xf>
    <xf numFmtId="0" fontId="14" fillId="0" borderId="0" xfId="39" applyFont="1">
      <alignment/>
      <protection/>
    </xf>
    <xf numFmtId="1" fontId="0" fillId="0" borderId="0" xfId="39" applyNumberFormat="1" applyFont="1">
      <alignment/>
      <protection/>
    </xf>
    <xf numFmtId="0" fontId="0" fillId="0" borderId="0" xfId="46" applyFont="1">
      <alignment/>
      <protection/>
    </xf>
    <xf numFmtId="0" fontId="14" fillId="0" borderId="0" xfId="46" applyFont="1">
      <alignment/>
      <protection/>
    </xf>
    <xf numFmtId="0" fontId="0" fillId="0" borderId="0" xfId="46" applyFont="1" applyAlignment="1">
      <alignment wrapText="1"/>
      <protection/>
    </xf>
    <xf numFmtId="166" fontId="0" fillId="0" borderId="0" xfId="46" applyNumberFormat="1" applyFont="1">
      <alignment/>
      <protection/>
    </xf>
    <xf numFmtId="0" fontId="0" fillId="0" borderId="0" xfId="39" applyFont="1" applyBorder="1" applyAlignment="1">
      <alignment horizontal="left" wrapText="1"/>
      <protection/>
    </xf>
    <xf numFmtId="0" fontId="0" fillId="0" borderId="0" xfId="52" applyFont="1">
      <alignment/>
      <protection/>
    </xf>
    <xf numFmtId="0" fontId="14" fillId="0" borderId="0" xfId="52" applyFont="1">
      <alignment/>
      <protection/>
    </xf>
    <xf numFmtId="17" fontId="0" fillId="0" borderId="0" xfId="52" applyNumberFormat="1" applyFont="1">
      <alignment/>
      <protection/>
    </xf>
    <xf numFmtId="3" fontId="0" fillId="0" borderId="0" xfId="52" applyNumberFormat="1" applyFont="1">
      <alignment/>
      <protection/>
    </xf>
    <xf numFmtId="0" fontId="0" fillId="0" borderId="0" xfId="52" applyFont="1" applyAlignment="1">
      <alignment horizontal="center"/>
      <protection/>
    </xf>
    <xf numFmtId="0" fontId="0" fillId="0" borderId="0" xfId="43" applyFont="1">
      <alignment/>
      <protection/>
    </xf>
    <xf numFmtId="197" fontId="0" fillId="0" borderId="0" xfId="43" applyNumberFormat="1" applyFont="1">
      <alignment/>
      <protection/>
    </xf>
    <xf numFmtId="14" fontId="0" fillId="0" borderId="0" xfId="52" applyNumberFormat="1" applyFont="1">
      <alignment/>
      <protection/>
    </xf>
    <xf numFmtId="2" fontId="0" fillId="0" borderId="0" xfId="52" applyNumberFormat="1" applyFont="1">
      <alignment/>
      <protection/>
    </xf>
    <xf numFmtId="0" fontId="0" fillId="0" borderId="0" xfId="42" applyFont="1">
      <alignment/>
      <protection/>
    </xf>
    <xf numFmtId="0" fontId="14" fillId="0" borderId="0" xfId="42" applyFont="1">
      <alignment/>
      <protection/>
    </xf>
    <xf numFmtId="2" fontId="0" fillId="0" borderId="0" xfId="42" applyNumberFormat="1" applyFont="1">
      <alignment/>
      <protection/>
    </xf>
    <xf numFmtId="0" fontId="0" fillId="0" borderId="0" xfId="0" applyFont="1" applyAlignment="1">
      <alignment/>
    </xf>
    <xf numFmtId="166" fontId="0" fillId="0" borderId="0" xfId="42" applyNumberFormat="1" applyFont="1">
      <alignment/>
      <protection/>
    </xf>
    <xf numFmtId="0" fontId="0" fillId="0" borderId="0" xfId="42" applyFont="1" applyAlignment="1">
      <alignment wrapText="1"/>
      <protection/>
    </xf>
    <xf numFmtId="0" fontId="0" fillId="0" borderId="0" xfId="44" applyFont="1">
      <alignment/>
      <protection/>
    </xf>
    <xf numFmtId="0" fontId="14" fillId="0" borderId="0" xfId="42" applyFont="1" applyAlignment="1">
      <alignment vertical="top"/>
      <protection/>
    </xf>
    <xf numFmtId="3" fontId="0" fillId="0" borderId="0" xfId="44" applyNumberFormat="1" applyFont="1" applyFill="1" applyBorder="1" applyAlignment="1">
      <alignment/>
      <protection/>
    </xf>
    <xf numFmtId="166" fontId="0" fillId="0" borderId="0" xfId="44" applyNumberFormat="1" applyFont="1">
      <alignment/>
      <protection/>
    </xf>
    <xf numFmtId="2" fontId="0" fillId="0" borderId="0" xfId="44" applyNumberFormat="1" applyFont="1">
      <alignment/>
      <protection/>
    </xf>
    <xf numFmtId="0" fontId="0" fillId="0" borderId="0" xfId="38" applyFont="1">
      <alignment/>
      <protection/>
    </xf>
    <xf numFmtId="166" fontId="0" fillId="0" borderId="0" xfId="38" applyNumberFormat="1" applyFont="1">
      <alignment/>
      <protection/>
    </xf>
    <xf numFmtId="2" fontId="0" fillId="0" borderId="0" xfId="38" applyNumberFormat="1" applyFont="1">
      <alignment/>
      <protection/>
    </xf>
    <xf numFmtId="0" fontId="0" fillId="0" borderId="0" xfId="29" applyFont="1">
      <alignment/>
      <protection/>
    </xf>
    <xf numFmtId="0" fontId="0" fillId="0" borderId="0" xfId="29" applyFont="1" applyBorder="1">
      <alignment/>
      <protection/>
    </xf>
    <xf numFmtId="0" fontId="0" fillId="0" borderId="0" xfId="29" applyNumberFormat="1" applyFont="1" applyBorder="1" quotePrefix="1">
      <alignment/>
      <protection/>
    </xf>
    <xf numFmtId="0" fontId="0" fillId="0" borderId="0" xfId="29" applyFont="1" quotePrefix="1">
      <alignment/>
      <protection/>
    </xf>
    <xf numFmtId="0" fontId="0" fillId="0" borderId="0" xfId="29" applyFont="1" applyAlignment="1" quotePrefix="1">
      <alignment wrapText="1"/>
      <protection/>
    </xf>
    <xf numFmtId="2" fontId="0" fillId="0" borderId="0" xfId="29" applyNumberFormat="1" applyFont="1" applyBorder="1">
      <alignment/>
      <protection/>
    </xf>
    <xf numFmtId="2" fontId="0" fillId="0" borderId="0" xfId="29" applyNumberFormat="1" applyFont="1">
      <alignment/>
      <protection/>
    </xf>
    <xf numFmtId="2" fontId="0" fillId="0" borderId="0" xfId="29" applyNumberFormat="1" applyFont="1" applyFill="1" applyBorder="1">
      <alignment/>
      <protection/>
    </xf>
    <xf numFmtId="0" fontId="0" fillId="0" borderId="0" xfId="27" applyFont="1">
      <alignment/>
      <protection/>
    </xf>
    <xf numFmtId="0" fontId="30" fillId="0" borderId="0" xfId="27" applyFont="1">
      <alignment/>
      <protection/>
    </xf>
    <xf numFmtId="195" fontId="30" fillId="0" borderId="0" xfId="29" applyNumberFormat="1" applyFont="1" applyFill="1" applyBorder="1">
      <alignment/>
      <protection/>
    </xf>
    <xf numFmtId="194" fontId="0" fillId="0" borderId="0" xfId="29" applyNumberFormat="1" applyFont="1">
      <alignment/>
      <protection/>
    </xf>
    <xf numFmtId="0" fontId="0" fillId="0" borderId="0" xfId="58" applyFont="1" applyFill="1">
      <alignment/>
      <protection/>
    </xf>
    <xf numFmtId="0" fontId="14" fillId="0" borderId="0" xfId="42" applyFont="1" applyFill="1" applyAlignment="1">
      <alignment vertical="top"/>
      <protection/>
    </xf>
    <xf numFmtId="166" fontId="0" fillId="0" borderId="0" xfId="58" applyNumberFormat="1" applyFont="1" applyFill="1">
      <alignment/>
      <protection/>
    </xf>
    <xf numFmtId="3" fontId="0" fillId="0" borderId="0" xfId="50" applyNumberFormat="1" applyFont="1" applyFill="1" applyBorder="1">
      <alignment/>
      <protection/>
    </xf>
    <xf numFmtId="166" fontId="14" fillId="0" borderId="0" xfId="58" applyNumberFormat="1" applyFont="1" applyFill="1">
      <alignment/>
      <protection/>
    </xf>
    <xf numFmtId="0" fontId="14" fillId="0" borderId="0" xfId="58" applyFont="1" applyFill="1">
      <alignment/>
      <protection/>
    </xf>
    <xf numFmtId="2" fontId="0" fillId="0" borderId="0" xfId="58" applyNumberFormat="1" applyFont="1" applyFill="1">
      <alignment/>
      <protection/>
    </xf>
    <xf numFmtId="2" fontId="14" fillId="0" borderId="0" xfId="58" applyNumberFormat="1" applyFont="1" applyFill="1">
      <alignment/>
      <protection/>
    </xf>
    <xf numFmtId="0" fontId="0" fillId="0" borderId="0" xfId="29" applyFont="1" applyBorder="1" applyAlignment="1">
      <alignment/>
      <protection/>
    </xf>
    <xf numFmtId="0" fontId="0" fillId="0" borderId="0" xfId="58" applyFont="1" applyFill="1" applyAlignment="1">
      <alignment/>
      <protection/>
    </xf>
    <xf numFmtId="0" fontId="14" fillId="0" borderId="0" xfId="58" applyFont="1" applyFill="1" applyAlignment="1">
      <alignment/>
      <protection/>
    </xf>
    <xf numFmtId="0" fontId="14" fillId="0" borderId="0" xfId="58" applyFont="1" applyFill="1" applyBorder="1" applyAlignment="1">
      <alignment/>
      <protection/>
    </xf>
    <xf numFmtId="0" fontId="0" fillId="0" borderId="0" xfId="29" applyFont="1" applyFill="1" applyBorder="1" applyAlignment="1">
      <alignment/>
      <protection/>
    </xf>
    <xf numFmtId="0" fontId="0" fillId="0" borderId="0" xfId="58" applyFont="1" applyFill="1" applyBorder="1">
      <alignment/>
      <protection/>
    </xf>
    <xf numFmtId="3" fontId="14" fillId="0" borderId="0" xfId="35" applyNumberFormat="1" applyFont="1" applyBorder="1">
      <alignment/>
      <protection/>
    </xf>
    <xf numFmtId="0" fontId="0" fillId="0" borderId="0" xfId="60" applyFont="1" applyAlignment="1">
      <alignment horizontal="center"/>
      <protection/>
    </xf>
    <xf numFmtId="209" fontId="0" fillId="0" borderId="0" xfId="48" applyNumberFormat="1" applyFont="1" applyBorder="1" applyAlignment="1">
      <alignment horizontal="center"/>
      <protection/>
    </xf>
    <xf numFmtId="0" fontId="0" fillId="0" borderId="0" xfId="0" applyAlignment="1">
      <alignment/>
    </xf>
    <xf numFmtId="16" fontId="0" fillId="0" borderId="0" xfId="47" applyNumberFormat="1" applyFont="1" applyBorder="1">
      <alignment/>
      <protection/>
    </xf>
    <xf numFmtId="174" fontId="14" fillId="0" borderId="0" xfId="54" applyNumberFormat="1" applyFont="1">
      <alignment/>
      <protection/>
    </xf>
    <xf numFmtId="16" fontId="0" fillId="0" borderId="0" xfId="48" applyNumberFormat="1" applyFont="1" applyBorder="1" applyAlignment="1" quotePrefix="1">
      <alignment horizontal="right"/>
      <protection/>
    </xf>
    <xf numFmtId="0" fontId="0" fillId="0" borderId="0" xfId="48" applyFont="1" applyBorder="1" applyAlignment="1" quotePrefix="1">
      <alignment horizontal="right"/>
      <protection/>
    </xf>
    <xf numFmtId="0" fontId="14" fillId="0" borderId="0" xfId="0" applyFont="1" applyAlignment="1">
      <alignment horizontal="left"/>
    </xf>
    <xf numFmtId="0" fontId="14" fillId="0" borderId="0" xfId="15" applyFont="1" applyAlignment="1">
      <alignment horizontal="left"/>
      <protection/>
    </xf>
    <xf numFmtId="16" fontId="0" fillId="0" borderId="0" xfId="0" applyNumberFormat="1" applyFont="1" applyAlignment="1">
      <alignment/>
    </xf>
    <xf numFmtId="0" fontId="0" fillId="0" borderId="0" xfId="15" applyFont="1">
      <alignment/>
      <protection/>
    </xf>
    <xf numFmtId="166" fontId="0" fillId="0" borderId="0" xfId="0" applyNumberFormat="1" applyFont="1" applyAlignment="1">
      <alignment/>
    </xf>
    <xf numFmtId="0" fontId="0" fillId="0" borderId="0" xfId="34" applyFont="1" applyBorder="1" applyAlignment="1">
      <alignment horizontal="left"/>
      <protection/>
    </xf>
    <xf numFmtId="0" fontId="0" fillId="0" borderId="0" xfId="0" applyFont="1" applyAlignment="1">
      <alignment horizontal="center"/>
    </xf>
    <xf numFmtId="212" fontId="0" fillId="0" borderId="0" xfId="0" applyNumberFormat="1" applyFont="1" applyAlignment="1">
      <alignment/>
    </xf>
    <xf numFmtId="17" fontId="0" fillId="0" borderId="0" xfId="15" applyNumberFormat="1" applyFont="1" applyAlignment="1">
      <alignment horizontal="right"/>
      <protection/>
    </xf>
    <xf numFmtId="0" fontId="14" fillId="0" borderId="0" xfId="31" applyFont="1">
      <alignment/>
      <protection/>
    </xf>
    <xf numFmtId="212" fontId="0" fillId="0" borderId="0" xfId="37" applyNumberFormat="1" applyFont="1">
      <alignment/>
      <protection/>
    </xf>
    <xf numFmtId="0" fontId="0" fillId="0" borderId="0" xfId="15" applyFont="1" applyFill="1" applyBorder="1">
      <alignment/>
      <protection/>
    </xf>
    <xf numFmtId="0" fontId="14" fillId="0" borderId="0" xfId="15" applyFont="1" applyBorder="1" applyAlignment="1">
      <alignment/>
      <protection/>
    </xf>
    <xf numFmtId="0" fontId="14" fillId="0" borderId="0" xfId="15" applyFont="1">
      <alignment/>
      <protection/>
    </xf>
    <xf numFmtId="0" fontId="0" fillId="0" borderId="0" xfId="15" applyFont="1" applyAlignment="1">
      <alignment/>
      <protection/>
    </xf>
    <xf numFmtId="180" fontId="0" fillId="0" borderId="0" xfId="37" applyNumberFormat="1" applyFont="1" applyAlignment="1">
      <alignment horizontal="right"/>
      <protection/>
    </xf>
    <xf numFmtId="180" fontId="0" fillId="0" borderId="0" xfId="0" applyNumberFormat="1" applyFont="1" applyAlignment="1">
      <alignment/>
    </xf>
    <xf numFmtId="213" fontId="0" fillId="0" borderId="0" xfId="0" applyNumberFormat="1" applyFont="1" applyAlignment="1">
      <alignment/>
    </xf>
    <xf numFmtId="0" fontId="14" fillId="0" borderId="0" xfId="0" applyFont="1" applyAlignment="1">
      <alignment vertical="top"/>
    </xf>
    <xf numFmtId="0" fontId="0" fillId="0" borderId="0" xfId="58" applyFont="1" quotePrefix="1">
      <alignment/>
      <protection/>
    </xf>
    <xf numFmtId="0" fontId="0" fillId="0" borderId="0" xfId="34" applyFont="1" applyBorder="1" applyAlignment="1">
      <alignment vertical="top" wrapText="1"/>
      <protection/>
    </xf>
    <xf numFmtId="0" fontId="0" fillId="0" borderId="0" xfId="37" applyFont="1" applyAlignment="1">
      <alignment/>
      <protection/>
    </xf>
    <xf numFmtId="0" fontId="0" fillId="0" borderId="0" xfId="31" applyFont="1" applyAlignment="1">
      <alignment/>
      <protection/>
    </xf>
    <xf numFmtId="0" fontId="14" fillId="0" borderId="0" xfId="31" applyFont="1" applyAlignment="1">
      <alignment/>
      <protection/>
    </xf>
    <xf numFmtId="174" fontId="0" fillId="0" borderId="0" xfId="54" applyNumberFormat="1" applyFont="1" applyAlignment="1">
      <alignment/>
      <protection/>
    </xf>
    <xf numFmtId="0" fontId="0" fillId="0" borderId="0" xfId="0" applyFont="1" applyAlignment="1">
      <alignment/>
    </xf>
    <xf numFmtId="0" fontId="0" fillId="0" borderId="0" xfId="40" applyFont="1" applyAlignment="1">
      <alignment/>
      <protection/>
    </xf>
    <xf numFmtId="0" fontId="0" fillId="0" borderId="0" xfId="40" applyFont="1" applyBorder="1" applyAlignment="1">
      <alignment/>
      <protection/>
    </xf>
    <xf numFmtId="0" fontId="14" fillId="0" borderId="0" xfId="0" applyFont="1" applyAlignment="1">
      <alignment/>
    </xf>
    <xf numFmtId="0" fontId="0" fillId="0" borderId="0" xfId="39" applyFont="1" applyBorder="1" applyAlignment="1">
      <alignment horizontal="left"/>
      <protection/>
    </xf>
    <xf numFmtId="0" fontId="0" fillId="0" borderId="0" xfId="39" applyFont="1" applyAlignment="1">
      <alignment/>
      <protection/>
    </xf>
    <xf numFmtId="0" fontId="14" fillId="0" borderId="0" xfId="39" applyFont="1" applyAlignment="1">
      <alignment/>
      <protection/>
    </xf>
    <xf numFmtId="0" fontId="14" fillId="0" borderId="0" xfId="42" applyFont="1" applyAlignment="1">
      <alignment/>
      <protection/>
    </xf>
    <xf numFmtId="0" fontId="0" fillId="0" borderId="0" xfId="42" applyFont="1" applyAlignment="1">
      <alignment/>
      <protection/>
    </xf>
    <xf numFmtId="0" fontId="0" fillId="0" borderId="0" xfId="56" applyFont="1" applyAlignment="1">
      <alignment horizontal="center"/>
      <protection/>
    </xf>
  </cellXfs>
  <cellStyles count="54">
    <cellStyle name="Normal" xfId="0"/>
    <cellStyle name="Comma" xfId="16"/>
    <cellStyle name="Comma [0]" xfId="17"/>
    <cellStyle name="Currency" xfId="18"/>
    <cellStyle name="Currency [0]" xfId="19"/>
    <cellStyle name="Dezimal [0]_BanknotenLEBEN" xfId="20"/>
    <cellStyle name="Dezimal_BanknotenLEBEN" xfId="21"/>
    <cellStyle name="Ezres [0]_3MONTH RATES (2)" xfId="22"/>
    <cellStyle name="Ezres_3MONTH RATES (2)" xfId="23"/>
    <cellStyle name="Followed Hyperlink" xfId="24"/>
    <cellStyle name="Hyperlink" xfId="25"/>
    <cellStyle name="Hyperlink䟟monetáris.xls Chart 4" xfId="26"/>
    <cellStyle name="Normal_01abra" xfId="27"/>
    <cellStyle name="Normál_1 tablak" xfId="28"/>
    <cellStyle name="Normal_22abra" xfId="29"/>
    <cellStyle name="Normál_3MONTH RATES (2)" xfId="30"/>
    <cellStyle name="Normal_ábrák_stabjel_2005ápr1" xfId="31"/>
    <cellStyle name="Normal_ábravállalatok_nyomda" xfId="32"/>
    <cellStyle name="Normál_állomány" xfId="33"/>
    <cellStyle name="Normál_bankosszsen" xfId="34"/>
    <cellStyle name="Normal_Book1" xfId="35"/>
    <cellStyle name="Normál_Éven belüli" xfId="36"/>
    <cellStyle name="Normal_fogy_hit_felvétel2" xfId="37"/>
    <cellStyle name="Normal_hatekonysag box nyomda" xfId="38"/>
    <cellStyle name="Normal_háztartás_nyomda" xfId="39"/>
    <cellStyle name="Normal_háztartási box_nyomda" xfId="40"/>
    <cellStyle name="Normál_iprem" xfId="41"/>
    <cellStyle name="Normal_jovtoke_abrak_foszoveg_nyomda" xfId="42"/>
    <cellStyle name="Normal_kerkönyv box nyomda" xfId="43"/>
    <cellStyle name="Normal_koltseg2004" xfId="44"/>
    <cellStyle name="Normal_kulso_egyensuly_nyomda" xfId="45"/>
    <cellStyle name="Normal_lakáspiac" xfId="46"/>
    <cellStyle name="Normal_magán szektor" xfId="47"/>
    <cellStyle name="Normal_mérleg str" xfId="48"/>
    <cellStyle name="Normál_Minta" xfId="49"/>
    <cellStyle name="Normal_Összehoz" xfId="50"/>
    <cellStyle name="Normál_Piaci USD árfolyam" xfId="51"/>
    <cellStyle name="Normal_piacikockázat_nyomda" xfId="52"/>
    <cellStyle name="Normál_pos (5)" xfId="53"/>
    <cellStyle name="Normal_risk&amp;interest&amp;spread" xfId="54"/>
    <cellStyle name="Normál_RLX" xfId="55"/>
    <cellStyle name="Normal_Stab_Jel" xfId="56"/>
    <cellStyle name="Normál_tabla3A" xfId="57"/>
    <cellStyle name="Normal_Új tőke ábrák" xfId="58"/>
    <cellStyle name="Normál_uzlidnk" xfId="59"/>
    <cellStyle name="Normal_vállalati box nyomda" xfId="60"/>
    <cellStyle name="Pénznem [0]_3MONTH RATES (2)" xfId="61"/>
    <cellStyle name="Pénznem_3MONTH RATES (2)" xfId="62"/>
    <cellStyle name="Percent" xfId="63"/>
    <cellStyle name="sor1" xfId="64"/>
    <cellStyle name="Standard_ECB-table2" xfId="65"/>
    <cellStyle name="test" xfId="66"/>
    <cellStyle name="Währung [0]_Bamumlauf" xfId="67"/>
    <cellStyle name="Währung_Bamumlauf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4225"/>
          <c:w val="0.9755"/>
          <c:h val="0.7995"/>
        </c:manualLayout>
      </c:layout>
      <c:lineChart>
        <c:grouping val="standard"/>
        <c:varyColors val="0"/>
        <c:ser>
          <c:idx val="1"/>
          <c:order val="1"/>
          <c:tx>
            <c:strRef>
              <c:f>'II-1. ábra_chart'!$B$6</c:f>
              <c:strCache>
                <c:ptCount val="1"/>
                <c:pt idx="0">
                  <c:v>Nem pénzügyi vállalatok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'II-1. ábra_chart'!$C$4:$Z$4</c:f>
              <c:strCache>
                <c:ptCount val="24"/>
                <c:pt idx="0">
                  <c:v>36220</c:v>
                </c:pt>
                <c:pt idx="1">
                  <c:v>36312</c:v>
                </c:pt>
                <c:pt idx="2">
                  <c:v>36404</c:v>
                </c:pt>
                <c:pt idx="3">
                  <c:v>36495</c:v>
                </c:pt>
                <c:pt idx="4">
                  <c:v>36586</c:v>
                </c:pt>
                <c:pt idx="5">
                  <c:v>36678</c:v>
                </c:pt>
                <c:pt idx="6">
                  <c:v>36770</c:v>
                </c:pt>
                <c:pt idx="7">
                  <c:v>36861</c:v>
                </c:pt>
                <c:pt idx="8">
                  <c:v>36951</c:v>
                </c:pt>
                <c:pt idx="9">
                  <c:v>37043</c:v>
                </c:pt>
                <c:pt idx="10">
                  <c:v>37135</c:v>
                </c:pt>
                <c:pt idx="11">
                  <c:v>37226</c:v>
                </c:pt>
                <c:pt idx="12">
                  <c:v>37316</c:v>
                </c:pt>
                <c:pt idx="13">
                  <c:v>37408</c:v>
                </c:pt>
                <c:pt idx="14">
                  <c:v>37500</c:v>
                </c:pt>
                <c:pt idx="15">
                  <c:v>37591</c:v>
                </c:pt>
                <c:pt idx="16">
                  <c:v>37681</c:v>
                </c:pt>
                <c:pt idx="17">
                  <c:v>37773</c:v>
                </c:pt>
                <c:pt idx="18">
                  <c:v>37865</c:v>
                </c:pt>
                <c:pt idx="19">
                  <c:v>37956</c:v>
                </c:pt>
                <c:pt idx="20">
                  <c:v>38047</c:v>
                </c:pt>
                <c:pt idx="21">
                  <c:v>38139</c:v>
                </c:pt>
                <c:pt idx="22">
                  <c:v>38231</c:v>
                </c:pt>
                <c:pt idx="23">
                  <c:v>38322</c:v>
                </c:pt>
              </c:strCache>
            </c:strRef>
          </c:cat>
          <c:val>
            <c:numRef>
              <c:f>'II-1. ábra_chart'!$C$6:$Z$6</c:f>
              <c:numCache>
                <c:ptCount val="24"/>
                <c:pt idx="0">
                  <c:v>9.138559148725454</c:v>
                </c:pt>
                <c:pt idx="1">
                  <c:v>2.6732016488366668</c:v>
                </c:pt>
                <c:pt idx="2">
                  <c:v>0.6520593692208365</c:v>
                </c:pt>
                <c:pt idx="3">
                  <c:v>9.374538197435545</c:v>
                </c:pt>
                <c:pt idx="4">
                  <c:v>10.098478685954925</c:v>
                </c:pt>
                <c:pt idx="5">
                  <c:v>15.560298930819561</c:v>
                </c:pt>
                <c:pt idx="6">
                  <c:v>19.27629951649299</c:v>
                </c:pt>
                <c:pt idx="7">
                  <c:v>20.728614293933155</c:v>
                </c:pt>
                <c:pt idx="8">
                  <c:v>20.50894778570718</c:v>
                </c:pt>
                <c:pt idx="9">
                  <c:v>10.564288353767394</c:v>
                </c:pt>
                <c:pt idx="10">
                  <c:v>6.534317040744075</c:v>
                </c:pt>
                <c:pt idx="11">
                  <c:v>-1.084412227550514</c:v>
                </c:pt>
                <c:pt idx="12">
                  <c:v>-4.963185466421339</c:v>
                </c:pt>
                <c:pt idx="13">
                  <c:v>-1.1684680230282805</c:v>
                </c:pt>
                <c:pt idx="14">
                  <c:v>-0.25157713772088197</c:v>
                </c:pt>
                <c:pt idx="15">
                  <c:v>-6.101975828451778</c:v>
                </c:pt>
                <c:pt idx="16">
                  <c:v>-4.381134409057697</c:v>
                </c:pt>
                <c:pt idx="17">
                  <c:v>4.675307479271806</c:v>
                </c:pt>
                <c:pt idx="18">
                  <c:v>2.3534949155496587</c:v>
                </c:pt>
                <c:pt idx="19">
                  <c:v>16.47387624845007</c:v>
                </c:pt>
                <c:pt idx="20">
                  <c:v>15.17237738769075</c:v>
                </c:pt>
                <c:pt idx="21">
                  <c:v>9.120195752862248</c:v>
                </c:pt>
                <c:pt idx="22">
                  <c:v>9.697133997728479</c:v>
                </c:pt>
                <c:pt idx="23">
                  <c:v>9.20112598317877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'II-1. ábra_chart'!$B$7</c:f>
              <c:strCache>
                <c:ptCount val="1"/>
                <c:pt idx="0">
                  <c:v>Háztartások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'II-1. ábra_chart'!$C$4:$Z$4</c:f>
              <c:strCache>
                <c:ptCount val="24"/>
                <c:pt idx="0">
                  <c:v>36220</c:v>
                </c:pt>
                <c:pt idx="1">
                  <c:v>36312</c:v>
                </c:pt>
                <c:pt idx="2">
                  <c:v>36404</c:v>
                </c:pt>
                <c:pt idx="3">
                  <c:v>36495</c:v>
                </c:pt>
                <c:pt idx="4">
                  <c:v>36586</c:v>
                </c:pt>
                <c:pt idx="5">
                  <c:v>36678</c:v>
                </c:pt>
                <c:pt idx="6">
                  <c:v>36770</c:v>
                </c:pt>
                <c:pt idx="7">
                  <c:v>36861</c:v>
                </c:pt>
                <c:pt idx="8">
                  <c:v>36951</c:v>
                </c:pt>
                <c:pt idx="9">
                  <c:v>37043</c:v>
                </c:pt>
                <c:pt idx="10">
                  <c:v>37135</c:v>
                </c:pt>
                <c:pt idx="11">
                  <c:v>37226</c:v>
                </c:pt>
                <c:pt idx="12">
                  <c:v>37316</c:v>
                </c:pt>
                <c:pt idx="13">
                  <c:v>37408</c:v>
                </c:pt>
                <c:pt idx="14">
                  <c:v>37500</c:v>
                </c:pt>
                <c:pt idx="15">
                  <c:v>37591</c:v>
                </c:pt>
                <c:pt idx="16">
                  <c:v>37681</c:v>
                </c:pt>
                <c:pt idx="17">
                  <c:v>37773</c:v>
                </c:pt>
                <c:pt idx="18">
                  <c:v>37865</c:v>
                </c:pt>
                <c:pt idx="19">
                  <c:v>37956</c:v>
                </c:pt>
                <c:pt idx="20">
                  <c:v>38047</c:v>
                </c:pt>
                <c:pt idx="21">
                  <c:v>38139</c:v>
                </c:pt>
                <c:pt idx="22">
                  <c:v>38231</c:v>
                </c:pt>
                <c:pt idx="23">
                  <c:v>38322</c:v>
                </c:pt>
              </c:strCache>
            </c:strRef>
          </c:cat>
          <c:val>
            <c:numRef>
              <c:f>'II-1. ábra_chart'!$C$7:$Z$7</c:f>
              <c:numCache>
                <c:ptCount val="24"/>
                <c:pt idx="0">
                  <c:v>14.121228152257958</c:v>
                </c:pt>
                <c:pt idx="1">
                  <c:v>15.176007588222529</c:v>
                </c:pt>
                <c:pt idx="2">
                  <c:v>21.078323778269038</c:v>
                </c:pt>
                <c:pt idx="3">
                  <c:v>27.070426345538998</c:v>
                </c:pt>
                <c:pt idx="4">
                  <c:v>30.557753054149273</c:v>
                </c:pt>
                <c:pt idx="5">
                  <c:v>31.860353383993797</c:v>
                </c:pt>
                <c:pt idx="6">
                  <c:v>30.58561419413828</c:v>
                </c:pt>
                <c:pt idx="7">
                  <c:v>35.68632020542685</c:v>
                </c:pt>
                <c:pt idx="8">
                  <c:v>38.43237028816282</c:v>
                </c:pt>
                <c:pt idx="9">
                  <c:v>54.71350078735817</c:v>
                </c:pt>
                <c:pt idx="10">
                  <c:v>58.15722278219917</c:v>
                </c:pt>
                <c:pt idx="11">
                  <c:v>54.6372327326081</c:v>
                </c:pt>
                <c:pt idx="12">
                  <c:v>52.94589188008271</c:v>
                </c:pt>
                <c:pt idx="13">
                  <c:v>47.02365600565361</c:v>
                </c:pt>
                <c:pt idx="14">
                  <c:v>58.53989924896959</c:v>
                </c:pt>
                <c:pt idx="15">
                  <c:v>62.19161070539109</c:v>
                </c:pt>
                <c:pt idx="16">
                  <c:v>65.7925081064142</c:v>
                </c:pt>
                <c:pt idx="17">
                  <c:v>70.01533534433409</c:v>
                </c:pt>
                <c:pt idx="18">
                  <c:v>61.67720826616529</c:v>
                </c:pt>
                <c:pt idx="19">
                  <c:v>61.149344774731595</c:v>
                </c:pt>
                <c:pt idx="20">
                  <c:v>56.51995707026165</c:v>
                </c:pt>
                <c:pt idx="21">
                  <c:v>41.546098048424554</c:v>
                </c:pt>
                <c:pt idx="22">
                  <c:v>31.698997493278682</c:v>
                </c:pt>
                <c:pt idx="23">
                  <c:v>25.427536711133627</c:v>
                </c:pt>
              </c:numCache>
            </c:numRef>
          </c:val>
          <c:smooth val="0"/>
        </c:ser>
        <c:marker val="1"/>
        <c:axId val="49119177"/>
        <c:axId val="39419410"/>
      </c:lineChart>
      <c:lineChart>
        <c:grouping val="standard"/>
        <c:varyColors val="0"/>
        <c:ser>
          <c:idx val="0"/>
          <c:order val="0"/>
          <c:tx>
            <c:strRef>
              <c:f>'II-1. ábra_chart'!$B$5</c:f>
              <c:strCache>
                <c:ptCount val="1"/>
                <c:pt idx="0">
                  <c:v>Nem banki pénzügyi közvetítők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'II-1. ábra_chart'!$C$4:$Z$4</c:f>
              <c:strCache>
                <c:ptCount val="24"/>
                <c:pt idx="0">
                  <c:v>36220</c:v>
                </c:pt>
                <c:pt idx="1">
                  <c:v>36312</c:v>
                </c:pt>
                <c:pt idx="2">
                  <c:v>36404</c:v>
                </c:pt>
                <c:pt idx="3">
                  <c:v>36495</c:v>
                </c:pt>
                <c:pt idx="4">
                  <c:v>36586</c:v>
                </c:pt>
                <c:pt idx="5">
                  <c:v>36678</c:v>
                </c:pt>
                <c:pt idx="6">
                  <c:v>36770</c:v>
                </c:pt>
                <c:pt idx="7">
                  <c:v>36861</c:v>
                </c:pt>
                <c:pt idx="8">
                  <c:v>36951</c:v>
                </c:pt>
                <c:pt idx="9">
                  <c:v>37043</c:v>
                </c:pt>
                <c:pt idx="10">
                  <c:v>37135</c:v>
                </c:pt>
                <c:pt idx="11">
                  <c:v>37226</c:v>
                </c:pt>
                <c:pt idx="12">
                  <c:v>37316</c:v>
                </c:pt>
                <c:pt idx="13">
                  <c:v>37408</c:v>
                </c:pt>
                <c:pt idx="14">
                  <c:v>37500</c:v>
                </c:pt>
                <c:pt idx="15">
                  <c:v>37591</c:v>
                </c:pt>
                <c:pt idx="16">
                  <c:v>37681</c:v>
                </c:pt>
                <c:pt idx="17">
                  <c:v>37773</c:v>
                </c:pt>
                <c:pt idx="18">
                  <c:v>37865</c:v>
                </c:pt>
                <c:pt idx="19">
                  <c:v>37956</c:v>
                </c:pt>
                <c:pt idx="20">
                  <c:v>38047</c:v>
                </c:pt>
                <c:pt idx="21">
                  <c:v>38139</c:v>
                </c:pt>
                <c:pt idx="22">
                  <c:v>38231</c:v>
                </c:pt>
                <c:pt idx="23">
                  <c:v>38322</c:v>
                </c:pt>
              </c:strCache>
            </c:strRef>
          </c:cat>
          <c:val>
            <c:numRef>
              <c:f>'II-1. ábra_chart'!$C$5:$Z$5</c:f>
              <c:numCache>
                <c:ptCount val="24"/>
                <c:pt idx="0">
                  <c:v>99.34761562459839</c:v>
                </c:pt>
                <c:pt idx="1">
                  <c:v>84.50150524339708</c:v>
                </c:pt>
                <c:pt idx="2">
                  <c:v>42.1039046834309</c:v>
                </c:pt>
                <c:pt idx="3">
                  <c:v>116.179337037516</c:v>
                </c:pt>
                <c:pt idx="4">
                  <c:v>108.75411770385313</c:v>
                </c:pt>
                <c:pt idx="5">
                  <c:v>105.7561249659309</c:v>
                </c:pt>
                <c:pt idx="6">
                  <c:v>108.95366057904323</c:v>
                </c:pt>
                <c:pt idx="7">
                  <c:v>64.41110279167566</c:v>
                </c:pt>
                <c:pt idx="8">
                  <c:v>53.76279408253188</c:v>
                </c:pt>
                <c:pt idx="9">
                  <c:v>91.90669578581243</c:v>
                </c:pt>
                <c:pt idx="10">
                  <c:v>84.26405746315018</c:v>
                </c:pt>
                <c:pt idx="11">
                  <c:v>57.371939289506145</c:v>
                </c:pt>
                <c:pt idx="12">
                  <c:v>73.15701457763561</c:v>
                </c:pt>
                <c:pt idx="13">
                  <c:v>52.37853202891063</c:v>
                </c:pt>
                <c:pt idx="14">
                  <c:v>57.86369801190972</c:v>
                </c:pt>
                <c:pt idx="15">
                  <c:v>61.35851484593211</c:v>
                </c:pt>
                <c:pt idx="16">
                  <c:v>58.96090764626192</c:v>
                </c:pt>
                <c:pt idx="17">
                  <c:v>64.64842343722279</c:v>
                </c:pt>
                <c:pt idx="18">
                  <c:v>50.39444038207221</c:v>
                </c:pt>
                <c:pt idx="19">
                  <c:v>53.357967734120585</c:v>
                </c:pt>
                <c:pt idx="20">
                  <c:v>37.47911943262951</c:v>
                </c:pt>
                <c:pt idx="21">
                  <c:v>28.239621925989542</c:v>
                </c:pt>
                <c:pt idx="22">
                  <c:v>25.097149014025497</c:v>
                </c:pt>
                <c:pt idx="23">
                  <c:v>21.047118898855686</c:v>
                </c:pt>
              </c:numCache>
            </c:numRef>
          </c:val>
          <c:smooth val="0"/>
        </c:ser>
        <c:marker val="1"/>
        <c:axId val="19230371"/>
        <c:axId val="38855612"/>
      </c:lineChart>
      <c:dateAx>
        <c:axId val="49119177"/>
        <c:scaling>
          <c:orientation val="minMax"/>
        </c:scaling>
        <c:axPos val="b"/>
        <c:delete val="0"/>
        <c:numFmt formatCode="yyyy/mmm/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39419410"/>
        <c:crosses val="autoZero"/>
        <c:auto val="0"/>
        <c:noMultiLvlLbl val="0"/>
      </c:dateAx>
      <c:valAx>
        <c:axId val="39419410"/>
        <c:scaling>
          <c:orientation val="minMax"/>
          <c:max val="140"/>
          <c:min val="-2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119177"/>
        <c:crossesAt val="1"/>
        <c:crossBetween val="between"/>
        <c:dispUnits/>
      </c:valAx>
      <c:dateAx>
        <c:axId val="19230371"/>
        <c:scaling>
          <c:orientation val="minMax"/>
        </c:scaling>
        <c:axPos val="b"/>
        <c:delete val="1"/>
        <c:majorTickMark val="in"/>
        <c:minorTickMark val="none"/>
        <c:tickLblPos val="nextTo"/>
        <c:crossAx val="38855612"/>
        <c:crosses val="autoZero"/>
        <c:auto val="0"/>
        <c:noMultiLvlLbl val="0"/>
      </c:dateAx>
      <c:valAx>
        <c:axId val="38855612"/>
        <c:scaling>
          <c:orientation val="minMax"/>
          <c:min val="-20"/>
        </c:scaling>
        <c:axPos val="l"/>
        <c:delete val="0"/>
        <c:numFmt formatCode="0" sourceLinked="0"/>
        <c:majorTickMark val="in"/>
        <c:minorTickMark val="none"/>
        <c:tickLblPos val="nextTo"/>
        <c:crossAx val="19230371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605"/>
          <c:w val="0.98575"/>
          <c:h val="0.12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25"/>
          <c:w val="0.96575"/>
          <c:h val="0.73125"/>
        </c:manualLayout>
      </c:layout>
      <c:lineChart>
        <c:grouping val="standard"/>
        <c:varyColors val="0"/>
        <c:ser>
          <c:idx val="0"/>
          <c:order val="0"/>
          <c:tx>
            <c:strRef>
              <c:f>'II-5. ábra_chart'!$A$5</c:f>
              <c:strCache>
                <c:ptCount val="1"/>
                <c:pt idx="0">
                  <c:v>Non-performing loans/Total loans (left hand scale)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'II-5. ábra_chart'!$C$3:$V$3</c:f>
              <c:strCache/>
            </c:strRef>
          </c:cat>
          <c:val>
            <c:numRef>
              <c:f>'II-5. ábra_chart'!$C$5:$V$5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56802409"/>
        <c:axId val="41459634"/>
      </c:lineChart>
      <c:lineChart>
        <c:grouping val="standard"/>
        <c:varyColors val="0"/>
        <c:ser>
          <c:idx val="1"/>
          <c:order val="1"/>
          <c:tx>
            <c:strRef>
              <c:f>'II-5. ábra_chart'!$A$6</c:f>
              <c:strCache>
                <c:ptCount val="1"/>
                <c:pt idx="0">
                  <c:v>All exposures to the corporates clients with claims 1-90 days overdue/Total loans (right hand scale)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'II-5. ábra_chart'!$C$3:$V$3</c:f>
              <c:strCache/>
            </c:strRef>
          </c:cat>
          <c:val>
            <c:numRef>
              <c:f>'II-5. ábra_chart'!$C$6:$V$6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37592387"/>
        <c:axId val="2787164"/>
      </c:lineChart>
      <c:catAx>
        <c:axId val="56802409"/>
        <c:scaling>
          <c:orientation val="minMax"/>
        </c:scaling>
        <c:axPos val="b"/>
        <c:delete val="0"/>
        <c:numFmt formatCode="yyyy/mmm/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375" b="0" i="0" u="none" baseline="0">
                <a:latin typeface="Garamond"/>
                <a:ea typeface="Garamond"/>
                <a:cs typeface="Garamond"/>
              </a:defRPr>
            </a:pPr>
          </a:p>
        </c:txPr>
        <c:crossAx val="41459634"/>
        <c:crosses val="autoZero"/>
        <c:auto val="1"/>
        <c:lblOffset val="100"/>
        <c:noMultiLvlLbl val="0"/>
      </c:catAx>
      <c:valAx>
        <c:axId val="41459634"/>
        <c:scaling>
          <c:orientation val="minMax"/>
          <c:max val="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802409"/>
        <c:crossesAt val="1"/>
        <c:crossBetween val="between"/>
        <c:dispUnits/>
      </c:valAx>
      <c:catAx>
        <c:axId val="37592387"/>
        <c:scaling>
          <c:orientation val="minMax"/>
        </c:scaling>
        <c:axPos val="b"/>
        <c:delete val="1"/>
        <c:majorTickMark val="in"/>
        <c:minorTickMark val="none"/>
        <c:tickLblPos val="nextTo"/>
        <c:crossAx val="2787164"/>
        <c:crosses val="autoZero"/>
        <c:auto val="1"/>
        <c:lblOffset val="100"/>
        <c:noMultiLvlLbl val="0"/>
      </c:catAx>
      <c:valAx>
        <c:axId val="2787164"/>
        <c:scaling>
          <c:orientation val="minMax"/>
          <c:max val="12"/>
        </c:scaling>
        <c:axPos val="l"/>
        <c:delete val="0"/>
        <c:numFmt formatCode="General" sourceLinked="1"/>
        <c:majorTickMark val="in"/>
        <c:minorTickMark val="none"/>
        <c:tickLblPos val="nextTo"/>
        <c:crossAx val="37592387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65"/>
          <c:y val="0.84025"/>
          <c:w val="0.97525"/>
          <c:h val="0.14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375" b="0" i="0" u="none" baseline="0">
          <a:latin typeface="Garamond"/>
          <a:ea typeface="Garamond"/>
          <a:cs typeface="Garamond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5375"/>
          <c:w val="0.96"/>
          <c:h val="0.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'II-6. ábra_chart'!$C$4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'II-6. ábra_chart'!$B$5:$B$15</c:f>
              <c:strCache/>
            </c:strRef>
          </c:cat>
          <c:val>
            <c:numRef>
              <c:f>'II-6. ábra_chart'!$C$5:$C$15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'II-6. ábra_chart'!$D$4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'II-6. ábra_chart'!$B$5:$B$15</c:f>
              <c:strCache/>
            </c:strRef>
          </c:cat>
          <c:val>
            <c:numRef>
              <c:f>'II-6. ábra_chart'!$D$5:$D$15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5084477"/>
        <c:axId val="24433702"/>
      </c:barChart>
      <c:catAx>
        <c:axId val="2508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24433702"/>
        <c:crosses val="autoZero"/>
        <c:auto val="1"/>
        <c:lblOffset val="100"/>
        <c:noMultiLvlLbl val="0"/>
      </c:catAx>
      <c:valAx>
        <c:axId val="244337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084477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575"/>
          <c:y val="0.758"/>
          <c:w val="0.111"/>
          <c:h val="0.1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4525"/>
          <c:w val="0.964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'II-6. ábra_chart'!$C$4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'II-6. ábra_chart'!$A$5:$A$15</c:f>
              <c:strCache/>
            </c:strRef>
          </c:cat>
          <c:val>
            <c:numRef>
              <c:f>'II-6. ábra_chart'!$C$5:$C$15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'II-6. ábra_chart'!$D$4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'II-6. ábra_chart'!$A$5:$A$15</c:f>
              <c:strCache/>
            </c:strRef>
          </c:cat>
          <c:val>
            <c:numRef>
              <c:f>'II-6. ábra_chart'!$D$5:$D$15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8576727"/>
        <c:axId val="32972816"/>
      </c:barChart>
      <c:catAx>
        <c:axId val="18576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32972816"/>
        <c:crosses val="autoZero"/>
        <c:auto val="1"/>
        <c:lblOffset val="100"/>
        <c:tickLblSkip val="1"/>
        <c:noMultiLvlLbl val="0"/>
      </c:catAx>
      <c:valAx>
        <c:axId val="329728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576727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625"/>
          <c:y val="0.86675"/>
          <c:w val="0.1015"/>
          <c:h val="0.11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5475"/>
          <c:w val="0.968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tx>
            <c:v>Értékvesztés/hitelállomány 2003 (bal skála)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'II-7. ábra_chart'!$B$4:$B$15</c:f>
              <c:strCache/>
            </c:strRef>
          </c:cat>
          <c:val>
            <c:numRef>
              <c:f>'II-7. ábra_chart'!$C$4:$C$15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Értékvesztés/hitelállomány 2004 (bal skála)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CC99"/>
              </a:solidFill>
            </c:spPr>
          </c:dPt>
          <c:dPt>
            <c:idx val="5"/>
            <c:invertIfNegative val="0"/>
            <c:spPr>
              <a:solidFill>
                <a:srgbClr val="FFCC99"/>
              </a:solidFill>
            </c:spPr>
          </c:dPt>
          <c:dPt>
            <c:idx val="6"/>
            <c:invertIfNegative val="0"/>
            <c:spPr>
              <a:solidFill>
                <a:srgbClr val="FFCC99"/>
              </a:solidFill>
            </c:spPr>
          </c:dPt>
          <c:dPt>
            <c:idx val="7"/>
            <c:invertIfNegative val="0"/>
            <c:spPr>
              <a:solidFill>
                <a:srgbClr val="FFCC99"/>
              </a:solidFill>
            </c:spPr>
          </c:dPt>
          <c:dPt>
            <c:idx val="9"/>
            <c:invertIfNegative val="0"/>
            <c:spPr>
              <a:solidFill>
                <a:srgbClr val="FFCC99"/>
              </a:solidFill>
            </c:spPr>
          </c:dPt>
          <c:dPt>
            <c:idx val="11"/>
            <c:invertIfNegative val="0"/>
            <c:spPr>
              <a:solidFill>
                <a:srgbClr val="FFCC99"/>
              </a:solidFill>
            </c:spPr>
          </c:dPt>
          <c:dPt>
            <c:idx val="12"/>
            <c:invertIfNegative val="0"/>
            <c:spPr>
              <a:solidFill>
                <a:srgbClr val="FFCC99"/>
              </a:solidFill>
            </c:spPr>
          </c:dPt>
          <c:cat>
            <c:strRef>
              <c:f>'II-7. ábra_chart'!$B$4:$B$15</c:f>
              <c:strCache/>
            </c:strRef>
          </c:cat>
          <c:val>
            <c:numRef>
              <c:f>'II-7. ábra_chart'!$D$4:$D$15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8319889"/>
        <c:axId val="53552410"/>
      </c:barChart>
      <c:lineChart>
        <c:grouping val="standard"/>
        <c:varyColors val="0"/>
        <c:ser>
          <c:idx val="2"/>
          <c:order val="2"/>
          <c:tx>
            <c:v>Portfoliórészesedés (jobb skála)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'II-7. ábra_chart'!$B$4:$B$15</c:f>
              <c:strCache/>
            </c:strRef>
          </c:cat>
          <c:val>
            <c:numRef>
              <c:f>'II-7. ábra_chart'!$E$4:$E$15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2209643"/>
        <c:axId val="42777924"/>
      </c:lineChart>
      <c:catAx>
        <c:axId val="2831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53552410"/>
        <c:crosses val="autoZero"/>
        <c:auto val="1"/>
        <c:lblOffset val="100"/>
        <c:noMultiLvlLbl val="0"/>
      </c:catAx>
      <c:valAx>
        <c:axId val="535524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319889"/>
        <c:crossesAt val="1"/>
        <c:crossBetween val="between"/>
        <c:dispUnits/>
      </c:valAx>
      <c:catAx>
        <c:axId val="12209643"/>
        <c:scaling>
          <c:orientation val="minMax"/>
        </c:scaling>
        <c:axPos val="b"/>
        <c:delete val="1"/>
        <c:majorTickMark val="in"/>
        <c:minorTickMark val="none"/>
        <c:tickLblPos val="nextTo"/>
        <c:crossAx val="42777924"/>
        <c:crosses val="autoZero"/>
        <c:auto val="1"/>
        <c:lblOffset val="100"/>
        <c:noMultiLvlLbl val="0"/>
      </c:catAx>
      <c:valAx>
        <c:axId val="42777924"/>
        <c:scaling>
          <c:orientation val="minMax"/>
          <c:max val="32"/>
        </c:scaling>
        <c:axPos val="l"/>
        <c:delete val="0"/>
        <c:numFmt formatCode="General" sourceLinked="1"/>
        <c:majorTickMark val="in"/>
        <c:minorTickMark val="none"/>
        <c:tickLblPos val="nextTo"/>
        <c:crossAx val="12209643"/>
        <c:crosses val="max"/>
        <c:crossBetween val="between"/>
        <c:dispUnits/>
        <c:maj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23625"/>
          <c:w val="0.527"/>
          <c:h val="0.197"/>
        </c:manualLayout>
      </c:layout>
      <c:overlay val="0"/>
      <c:spPr>
        <a:noFill/>
      </c:sp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52"/>
          <c:w val="0.97475"/>
          <c:h val="0.8885"/>
        </c:manualLayout>
      </c:layout>
      <c:barChart>
        <c:barDir val="col"/>
        <c:grouping val="clustered"/>
        <c:varyColors val="0"/>
        <c:ser>
          <c:idx val="0"/>
          <c:order val="0"/>
          <c:tx>
            <c:v>Loan loss provision/Total loans 2003 (left hand scale)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'II-7. ábra_chart'!$A$4:$A$15</c:f>
              <c:strCache/>
            </c:strRef>
          </c:cat>
          <c:val>
            <c:numRef>
              <c:f>'II-7. ábra_chart'!$C$4:$C$15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Loan loss provision/Total loans 2004 (left hand scale)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CC99"/>
              </a:solidFill>
            </c:spPr>
          </c:dPt>
          <c:dPt>
            <c:idx val="5"/>
            <c:invertIfNegative val="0"/>
            <c:spPr>
              <a:solidFill>
                <a:srgbClr val="FFCC99"/>
              </a:solidFill>
            </c:spPr>
          </c:dPt>
          <c:dPt>
            <c:idx val="6"/>
            <c:invertIfNegative val="0"/>
            <c:spPr>
              <a:solidFill>
                <a:srgbClr val="FFCC99"/>
              </a:solidFill>
            </c:spPr>
          </c:dPt>
          <c:dPt>
            <c:idx val="7"/>
            <c:invertIfNegative val="0"/>
            <c:spPr>
              <a:solidFill>
                <a:srgbClr val="FFCC99"/>
              </a:solidFill>
            </c:spPr>
          </c:dPt>
          <c:dPt>
            <c:idx val="9"/>
            <c:invertIfNegative val="0"/>
            <c:spPr>
              <a:solidFill>
                <a:srgbClr val="FFCC99"/>
              </a:solidFill>
            </c:spPr>
          </c:dPt>
          <c:dPt>
            <c:idx val="11"/>
            <c:invertIfNegative val="0"/>
            <c:spPr>
              <a:solidFill>
                <a:srgbClr val="FFCC99"/>
              </a:solidFill>
            </c:spPr>
          </c:dPt>
          <c:dPt>
            <c:idx val="12"/>
            <c:invertIfNegative val="0"/>
            <c:spPr>
              <a:solidFill>
                <a:srgbClr val="FFCC99"/>
              </a:solidFill>
            </c:spPr>
          </c:dPt>
          <c:cat>
            <c:strRef>
              <c:f>'II-7. ábra_chart'!$A$4:$A$15</c:f>
              <c:strCache/>
            </c:strRef>
          </c:cat>
          <c:val>
            <c:numRef>
              <c:f>'II-7. ábra_chart'!$D$4:$D$15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9456997"/>
        <c:axId val="42459790"/>
      </c:barChart>
      <c:lineChart>
        <c:grouping val="standard"/>
        <c:varyColors val="0"/>
        <c:ser>
          <c:idx val="2"/>
          <c:order val="2"/>
          <c:tx>
            <c:v>Propotion within the portfolio (right hand scale)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'II-7. ábra_chart'!$A$4:$A$15</c:f>
              <c:strCache/>
            </c:strRef>
          </c:cat>
          <c:val>
            <c:numRef>
              <c:f>'II-7. ábra_chart'!$E$4:$E$15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6593791"/>
        <c:axId val="16690936"/>
      </c:lineChart>
      <c:catAx>
        <c:axId val="49456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2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42459790"/>
        <c:crosses val="autoZero"/>
        <c:auto val="1"/>
        <c:lblOffset val="100"/>
        <c:noMultiLvlLbl val="0"/>
      </c:catAx>
      <c:valAx>
        <c:axId val="424597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456997"/>
        <c:crossesAt val="1"/>
        <c:crossBetween val="between"/>
        <c:dispUnits/>
      </c:valAx>
      <c:catAx>
        <c:axId val="46593791"/>
        <c:scaling>
          <c:orientation val="minMax"/>
        </c:scaling>
        <c:axPos val="b"/>
        <c:delete val="1"/>
        <c:majorTickMark val="in"/>
        <c:minorTickMark val="none"/>
        <c:tickLblPos val="nextTo"/>
        <c:crossAx val="16690936"/>
        <c:crosses val="autoZero"/>
        <c:auto val="1"/>
        <c:lblOffset val="100"/>
        <c:noMultiLvlLbl val="0"/>
      </c:catAx>
      <c:valAx>
        <c:axId val="16690936"/>
        <c:scaling>
          <c:orientation val="minMax"/>
          <c:max val="32"/>
        </c:scaling>
        <c:axPos val="l"/>
        <c:delete val="0"/>
        <c:numFmt formatCode="General" sourceLinked="1"/>
        <c:majorTickMark val="in"/>
        <c:minorTickMark val="none"/>
        <c:tickLblPos val="nextTo"/>
        <c:crossAx val="46593791"/>
        <c:crosses val="max"/>
        <c:crossBetween val="between"/>
        <c:dispUnits/>
        <c:maj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95"/>
          <c:y val="0.2335"/>
          <c:w val="0.4985"/>
          <c:h val="0.165"/>
        </c:manualLayout>
      </c:layout>
      <c:overlay val="0"/>
      <c:spPr>
        <a:noFill/>
      </c:sp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2001</c:v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'II-8. ábra_chart'!#REF!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'II-8. ábra_chart'!#REF!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2004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'II-8. ábra_chart'!#REF!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'II-8. ábra_chart'!#REF!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6000697"/>
        <c:axId val="9788546"/>
      </c:scatterChart>
      <c:valAx>
        <c:axId val="16000697"/>
        <c:scaling>
          <c:orientation val="minMax"/>
          <c:max val="6"/>
          <c:min val="-6"/>
        </c:scaling>
        <c:axPos val="b"/>
        <c:delete val="0"/>
        <c:numFmt formatCode="General" sourceLinked="1"/>
        <c:majorTickMark val="out"/>
        <c:minorTickMark val="none"/>
        <c:tickLblPos val="nextTo"/>
        <c:crossAx val="9788546"/>
        <c:crosses val="autoZero"/>
        <c:crossBetween val="midCat"/>
        <c:dispUnits/>
        <c:majorUnit val="2"/>
      </c:valAx>
      <c:valAx>
        <c:axId val="97885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crossAx val="16000697"/>
        <c:crosses val="autoZero"/>
        <c:crossBetween val="midCat"/>
        <c:dispUnits/>
        <c:majorUnit val="0.1"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48"/>
          <c:w val="0.975"/>
          <c:h val="0.6835"/>
        </c:manualLayout>
      </c:layout>
      <c:barChart>
        <c:barDir val="col"/>
        <c:grouping val="clustered"/>
        <c:varyColors val="0"/>
        <c:ser>
          <c:idx val="4"/>
          <c:order val="3"/>
          <c:tx>
            <c:v>(Maximum-Minimum)/Átlag (jobb skála)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'II-8. ábra_chart'!$A$6:$A$11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'II-8. ábra_chart'!$F$6:$F$11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0988051"/>
        <c:axId val="54674732"/>
      </c:barChart>
      <c:lineChart>
        <c:grouping val="standard"/>
        <c:varyColors val="0"/>
        <c:ser>
          <c:idx val="0"/>
          <c:order val="0"/>
          <c:tx>
            <c:strRef>
              <c:f>'II-8. ábra_chart'!$B$3</c:f>
              <c:strCache>
                <c:ptCount val="1"/>
                <c:pt idx="0">
                  <c:v>Maximum (bal skála)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'II-8. ábra_chart'!$A$6:$A$11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'II-8. ábra_chart'!$B$6:$B$11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'II-8. ábra_chart'!$C$3</c:f>
              <c:strCache>
                <c:ptCount val="1"/>
                <c:pt idx="0">
                  <c:v>Átlag (bal skála)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'II-8. ábra_chart'!$A$6:$A$11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'II-8. ábra_chart'!$C$6:$C$11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'II-8. ábra_chart'!$D$3</c:f>
              <c:strCache>
                <c:ptCount val="1"/>
                <c:pt idx="0">
                  <c:v>Minimum (bal skála)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'II-8. ábra_chart'!$A$6:$A$11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'II-8. ábra_chart'!$D$6:$D$11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22310541"/>
        <c:axId val="66577142"/>
      </c:lineChart>
      <c:catAx>
        <c:axId val="223105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66577142"/>
        <c:crosses val="autoZero"/>
        <c:auto val="1"/>
        <c:lblOffset val="100"/>
        <c:noMultiLvlLbl val="0"/>
      </c:catAx>
      <c:valAx>
        <c:axId val="66577142"/>
        <c:scaling>
          <c:orientation val="minMax"/>
          <c:max val="5"/>
          <c:min val="-1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2310541"/>
        <c:crossesAt val="1"/>
        <c:crossBetween val="between"/>
        <c:dispUnits/>
      </c:valAx>
      <c:catAx>
        <c:axId val="20988051"/>
        <c:scaling>
          <c:orientation val="minMax"/>
        </c:scaling>
        <c:axPos val="b"/>
        <c:delete val="1"/>
        <c:majorTickMark val="out"/>
        <c:minorTickMark val="none"/>
        <c:tickLblPos val="nextTo"/>
        <c:crossAx val="54674732"/>
        <c:crosses val="autoZero"/>
        <c:auto val="1"/>
        <c:lblOffset val="100"/>
        <c:noMultiLvlLbl val="0"/>
      </c:catAx>
      <c:valAx>
        <c:axId val="54674732"/>
        <c:scaling>
          <c:orientation val="minMax"/>
          <c:max val="480"/>
        </c:scaling>
        <c:axPos val="l"/>
        <c:delete val="0"/>
        <c:numFmt formatCode="0" sourceLinked="0"/>
        <c:majorTickMark val="out"/>
        <c:minorTickMark val="none"/>
        <c:tickLblPos val="nextTo"/>
        <c:crossAx val="20988051"/>
        <c:crosses val="max"/>
        <c:crossBetween val="between"/>
        <c:dispUnits/>
        <c:majorUnit val="8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2"/>
          <c:y val="0.805"/>
          <c:w val="0.99625"/>
          <c:h val="0.17725"/>
        </c:manualLayout>
      </c:layout>
      <c:overlay val="0"/>
      <c:spPr>
        <a:noFill/>
      </c:sp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4625"/>
          <c:w val="0.97975"/>
          <c:h val="0.7395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'II-8. ábra_chart'!$F$4</c:f>
              <c:strCache>
                <c:ptCount val="1"/>
                <c:pt idx="0">
                  <c:v>(Maximum-Minimum)/Average (right hand scale) 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'II-8. ábra_chart'!$A$6:$A$11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'II-8. ábra_chart'!$F$6:$F$11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2323367"/>
        <c:axId val="24039392"/>
      </c:barChart>
      <c:lineChart>
        <c:grouping val="standard"/>
        <c:varyColors val="0"/>
        <c:ser>
          <c:idx val="0"/>
          <c:order val="0"/>
          <c:tx>
            <c:strRef>
              <c:f>'II-8. ábra_chart'!$B$4</c:f>
              <c:strCache>
                <c:ptCount val="1"/>
                <c:pt idx="0">
                  <c:v>Maximum (left hand scale)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'II-8. ábra_chart'!$A$6:$A$11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'II-8. ábra_chart'!$B$6:$B$11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'II-8. ábra_chart'!$C$4</c:f>
              <c:strCache>
                <c:ptCount val="1"/>
                <c:pt idx="0">
                  <c:v>Average (left hand scale)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'II-8. ábra_chart'!$A$6:$A$11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'II-8. ábra_chart'!$C$6:$C$11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'II-8. ábra_chart'!$D$4</c:f>
              <c:strCache>
                <c:ptCount val="1"/>
                <c:pt idx="0">
                  <c:v>Minimum (left hand scale)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'II-8. ábra_chart'!$A$6:$A$11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'II-8. ábra_chart'!$D$6:$D$11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15027937"/>
        <c:axId val="1033706"/>
      </c:lineChart>
      <c:catAx>
        <c:axId val="150279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1033706"/>
        <c:crosses val="autoZero"/>
        <c:auto val="1"/>
        <c:lblOffset val="100"/>
        <c:noMultiLvlLbl val="0"/>
      </c:catAx>
      <c:valAx>
        <c:axId val="1033706"/>
        <c:scaling>
          <c:orientation val="minMax"/>
          <c:max val="5"/>
          <c:min val="-1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5027937"/>
        <c:crossesAt val="1"/>
        <c:crossBetween val="between"/>
        <c:dispUnits/>
      </c:valAx>
      <c:catAx>
        <c:axId val="62323367"/>
        <c:scaling>
          <c:orientation val="minMax"/>
        </c:scaling>
        <c:axPos val="b"/>
        <c:delete val="1"/>
        <c:majorTickMark val="out"/>
        <c:minorTickMark val="none"/>
        <c:tickLblPos val="nextTo"/>
        <c:crossAx val="24039392"/>
        <c:crosses val="autoZero"/>
        <c:auto val="1"/>
        <c:lblOffset val="100"/>
        <c:noMultiLvlLbl val="0"/>
      </c:catAx>
      <c:valAx>
        <c:axId val="24039392"/>
        <c:scaling>
          <c:orientation val="minMax"/>
          <c:max val="480"/>
        </c:scaling>
        <c:axPos val="l"/>
        <c:delete val="0"/>
        <c:numFmt formatCode="0" sourceLinked="0"/>
        <c:majorTickMark val="out"/>
        <c:minorTickMark val="none"/>
        <c:tickLblPos val="nextTo"/>
        <c:crossAx val="62323367"/>
        <c:crosses val="max"/>
        <c:crossBetween val="between"/>
        <c:dispUnits/>
        <c:majorUnit val="8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2925"/>
          <c:w val="1"/>
          <c:h val="0.153"/>
        </c:manualLayout>
      </c:layout>
      <c:overlay val="0"/>
      <c:spPr>
        <a:noFill/>
      </c:sp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61"/>
          <c:w val="0.94625"/>
          <c:h val="0.7605"/>
        </c:manualLayout>
      </c:layout>
      <c:lineChart>
        <c:grouping val="standard"/>
        <c:varyColors val="0"/>
        <c:ser>
          <c:idx val="0"/>
          <c:order val="0"/>
          <c:tx>
            <c:strRef>
              <c:f>'II-9. ábra_chart'!$B$7</c:f>
              <c:strCache>
                <c:ptCount val="1"/>
                <c:pt idx="0">
                  <c:v>Nem pénzügyi vállalatok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'II-9. ábra_chart'!$A$9:$A$17</c:f>
              <c:strCache/>
            </c:strRef>
          </c:cat>
          <c:val>
            <c:numRef>
              <c:f>'II-9. ábra_chart'!$B$9:$B$17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9303355"/>
        <c:axId val="16621332"/>
      </c:lineChart>
      <c:lineChart>
        <c:grouping val="standard"/>
        <c:varyColors val="0"/>
        <c:ser>
          <c:idx val="1"/>
          <c:order val="1"/>
          <c:tx>
            <c:strRef>
              <c:f>'II-9. ábra_chart'!$C$7</c:f>
              <c:strCache>
                <c:ptCount val="1"/>
                <c:pt idx="0">
                  <c:v>Háztartások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'II-9. ábra_chart'!$A$9:$A$17</c:f>
              <c:strCache/>
            </c:strRef>
          </c:cat>
          <c:val>
            <c:numRef>
              <c:f>'II-9. ábra_chart'!$C$9:$C$17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15374261"/>
        <c:axId val="4150622"/>
      </c:lineChart>
      <c:catAx>
        <c:axId val="9303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16621332"/>
        <c:crosses val="autoZero"/>
        <c:auto val="1"/>
        <c:lblOffset val="100"/>
        <c:noMultiLvlLbl val="0"/>
      </c:catAx>
      <c:valAx>
        <c:axId val="166213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crossAx val="9303355"/>
        <c:crossesAt val="1"/>
        <c:crossBetween val="between"/>
        <c:dispUnits/>
      </c:valAx>
      <c:catAx>
        <c:axId val="15374261"/>
        <c:scaling>
          <c:orientation val="minMax"/>
        </c:scaling>
        <c:axPos val="b"/>
        <c:delete val="1"/>
        <c:majorTickMark val="in"/>
        <c:minorTickMark val="none"/>
        <c:tickLblPos val="nextTo"/>
        <c:crossAx val="4150622"/>
        <c:crosses val="autoZero"/>
        <c:auto val="1"/>
        <c:lblOffset val="100"/>
        <c:noMultiLvlLbl val="0"/>
      </c:catAx>
      <c:valAx>
        <c:axId val="4150622"/>
        <c:scaling>
          <c:orientation val="minMax"/>
          <c:max val="35"/>
        </c:scaling>
        <c:axPos val="l"/>
        <c:delete val="0"/>
        <c:numFmt formatCode="0" sourceLinked="0"/>
        <c:majorTickMark val="in"/>
        <c:minorTickMark val="none"/>
        <c:tickLblPos val="nextTo"/>
        <c:crossAx val="1537426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5025"/>
          <c:w val="0.93075"/>
          <c:h val="0.13225"/>
        </c:manualLayout>
      </c:layout>
      <c:overlay val="0"/>
      <c:spPr>
        <a:noFill/>
      </c:sp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605"/>
          <c:w val="0.9465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'II-9. ábra_chart'!$B$8</c:f>
              <c:strCache>
                <c:ptCount val="1"/>
                <c:pt idx="0">
                  <c:v>Non-financial corporations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'II-9. ábra_chart'!$D$9:$D$17</c:f>
              <c:strCache/>
            </c:strRef>
          </c:cat>
          <c:val>
            <c:numRef>
              <c:f>'II-9. ábra_chart'!$B$9:$B$17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37355599"/>
        <c:axId val="656072"/>
      </c:lineChart>
      <c:lineChart>
        <c:grouping val="standard"/>
        <c:varyColors val="0"/>
        <c:ser>
          <c:idx val="1"/>
          <c:order val="1"/>
          <c:tx>
            <c:strRef>
              <c:f>'II-9. ábra_chart'!$C$8</c:f>
              <c:strCache>
                <c:ptCount val="1"/>
                <c:pt idx="0">
                  <c:v>Households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'II-9. ábra_chart'!$D$9:$D$17</c:f>
              <c:strCache/>
            </c:strRef>
          </c:cat>
          <c:val>
            <c:numRef>
              <c:f>'II-9. ábra_chart'!$C$9:$C$17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5904649"/>
        <c:axId val="53141842"/>
      </c:lineChart>
      <c:catAx>
        <c:axId val="37355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656072"/>
        <c:crosses val="autoZero"/>
        <c:auto val="1"/>
        <c:lblOffset val="100"/>
        <c:noMultiLvlLbl val="0"/>
      </c:catAx>
      <c:valAx>
        <c:axId val="6560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crossAx val="37355599"/>
        <c:crossesAt val="1"/>
        <c:crossBetween val="between"/>
        <c:dispUnits/>
      </c:valAx>
      <c:catAx>
        <c:axId val="5904649"/>
        <c:scaling>
          <c:orientation val="minMax"/>
        </c:scaling>
        <c:axPos val="b"/>
        <c:delete val="1"/>
        <c:majorTickMark val="in"/>
        <c:minorTickMark val="none"/>
        <c:tickLblPos val="nextTo"/>
        <c:crossAx val="53141842"/>
        <c:crosses val="autoZero"/>
        <c:auto val="1"/>
        <c:lblOffset val="100"/>
        <c:noMultiLvlLbl val="0"/>
      </c:catAx>
      <c:valAx>
        <c:axId val="53141842"/>
        <c:scaling>
          <c:orientation val="minMax"/>
          <c:max val="35"/>
        </c:scaling>
        <c:axPos val="l"/>
        <c:delete val="0"/>
        <c:numFmt formatCode="0" sourceLinked="0"/>
        <c:majorTickMark val="in"/>
        <c:minorTickMark val="none"/>
        <c:tickLblPos val="nextTo"/>
        <c:crossAx val="590464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535"/>
          <c:w val="0.92425"/>
          <c:h val="0.12925"/>
        </c:manualLayout>
      </c:layout>
      <c:overlay val="0"/>
      <c:spPr>
        <a:noFill/>
      </c:sp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4175"/>
          <c:w val="0.977"/>
          <c:h val="0.80025"/>
        </c:manualLayout>
      </c:layout>
      <c:lineChart>
        <c:grouping val="standard"/>
        <c:varyColors val="0"/>
        <c:ser>
          <c:idx val="1"/>
          <c:order val="1"/>
          <c:tx>
            <c:strRef>
              <c:f>'II-1. ábra_chart'!$A$6</c:f>
              <c:strCache>
                <c:ptCount val="1"/>
                <c:pt idx="0">
                  <c:v>Non-financial corporations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'II-1. ábra_chart'!$C$3:$Z$3</c:f>
              <c:strCache>
                <c:ptCount val="24"/>
                <c:pt idx="0">
                  <c:v>Mar.99</c:v>
                </c:pt>
                <c:pt idx="1">
                  <c:v>Jun.99</c:v>
                </c:pt>
                <c:pt idx="2">
                  <c:v>Sep.99</c:v>
                </c:pt>
                <c:pt idx="3">
                  <c:v>Dec.99</c:v>
                </c:pt>
                <c:pt idx="4">
                  <c:v>Mar.00</c:v>
                </c:pt>
                <c:pt idx="5">
                  <c:v>Jun.00</c:v>
                </c:pt>
                <c:pt idx="6">
                  <c:v>Sep.00</c:v>
                </c:pt>
                <c:pt idx="7">
                  <c:v>Dec.00</c:v>
                </c:pt>
                <c:pt idx="8">
                  <c:v>Mar.01</c:v>
                </c:pt>
                <c:pt idx="9">
                  <c:v>Jun.01</c:v>
                </c:pt>
                <c:pt idx="10">
                  <c:v>Sep.01</c:v>
                </c:pt>
                <c:pt idx="11">
                  <c:v>Dec.01</c:v>
                </c:pt>
                <c:pt idx="12">
                  <c:v>Mar.02</c:v>
                </c:pt>
                <c:pt idx="13">
                  <c:v>Jun.02</c:v>
                </c:pt>
                <c:pt idx="14">
                  <c:v>Sep.02</c:v>
                </c:pt>
                <c:pt idx="15">
                  <c:v>Dec.02</c:v>
                </c:pt>
                <c:pt idx="16">
                  <c:v>Mar.03</c:v>
                </c:pt>
                <c:pt idx="17">
                  <c:v>Jun.03</c:v>
                </c:pt>
                <c:pt idx="18">
                  <c:v>Sep.03</c:v>
                </c:pt>
                <c:pt idx="19">
                  <c:v>Dec.03</c:v>
                </c:pt>
                <c:pt idx="20">
                  <c:v>Mar.04</c:v>
                </c:pt>
                <c:pt idx="21">
                  <c:v>Jun.04</c:v>
                </c:pt>
                <c:pt idx="22">
                  <c:v>Sep.04</c:v>
                </c:pt>
                <c:pt idx="23">
                  <c:v>Dec.04</c:v>
                </c:pt>
              </c:strCache>
            </c:strRef>
          </c:cat>
          <c:val>
            <c:numRef>
              <c:f>'II-1. ábra_chart'!$C$6:$Z$6</c:f>
              <c:numCache>
                <c:ptCount val="24"/>
                <c:pt idx="0">
                  <c:v>9.138559148725454</c:v>
                </c:pt>
                <c:pt idx="1">
                  <c:v>2.6732016488366668</c:v>
                </c:pt>
                <c:pt idx="2">
                  <c:v>0.6520593692208365</c:v>
                </c:pt>
                <c:pt idx="3">
                  <c:v>9.374538197435545</c:v>
                </c:pt>
                <c:pt idx="4">
                  <c:v>10.098478685954925</c:v>
                </c:pt>
                <c:pt idx="5">
                  <c:v>15.560298930819561</c:v>
                </c:pt>
                <c:pt idx="6">
                  <c:v>19.27629951649299</c:v>
                </c:pt>
                <c:pt idx="7">
                  <c:v>20.728614293933155</c:v>
                </c:pt>
                <c:pt idx="8">
                  <c:v>20.50894778570718</c:v>
                </c:pt>
                <c:pt idx="9">
                  <c:v>10.564288353767394</c:v>
                </c:pt>
                <c:pt idx="10">
                  <c:v>6.534317040744075</c:v>
                </c:pt>
                <c:pt idx="11">
                  <c:v>-1.084412227550514</c:v>
                </c:pt>
                <c:pt idx="12">
                  <c:v>-4.963185466421339</c:v>
                </c:pt>
                <c:pt idx="13">
                  <c:v>-1.1684680230282805</c:v>
                </c:pt>
                <c:pt idx="14">
                  <c:v>-0.25157713772088197</c:v>
                </c:pt>
                <c:pt idx="15">
                  <c:v>-6.101975828451778</c:v>
                </c:pt>
                <c:pt idx="16">
                  <c:v>-4.381134409057697</c:v>
                </c:pt>
                <c:pt idx="17">
                  <c:v>4.675307479271806</c:v>
                </c:pt>
                <c:pt idx="18">
                  <c:v>2.3534949155496587</c:v>
                </c:pt>
                <c:pt idx="19">
                  <c:v>16.47387624845007</c:v>
                </c:pt>
                <c:pt idx="20">
                  <c:v>15.17237738769075</c:v>
                </c:pt>
                <c:pt idx="21">
                  <c:v>9.120195752862248</c:v>
                </c:pt>
                <c:pt idx="22">
                  <c:v>9.697133997728479</c:v>
                </c:pt>
                <c:pt idx="23">
                  <c:v>9.20112598317877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'II-1. ábra_chart'!$A$7</c:f>
              <c:strCache>
                <c:ptCount val="1"/>
                <c:pt idx="0">
                  <c:v>Households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'II-1. ábra_chart'!$C$3:$Z$3</c:f>
              <c:strCache>
                <c:ptCount val="24"/>
                <c:pt idx="0">
                  <c:v>Mar.99</c:v>
                </c:pt>
                <c:pt idx="1">
                  <c:v>Jun.99</c:v>
                </c:pt>
                <c:pt idx="2">
                  <c:v>Sep.99</c:v>
                </c:pt>
                <c:pt idx="3">
                  <c:v>Dec.99</c:v>
                </c:pt>
                <c:pt idx="4">
                  <c:v>Mar.00</c:v>
                </c:pt>
                <c:pt idx="5">
                  <c:v>Jun.00</c:v>
                </c:pt>
                <c:pt idx="6">
                  <c:v>Sep.00</c:v>
                </c:pt>
                <c:pt idx="7">
                  <c:v>Dec.00</c:v>
                </c:pt>
                <c:pt idx="8">
                  <c:v>Mar.01</c:v>
                </c:pt>
                <c:pt idx="9">
                  <c:v>Jun.01</c:v>
                </c:pt>
                <c:pt idx="10">
                  <c:v>Sep.01</c:v>
                </c:pt>
                <c:pt idx="11">
                  <c:v>Dec.01</c:v>
                </c:pt>
                <c:pt idx="12">
                  <c:v>Mar.02</c:v>
                </c:pt>
                <c:pt idx="13">
                  <c:v>Jun.02</c:v>
                </c:pt>
                <c:pt idx="14">
                  <c:v>Sep.02</c:v>
                </c:pt>
                <c:pt idx="15">
                  <c:v>Dec.02</c:v>
                </c:pt>
                <c:pt idx="16">
                  <c:v>Mar.03</c:v>
                </c:pt>
                <c:pt idx="17">
                  <c:v>Jun.03</c:v>
                </c:pt>
                <c:pt idx="18">
                  <c:v>Sep.03</c:v>
                </c:pt>
                <c:pt idx="19">
                  <c:v>Dec.03</c:v>
                </c:pt>
                <c:pt idx="20">
                  <c:v>Mar.04</c:v>
                </c:pt>
                <c:pt idx="21">
                  <c:v>Jun.04</c:v>
                </c:pt>
                <c:pt idx="22">
                  <c:v>Sep.04</c:v>
                </c:pt>
                <c:pt idx="23">
                  <c:v>Dec.04</c:v>
                </c:pt>
              </c:strCache>
            </c:strRef>
          </c:cat>
          <c:val>
            <c:numRef>
              <c:f>'II-1. ábra_chart'!$C$7:$Z$7</c:f>
              <c:numCache>
                <c:ptCount val="24"/>
                <c:pt idx="0">
                  <c:v>14.121228152257958</c:v>
                </c:pt>
                <c:pt idx="1">
                  <c:v>15.176007588222529</c:v>
                </c:pt>
                <c:pt idx="2">
                  <c:v>21.078323778269038</c:v>
                </c:pt>
                <c:pt idx="3">
                  <c:v>27.070426345538998</c:v>
                </c:pt>
                <c:pt idx="4">
                  <c:v>30.557753054149273</c:v>
                </c:pt>
                <c:pt idx="5">
                  <c:v>31.860353383993797</c:v>
                </c:pt>
                <c:pt idx="6">
                  <c:v>30.58561419413828</c:v>
                </c:pt>
                <c:pt idx="7">
                  <c:v>35.68632020542685</c:v>
                </c:pt>
                <c:pt idx="8">
                  <c:v>38.43237028816282</c:v>
                </c:pt>
                <c:pt idx="9">
                  <c:v>54.71350078735817</c:v>
                </c:pt>
                <c:pt idx="10">
                  <c:v>58.15722278219917</c:v>
                </c:pt>
                <c:pt idx="11">
                  <c:v>54.6372327326081</c:v>
                </c:pt>
                <c:pt idx="12">
                  <c:v>52.94589188008271</c:v>
                </c:pt>
                <c:pt idx="13">
                  <c:v>47.02365600565361</c:v>
                </c:pt>
                <c:pt idx="14">
                  <c:v>58.53989924896959</c:v>
                </c:pt>
                <c:pt idx="15">
                  <c:v>62.19161070539109</c:v>
                </c:pt>
                <c:pt idx="16">
                  <c:v>65.7925081064142</c:v>
                </c:pt>
                <c:pt idx="17">
                  <c:v>70.01533534433409</c:v>
                </c:pt>
                <c:pt idx="18">
                  <c:v>61.67720826616529</c:v>
                </c:pt>
                <c:pt idx="19">
                  <c:v>61.149344774731595</c:v>
                </c:pt>
                <c:pt idx="20">
                  <c:v>56.51995707026165</c:v>
                </c:pt>
                <c:pt idx="21">
                  <c:v>41.546098048424554</c:v>
                </c:pt>
                <c:pt idx="22">
                  <c:v>31.698997493278682</c:v>
                </c:pt>
                <c:pt idx="23">
                  <c:v>25.427536711133627</c:v>
                </c:pt>
              </c:numCache>
            </c:numRef>
          </c:val>
          <c:smooth val="0"/>
        </c:ser>
        <c:marker val="1"/>
        <c:axId val="14156189"/>
        <c:axId val="60296838"/>
      </c:lineChart>
      <c:lineChart>
        <c:grouping val="standard"/>
        <c:varyColors val="0"/>
        <c:ser>
          <c:idx val="0"/>
          <c:order val="0"/>
          <c:tx>
            <c:strRef>
              <c:f>'II-1. ábra_chart'!$A$5</c:f>
              <c:strCache>
                <c:ptCount val="1"/>
                <c:pt idx="0">
                  <c:v>Non-bank financial intermediators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'II-1. ábra_chart'!$C$3:$Z$3</c:f>
              <c:strCache>
                <c:ptCount val="24"/>
                <c:pt idx="0">
                  <c:v>Mar.99</c:v>
                </c:pt>
                <c:pt idx="1">
                  <c:v>Jun.99</c:v>
                </c:pt>
                <c:pt idx="2">
                  <c:v>Sep.99</c:v>
                </c:pt>
                <c:pt idx="3">
                  <c:v>Dec.99</c:v>
                </c:pt>
                <c:pt idx="4">
                  <c:v>Mar.00</c:v>
                </c:pt>
                <c:pt idx="5">
                  <c:v>Jun.00</c:v>
                </c:pt>
                <c:pt idx="6">
                  <c:v>Sep.00</c:v>
                </c:pt>
                <c:pt idx="7">
                  <c:v>Dec.00</c:v>
                </c:pt>
                <c:pt idx="8">
                  <c:v>Mar.01</c:v>
                </c:pt>
                <c:pt idx="9">
                  <c:v>Jun.01</c:v>
                </c:pt>
                <c:pt idx="10">
                  <c:v>Sep.01</c:v>
                </c:pt>
                <c:pt idx="11">
                  <c:v>Dec.01</c:v>
                </c:pt>
                <c:pt idx="12">
                  <c:v>Mar.02</c:v>
                </c:pt>
                <c:pt idx="13">
                  <c:v>Jun.02</c:v>
                </c:pt>
                <c:pt idx="14">
                  <c:v>Sep.02</c:v>
                </c:pt>
                <c:pt idx="15">
                  <c:v>Dec.02</c:v>
                </c:pt>
                <c:pt idx="16">
                  <c:v>Mar.03</c:v>
                </c:pt>
                <c:pt idx="17">
                  <c:v>Jun.03</c:v>
                </c:pt>
                <c:pt idx="18">
                  <c:v>Sep.03</c:v>
                </c:pt>
                <c:pt idx="19">
                  <c:v>Dec.03</c:v>
                </c:pt>
                <c:pt idx="20">
                  <c:v>Mar.04</c:v>
                </c:pt>
                <c:pt idx="21">
                  <c:v>Jun.04</c:v>
                </c:pt>
                <c:pt idx="22">
                  <c:v>Sep.04</c:v>
                </c:pt>
                <c:pt idx="23">
                  <c:v>Dec.04</c:v>
                </c:pt>
              </c:strCache>
            </c:strRef>
          </c:cat>
          <c:val>
            <c:numRef>
              <c:f>'II-1. ábra_chart'!$C$5:$Z$5</c:f>
              <c:numCache>
                <c:ptCount val="24"/>
                <c:pt idx="0">
                  <c:v>99.34761562459839</c:v>
                </c:pt>
                <c:pt idx="1">
                  <c:v>84.50150524339708</c:v>
                </c:pt>
                <c:pt idx="2">
                  <c:v>42.1039046834309</c:v>
                </c:pt>
                <c:pt idx="3">
                  <c:v>116.179337037516</c:v>
                </c:pt>
                <c:pt idx="4">
                  <c:v>108.75411770385313</c:v>
                </c:pt>
                <c:pt idx="5">
                  <c:v>105.7561249659309</c:v>
                </c:pt>
                <c:pt idx="6">
                  <c:v>108.95366057904323</c:v>
                </c:pt>
                <c:pt idx="7">
                  <c:v>64.41110279167566</c:v>
                </c:pt>
                <c:pt idx="8">
                  <c:v>53.76279408253188</c:v>
                </c:pt>
                <c:pt idx="9">
                  <c:v>91.90669578581243</c:v>
                </c:pt>
                <c:pt idx="10">
                  <c:v>84.26405746315018</c:v>
                </c:pt>
                <c:pt idx="11">
                  <c:v>57.371939289506145</c:v>
                </c:pt>
                <c:pt idx="12">
                  <c:v>73.15701457763561</c:v>
                </c:pt>
                <c:pt idx="13">
                  <c:v>52.37853202891063</c:v>
                </c:pt>
                <c:pt idx="14">
                  <c:v>57.86369801190972</c:v>
                </c:pt>
                <c:pt idx="15">
                  <c:v>61.35851484593211</c:v>
                </c:pt>
                <c:pt idx="16">
                  <c:v>58.96090764626192</c:v>
                </c:pt>
                <c:pt idx="17">
                  <c:v>64.64842343722279</c:v>
                </c:pt>
                <c:pt idx="18">
                  <c:v>50.39444038207221</c:v>
                </c:pt>
                <c:pt idx="19">
                  <c:v>53.357967734120585</c:v>
                </c:pt>
                <c:pt idx="20">
                  <c:v>37.47911943262951</c:v>
                </c:pt>
                <c:pt idx="21">
                  <c:v>28.239621925989542</c:v>
                </c:pt>
                <c:pt idx="22">
                  <c:v>25.097149014025497</c:v>
                </c:pt>
                <c:pt idx="23">
                  <c:v>21.047118898855686</c:v>
                </c:pt>
              </c:numCache>
            </c:numRef>
          </c:val>
          <c:smooth val="0"/>
        </c:ser>
        <c:marker val="1"/>
        <c:axId val="5800631"/>
        <c:axId val="52205680"/>
      </c:lineChart>
      <c:catAx>
        <c:axId val="14156189"/>
        <c:scaling>
          <c:orientation val="minMax"/>
        </c:scaling>
        <c:axPos val="b"/>
        <c:delete val="0"/>
        <c:numFmt formatCode="yyyy/mmm/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60296838"/>
        <c:crosses val="autoZero"/>
        <c:auto val="1"/>
        <c:lblOffset val="100"/>
        <c:noMultiLvlLbl val="0"/>
      </c:catAx>
      <c:valAx>
        <c:axId val="60296838"/>
        <c:scaling>
          <c:orientation val="minMax"/>
          <c:max val="140"/>
          <c:min val="-2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156189"/>
        <c:crossesAt val="1"/>
        <c:crossBetween val="between"/>
        <c:dispUnits/>
      </c:valAx>
      <c:catAx>
        <c:axId val="5800631"/>
        <c:scaling>
          <c:orientation val="minMax"/>
        </c:scaling>
        <c:axPos val="b"/>
        <c:delete val="1"/>
        <c:majorTickMark val="in"/>
        <c:minorTickMark val="none"/>
        <c:tickLblPos val="nextTo"/>
        <c:crossAx val="52205680"/>
        <c:crosses val="autoZero"/>
        <c:auto val="1"/>
        <c:lblOffset val="100"/>
        <c:noMultiLvlLbl val="0"/>
      </c:catAx>
      <c:valAx>
        <c:axId val="52205680"/>
        <c:scaling>
          <c:orientation val="minMax"/>
          <c:min val="-20"/>
        </c:scaling>
        <c:axPos val="l"/>
        <c:delete val="0"/>
        <c:numFmt formatCode="0" sourceLinked="0"/>
        <c:majorTickMark val="in"/>
        <c:minorTickMark val="none"/>
        <c:tickLblPos val="nextTo"/>
        <c:crossAx val="5800631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7"/>
          <c:y val="0.8835"/>
          <c:w val="0.973"/>
          <c:h val="0.10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51"/>
          <c:w val="0.97775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tx>
            <c:v>Nem pénzügyi ügyfelek problémás devizahiteleinek aránya a teljes devizahitelekhez viszonyítva (bal skála)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'II-10. ábra_chart'!$A$7:$A$15</c:f>
              <c:strCache/>
            </c:strRef>
          </c:cat>
          <c:val>
            <c:numRef>
              <c:f>'II-10. ábra_chart'!$B$7:$B$15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8514531"/>
        <c:axId val="9521916"/>
      </c:barChart>
      <c:lineChart>
        <c:grouping val="standard"/>
        <c:varyColors val="0"/>
        <c:ser>
          <c:idx val="1"/>
          <c:order val="1"/>
          <c:tx>
            <c:v>EUR/PLN (jobb skála)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'II-10. ábra_chart'!$A$7:$A$15</c:f>
              <c:strCache/>
            </c:strRef>
          </c:cat>
          <c:val>
            <c:numRef>
              <c:f>'II-10. ábra_chart'!$C$7:$C$15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18588381"/>
        <c:axId val="33077702"/>
      </c:lineChart>
      <c:catAx>
        <c:axId val="851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9521916"/>
        <c:crosses val="autoZero"/>
        <c:auto val="1"/>
        <c:lblOffset val="100"/>
        <c:noMultiLvlLbl val="0"/>
      </c:catAx>
      <c:valAx>
        <c:axId val="95219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514531"/>
        <c:crossesAt val="1"/>
        <c:crossBetween val="between"/>
        <c:dispUnits/>
      </c:valAx>
      <c:catAx>
        <c:axId val="18588381"/>
        <c:scaling>
          <c:orientation val="minMax"/>
        </c:scaling>
        <c:axPos val="b"/>
        <c:delete val="1"/>
        <c:majorTickMark val="in"/>
        <c:minorTickMark val="none"/>
        <c:tickLblPos val="nextTo"/>
        <c:crossAx val="33077702"/>
        <c:crosses val="autoZero"/>
        <c:auto val="1"/>
        <c:lblOffset val="100"/>
        <c:noMultiLvlLbl val="0"/>
      </c:catAx>
      <c:valAx>
        <c:axId val="33077702"/>
        <c:scaling>
          <c:orientation val="minMax"/>
          <c:min val="2"/>
        </c:scaling>
        <c:axPos val="l"/>
        <c:delete val="0"/>
        <c:numFmt formatCode="0.0" sourceLinked="0"/>
        <c:majorTickMark val="in"/>
        <c:minorTickMark val="none"/>
        <c:tickLblPos val="nextTo"/>
        <c:crossAx val="18588381"/>
        <c:crosses val="max"/>
        <c:crossBetween val="between"/>
        <c:dispUnits/>
        <c:majorUnit val="0.6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795"/>
          <c:w val="0.99675"/>
          <c:h val="0.1205"/>
        </c:manualLayout>
      </c:layout>
      <c:overlay val="0"/>
      <c:spPr>
        <a:noFill/>
      </c:sp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5275"/>
          <c:w val="0.975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'II-10. ábra_chart'!$B$6</c:f>
              <c:strCache>
                <c:ptCount val="1"/>
                <c:pt idx="0">
                  <c:v>Non-financial corporations' irregular claims in percentage of total currency loans (left hand scale)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'II-10. ábra_chart'!$D$7:$D$15</c:f>
              <c:strCache/>
            </c:strRef>
          </c:cat>
          <c:val>
            <c:numRef>
              <c:f>'II-10. ábra_chart'!$B$7:$B$15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9263863"/>
        <c:axId val="62048176"/>
      </c:barChart>
      <c:lineChart>
        <c:grouping val="standard"/>
        <c:varyColors val="0"/>
        <c:ser>
          <c:idx val="1"/>
          <c:order val="1"/>
          <c:tx>
            <c:strRef>
              <c:f>'II-10. ábra_chart'!$C$6</c:f>
              <c:strCache>
                <c:ptCount val="1"/>
                <c:pt idx="0">
                  <c:v>EUR/PLN (right hand scale)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'II-10. ábra_chart'!$D$7:$D$15</c:f>
              <c:strCache/>
            </c:strRef>
          </c:cat>
          <c:val>
            <c:numRef>
              <c:f>'II-10. ábra_chart'!$C$7:$C$15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21562673"/>
        <c:axId val="59846330"/>
      </c:lineChart>
      <c:catAx>
        <c:axId val="29263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62048176"/>
        <c:crosses val="autoZero"/>
        <c:auto val="1"/>
        <c:lblOffset val="100"/>
        <c:noMultiLvlLbl val="0"/>
      </c:catAx>
      <c:valAx>
        <c:axId val="620481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263863"/>
        <c:crossesAt val="1"/>
        <c:crossBetween val="between"/>
        <c:dispUnits/>
      </c:valAx>
      <c:catAx>
        <c:axId val="21562673"/>
        <c:scaling>
          <c:orientation val="minMax"/>
        </c:scaling>
        <c:axPos val="b"/>
        <c:delete val="1"/>
        <c:majorTickMark val="in"/>
        <c:minorTickMark val="none"/>
        <c:tickLblPos val="nextTo"/>
        <c:crossAx val="59846330"/>
        <c:crosses val="autoZero"/>
        <c:auto val="1"/>
        <c:lblOffset val="100"/>
        <c:noMultiLvlLbl val="0"/>
      </c:catAx>
      <c:valAx>
        <c:axId val="59846330"/>
        <c:scaling>
          <c:orientation val="minMax"/>
          <c:min val="2"/>
        </c:scaling>
        <c:axPos val="l"/>
        <c:delete val="0"/>
        <c:numFmt formatCode="0.0" sourceLinked="0"/>
        <c:majorTickMark val="in"/>
        <c:minorTickMark val="none"/>
        <c:tickLblPos val="nextTo"/>
        <c:crossAx val="21562673"/>
        <c:crosses val="max"/>
        <c:crossBetween val="between"/>
        <c:dispUnits/>
        <c:majorUnit val="0.6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175"/>
          <c:y val="0.85525"/>
          <c:w val="0.9965"/>
          <c:h val="0.1315"/>
        </c:manualLayout>
      </c:layout>
      <c:overlay val="0"/>
      <c:spPr>
        <a:noFill/>
      </c:sp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565"/>
          <c:w val="0.95975"/>
          <c:h val="0.8265"/>
        </c:manualLayout>
      </c:layout>
      <c:lineChart>
        <c:grouping val="standard"/>
        <c:varyColors val="0"/>
        <c:ser>
          <c:idx val="0"/>
          <c:order val="0"/>
          <c:tx>
            <c:strRef>
              <c:f>'II-11. ábra_chart'!$C$4</c:f>
              <c:strCache>
                <c:ptCount val="1"/>
                <c:pt idx="0">
                  <c:v>Nettó hitelfelvétel/fogyasztási kiadások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'II-11. ábra_chart'!$B$5:$B$44</c:f>
              <c:str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strCache>
            </c:strRef>
          </c:cat>
          <c:val>
            <c:numRef>
              <c:f>'II-11. ábra_chart'!$C$5:$C$44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axId val="1746059"/>
        <c:axId val="15714532"/>
      </c:lineChart>
      <c:lineChart>
        <c:grouping val="standard"/>
        <c:varyColors val="0"/>
        <c:ser>
          <c:idx val="1"/>
          <c:order val="1"/>
          <c:tx>
            <c:strRef>
              <c:f>'II-11. ábra_chart'!$D$4</c:f>
              <c:strCache>
                <c:ptCount val="1"/>
                <c:pt idx="0">
                  <c:v>Bruttó hitelfelvétel/fogyasztási kiadások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'II-11. ábra_chart'!$B$5:$B$44</c:f>
              <c:str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strCache>
            </c:strRef>
          </c:cat>
          <c:val>
            <c:numRef>
              <c:f>'II-11. ábra_chart'!$D$5:$D$44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axId val="7213061"/>
        <c:axId val="64917550"/>
      </c:lineChart>
      <c:catAx>
        <c:axId val="1746059"/>
        <c:scaling>
          <c:orientation val="minMax"/>
        </c:scaling>
        <c:axPos val="b"/>
        <c:delete val="0"/>
        <c:numFmt formatCode="yyyy/mmm/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15714532"/>
        <c:crosses val="autoZero"/>
        <c:auto val="1"/>
        <c:lblOffset val="100"/>
        <c:noMultiLvlLbl val="0"/>
      </c:catAx>
      <c:valAx>
        <c:axId val="15714532"/>
        <c:scaling>
          <c:orientation val="minMax"/>
          <c:max val="10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46059"/>
        <c:crossesAt val="1"/>
        <c:crossBetween val="between"/>
        <c:dispUnits/>
        <c:majorUnit val="1"/>
      </c:valAx>
      <c:catAx>
        <c:axId val="7213061"/>
        <c:scaling>
          <c:orientation val="minMax"/>
        </c:scaling>
        <c:axPos val="b"/>
        <c:delete val="1"/>
        <c:majorTickMark val="in"/>
        <c:minorTickMark val="none"/>
        <c:tickLblPos val="nextTo"/>
        <c:crossAx val="64917550"/>
        <c:crosses val="autoZero"/>
        <c:auto val="1"/>
        <c:lblOffset val="100"/>
        <c:noMultiLvlLbl val="0"/>
      </c:catAx>
      <c:valAx>
        <c:axId val="64917550"/>
        <c:scaling>
          <c:orientation val="minMax"/>
          <c:max val="10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7213061"/>
        <c:crosses val="max"/>
        <c:crossBetween val="between"/>
        <c:dispUnits/>
        <c:majorUnit val="1"/>
      </c:valAx>
      <c:spPr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894"/>
          <c:w val="0.99625"/>
          <c:h val="0.106"/>
        </c:manualLayout>
      </c:layout>
      <c:overlay val="0"/>
      <c:spPr>
        <a:noFill/>
      </c:sp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5675"/>
          <c:w val="0.95975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'II-11. ábra_chart'!$C$3</c:f>
              <c:strCache>
                <c:ptCount val="1"/>
                <c:pt idx="0">
                  <c:v>Net consumer credit / consumption expenditure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'II-11. ábra_chart'!$A$5:$A$44</c:f>
              <c:strCache/>
            </c:strRef>
          </c:cat>
          <c:val>
            <c:numRef>
              <c:f>'II-11. ábra_chart'!$C$5:$C$44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axId val="47387039"/>
        <c:axId val="23830168"/>
      </c:lineChart>
      <c:lineChart>
        <c:grouping val="standard"/>
        <c:varyColors val="0"/>
        <c:ser>
          <c:idx val="1"/>
          <c:order val="1"/>
          <c:tx>
            <c:strRef>
              <c:f>'II-11. ábra_chart'!$D$3</c:f>
              <c:strCache>
                <c:ptCount val="1"/>
                <c:pt idx="0">
                  <c:v>Gross consumer credit / consumption expenditure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'II-11. ábra_chart'!$A$5:$A$44</c:f>
              <c:strCache/>
            </c:strRef>
          </c:cat>
          <c:val>
            <c:numRef>
              <c:f>'II-11. ábra_chart'!$D$5:$D$44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axId val="13144921"/>
        <c:axId val="51195426"/>
      </c:lineChart>
      <c:catAx>
        <c:axId val="47387039"/>
        <c:scaling>
          <c:orientation val="minMax"/>
        </c:scaling>
        <c:axPos val="b"/>
        <c:delete val="0"/>
        <c:numFmt formatCode="yyyy/mmm/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475" b="0" i="0" u="none" baseline="0">
                <a:latin typeface="Garamond"/>
                <a:ea typeface="Garamond"/>
                <a:cs typeface="Garamond"/>
              </a:defRPr>
            </a:pPr>
          </a:p>
        </c:txPr>
        <c:crossAx val="23830168"/>
        <c:crosses val="autoZero"/>
        <c:auto val="1"/>
        <c:lblOffset val="100"/>
        <c:noMultiLvlLbl val="0"/>
      </c:catAx>
      <c:valAx>
        <c:axId val="23830168"/>
        <c:scaling>
          <c:orientation val="minMax"/>
          <c:max val="10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387039"/>
        <c:crossesAt val="1"/>
        <c:crossBetween val="between"/>
        <c:dispUnits/>
        <c:majorUnit val="1"/>
      </c:valAx>
      <c:catAx>
        <c:axId val="13144921"/>
        <c:scaling>
          <c:orientation val="minMax"/>
        </c:scaling>
        <c:axPos val="b"/>
        <c:delete val="1"/>
        <c:majorTickMark val="in"/>
        <c:minorTickMark val="none"/>
        <c:tickLblPos val="nextTo"/>
        <c:crossAx val="51195426"/>
        <c:crosses val="autoZero"/>
        <c:auto val="1"/>
        <c:lblOffset val="100"/>
        <c:noMultiLvlLbl val="0"/>
      </c:catAx>
      <c:valAx>
        <c:axId val="51195426"/>
        <c:scaling>
          <c:orientation val="minMax"/>
          <c:max val="10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3144921"/>
        <c:crosses val="max"/>
        <c:crossBetween val="between"/>
        <c:dispUnits/>
        <c:majorUnit val="1"/>
      </c:valAx>
      <c:spPr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02"/>
          <c:y val="0.8925"/>
          <c:w val="0.99225"/>
          <c:h val="0.10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400" b="0" i="0" u="none" baseline="0">
              <a:latin typeface="Garamond"/>
              <a:ea typeface="Garamond"/>
              <a:cs typeface="Garamond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325"/>
          <c:w val="0.94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'II-12. ábra_chart'!$C$4</c:f>
              <c:strCache>
                <c:ptCount val="1"/>
                <c:pt idx="0">
                  <c:v>Bruttó pénzügyi adósság / GDP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'II-12. ábra_chart'!$B$5:$B$45</c:f>
              <c:str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strCache>
            </c:strRef>
          </c:cat>
          <c:val>
            <c:numRef>
              <c:f>'II-12. ábra_chart'!$C$5:$C$45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</c:ser>
        <c:axId val="58105651"/>
        <c:axId val="53188812"/>
      </c:lineChart>
      <c:lineChart>
        <c:grouping val="standard"/>
        <c:varyColors val="0"/>
        <c:ser>
          <c:idx val="1"/>
          <c:order val="1"/>
          <c:tx>
            <c:strRef>
              <c:f>'II-12. ábra_chart'!$D$4</c:f>
              <c:strCache>
                <c:ptCount val="1"/>
                <c:pt idx="0">
                  <c:v>Bruttó pénzügyi adósság / rendelkezésre álló jövedelem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'II-12. ábra_chart'!$B$5:$B$45</c:f>
              <c:str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strCache>
            </c:strRef>
          </c:cat>
          <c:val>
            <c:numRef>
              <c:f>'II-12. ábra_chart'!$D$5:$D$45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</c:ser>
        <c:axId val="8937261"/>
        <c:axId val="13326486"/>
      </c:lineChart>
      <c:catAx>
        <c:axId val="58105651"/>
        <c:scaling>
          <c:orientation val="minMax"/>
          <c:min val="1139"/>
        </c:scaling>
        <c:axPos val="b"/>
        <c:delete val="0"/>
        <c:numFmt formatCode="yyyy/mmm/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375" b="0" i="0" u="none" baseline="0">
                <a:latin typeface="Garamond"/>
                <a:ea typeface="Garamond"/>
                <a:cs typeface="Garamond"/>
              </a:defRPr>
            </a:pPr>
          </a:p>
        </c:txPr>
        <c:crossAx val="53188812"/>
        <c:crosses val="autoZero"/>
        <c:auto val="1"/>
        <c:lblOffset val="100"/>
        <c:noMultiLvlLbl val="0"/>
      </c:catAx>
      <c:valAx>
        <c:axId val="53188812"/>
        <c:scaling>
          <c:orientation val="minMax"/>
          <c:max val="3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105651"/>
        <c:crossesAt val="1"/>
        <c:crossBetween val="between"/>
        <c:dispUnits/>
        <c:majorUnit val="5"/>
      </c:valAx>
      <c:catAx>
        <c:axId val="8937261"/>
        <c:scaling>
          <c:orientation val="minMax"/>
        </c:scaling>
        <c:axPos val="b"/>
        <c:delete val="1"/>
        <c:majorTickMark val="in"/>
        <c:minorTickMark val="none"/>
        <c:tickLblPos val="nextTo"/>
        <c:crossAx val="13326486"/>
        <c:crosses val="autoZero"/>
        <c:auto val="1"/>
        <c:lblOffset val="100"/>
        <c:noMultiLvlLbl val="0"/>
      </c:catAx>
      <c:valAx>
        <c:axId val="13326486"/>
        <c:scaling>
          <c:orientation val="minMax"/>
          <c:max val="3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8937261"/>
        <c:crosses val="max"/>
        <c:crossBetween val="between"/>
        <c:dispUnits/>
        <c:majorUnit val="5"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8885"/>
          <c:w val="0.997"/>
          <c:h val="0.1115"/>
        </c:manualLayout>
      </c:layout>
      <c:overlay val="0"/>
      <c:spPr>
        <a:noFill/>
      </c:spPr>
    </c:legend>
    <c:plotVisOnly val="1"/>
    <c:dispBlanksAs val="gap"/>
    <c:showDLblsOverMax val="0"/>
  </c:chart>
  <c:txPr>
    <a:bodyPr vert="horz" rot="0"/>
    <a:lstStyle/>
    <a:p>
      <a:pPr>
        <a:defRPr lang="en-US" cap="none" sz="137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5475"/>
          <c:w val="0.9397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'II-12. ábra_chart'!$C$3</c:f>
              <c:strCache>
                <c:ptCount val="1"/>
                <c:pt idx="0">
                  <c:v>Gross financial debt / GDP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'II-12. ábra_chart'!$A$5:$A$45</c:f>
              <c:str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strCache>
            </c:strRef>
          </c:cat>
          <c:val>
            <c:numRef>
              <c:f>'II-12. ábra_chart'!$C$5:$C$45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</c:ser>
        <c:axId val="52829511"/>
        <c:axId val="5703552"/>
      </c:lineChart>
      <c:lineChart>
        <c:grouping val="standard"/>
        <c:varyColors val="0"/>
        <c:ser>
          <c:idx val="1"/>
          <c:order val="1"/>
          <c:tx>
            <c:strRef>
              <c:f>'II-12. ábra_chart'!$D$3</c:f>
              <c:strCache>
                <c:ptCount val="1"/>
                <c:pt idx="0">
                  <c:v>Gross financial debt / disposable income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'II-12. ábra_chart'!$A$5:$A$45</c:f>
              <c:str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strCache>
            </c:strRef>
          </c:cat>
          <c:val>
            <c:numRef>
              <c:f>'II-12. ábra_chart'!$D$5:$D$45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</c:ser>
        <c:axId val="51331969"/>
        <c:axId val="59334538"/>
      </c:lineChart>
      <c:catAx>
        <c:axId val="52829511"/>
        <c:scaling>
          <c:orientation val="minMax"/>
          <c:min val="1139"/>
        </c:scaling>
        <c:axPos val="b"/>
        <c:delete val="0"/>
        <c:numFmt formatCode="[$-409]mmm/yy;@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5703552"/>
        <c:crosses val="autoZero"/>
        <c:auto val="1"/>
        <c:lblOffset val="100"/>
        <c:noMultiLvlLbl val="0"/>
      </c:catAx>
      <c:valAx>
        <c:axId val="5703552"/>
        <c:scaling>
          <c:orientation val="minMax"/>
          <c:max val="3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829511"/>
        <c:crossesAt val="1"/>
        <c:crossBetween val="between"/>
        <c:dispUnits/>
        <c:majorUnit val="5"/>
      </c:valAx>
      <c:catAx>
        <c:axId val="51331969"/>
        <c:scaling>
          <c:orientation val="minMax"/>
        </c:scaling>
        <c:axPos val="b"/>
        <c:delete val="1"/>
        <c:majorTickMark val="in"/>
        <c:minorTickMark val="none"/>
        <c:tickLblPos val="nextTo"/>
        <c:crossAx val="59334538"/>
        <c:crosses val="autoZero"/>
        <c:auto val="1"/>
        <c:lblOffset val="100"/>
        <c:noMultiLvlLbl val="0"/>
      </c:catAx>
      <c:valAx>
        <c:axId val="59334538"/>
        <c:scaling>
          <c:orientation val="minMax"/>
          <c:max val="3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1331969"/>
        <c:crosses val="max"/>
        <c:crossBetween val="between"/>
        <c:dispUnits/>
        <c:majorUnit val="5"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0775"/>
          <c:y val="0.89425"/>
          <c:w val="0.942"/>
          <c:h val="0.102"/>
        </c:manualLayout>
      </c:layout>
      <c:overlay val="0"/>
      <c:spPr>
        <a:noFill/>
      </c:sp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61"/>
          <c:w val="0.94125"/>
          <c:h val="0.7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'II-13. ábra_chart'!$B$4</c:f>
              <c:strCache>
                <c:ptCount val="1"/>
                <c:pt idx="0">
                  <c:v>Lakáshitel törlesztés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'II-13. ábra_chart'!$A$5:$A$9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'II-13. ábra_chart'!$B$5:$B$9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'II-13. ábra_chart'!$C$4</c:f>
              <c:strCache>
                <c:ptCount val="1"/>
                <c:pt idx="0">
                  <c:v>Fogyasztási hitel törlesztés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'II-13. ábra_chart'!$A$5:$A$9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'II-13. ábra_chart'!$C$5:$C$9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64248795"/>
        <c:axId val="41368244"/>
      </c:barChart>
      <c:catAx>
        <c:axId val="64248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41368244"/>
        <c:crosses val="autoZero"/>
        <c:auto val="1"/>
        <c:lblOffset val="100"/>
        <c:noMultiLvlLbl val="0"/>
      </c:catAx>
      <c:valAx>
        <c:axId val="41368244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22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248795"/>
        <c:crossesAt val="1"/>
        <c:crossBetween val="between"/>
        <c:dispUnits/>
        <c:majorUnit val="2"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1675"/>
          <c:y val="0.8875"/>
          <c:w val="0.9435"/>
          <c:h val="0.0965"/>
        </c:manualLayout>
      </c:layout>
      <c:overlay val="0"/>
      <c:spPr>
        <a:noFill/>
      </c:sp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645"/>
          <c:w val="0.94825"/>
          <c:h val="0.7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'II-13. ábra_chart'!$B$3</c:f>
              <c:strCache>
                <c:ptCount val="1"/>
                <c:pt idx="0">
                  <c:v>Housing debt service cost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'II-13. ábra_chart'!$A$5:$A$9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'II-13. ábra_chart'!$B$5:$B$9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'II-13. ábra_chart'!$C$3</c:f>
              <c:strCache>
                <c:ptCount val="1"/>
                <c:pt idx="0">
                  <c:v>Consumer debt service cost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'II-13. ábra_chart'!$A$5:$A$9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'II-13. ábra_chart'!$C$5:$C$9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36769877"/>
        <c:axId val="62493438"/>
      </c:barChart>
      <c:catAx>
        <c:axId val="36769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62493438"/>
        <c:crosses val="autoZero"/>
        <c:auto val="1"/>
        <c:lblOffset val="100"/>
        <c:noMultiLvlLbl val="0"/>
      </c:catAx>
      <c:valAx>
        <c:axId val="62493438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22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769877"/>
        <c:crossesAt val="1"/>
        <c:crossBetween val="between"/>
        <c:dispUnits/>
        <c:majorUnit val="2"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145"/>
          <c:y val="0.8715"/>
          <c:w val="0.9395"/>
          <c:h val="0.11"/>
        </c:manualLayout>
      </c:layout>
      <c:overlay val="0"/>
      <c:spPr>
        <a:noFill/>
      </c:sp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63"/>
          <c:w val="0.95125"/>
          <c:h val="0.711"/>
        </c:manualLayout>
      </c:layout>
      <c:lineChart>
        <c:grouping val="standard"/>
        <c:varyColors val="0"/>
        <c:ser>
          <c:idx val="1"/>
          <c:order val="1"/>
          <c:tx>
            <c:strRef>
              <c:f>'II-14. ábra_chart'!$B$6</c:f>
              <c:strCache>
                <c:ptCount val="1"/>
                <c:pt idx="0">
                  <c:v>Háztartási hitelek/magán szektor hitelei (jobb skála)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'II-14. ábra_chart'!$C$3:$F$3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'II-14. ábra_chart'!$C$6:$F$6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25570031"/>
        <c:axId val="28803688"/>
      </c:lineChart>
      <c:lineChart>
        <c:grouping val="standard"/>
        <c:varyColors val="0"/>
        <c:ser>
          <c:idx val="0"/>
          <c:order val="0"/>
          <c:tx>
            <c:strRef>
              <c:f>'II-14. ábra_chart'!$B$5</c:f>
              <c:strCache>
                <c:ptCount val="1"/>
                <c:pt idx="0">
                  <c:v>Marketing/működési költség (bal skála)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'II-14. ábra_chart'!$C$3:$F$3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'II-14. ábra_chart'!$C$5:$F$5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57906601"/>
        <c:axId val="51397362"/>
      </c:lineChart>
      <c:catAx>
        <c:axId val="57906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51397362"/>
        <c:crosses val="autoZero"/>
        <c:auto val="1"/>
        <c:lblOffset val="100"/>
        <c:noMultiLvlLbl val="0"/>
      </c:catAx>
      <c:valAx>
        <c:axId val="51397362"/>
        <c:scaling>
          <c:orientation val="minMax"/>
          <c:max val="5"/>
          <c:min val="3.5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7906601"/>
        <c:crossesAt val="1"/>
        <c:crossBetween val="between"/>
        <c:dispUnits/>
        <c:majorUnit val="0.25"/>
      </c:valAx>
      <c:catAx>
        <c:axId val="25570031"/>
        <c:scaling>
          <c:orientation val="minMax"/>
        </c:scaling>
        <c:axPos val="b"/>
        <c:delete val="1"/>
        <c:majorTickMark val="out"/>
        <c:minorTickMark val="none"/>
        <c:tickLblPos val="nextTo"/>
        <c:crossAx val="28803688"/>
        <c:crosses val="autoZero"/>
        <c:auto val="1"/>
        <c:lblOffset val="100"/>
        <c:noMultiLvlLbl val="0"/>
      </c:catAx>
      <c:valAx>
        <c:axId val="28803688"/>
        <c:scaling>
          <c:orientation val="minMax"/>
          <c:max val="40"/>
          <c:min val="10"/>
        </c:scaling>
        <c:axPos val="l"/>
        <c:delete val="0"/>
        <c:numFmt formatCode="0" sourceLinked="0"/>
        <c:majorTickMark val="out"/>
        <c:minorTickMark val="none"/>
        <c:tickLblPos val="nextTo"/>
        <c:crossAx val="25570031"/>
        <c:crosses val="max"/>
        <c:crossBetween val="between"/>
        <c:dispUnits/>
        <c:majorUnit val="5"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79825"/>
          <c:w val="0.90475"/>
          <c:h val="0.18025"/>
        </c:manualLayout>
      </c:layout>
      <c:overlay val="0"/>
      <c:spPr>
        <a:noFill/>
      </c:sp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6175"/>
          <c:w val="0.95125"/>
          <c:h val="0.72525"/>
        </c:manualLayout>
      </c:layout>
      <c:lineChart>
        <c:grouping val="standard"/>
        <c:varyColors val="0"/>
        <c:ser>
          <c:idx val="1"/>
          <c:order val="1"/>
          <c:tx>
            <c:strRef>
              <c:f>'II-14. ábra_chart'!$A$6</c:f>
              <c:strCache>
                <c:ptCount val="1"/>
                <c:pt idx="0">
                  <c:v>Household / total non-financial private sector credit (right hand scale)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'II-14. ábra_chart'!$C$3:$F$3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'II-14. ábra_chart'!$C$6:$F$6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59923075"/>
        <c:axId val="2436764"/>
      </c:lineChart>
      <c:lineChart>
        <c:grouping val="standard"/>
        <c:varyColors val="0"/>
        <c:ser>
          <c:idx val="0"/>
          <c:order val="0"/>
          <c:tx>
            <c:strRef>
              <c:f>'II-14. ábra_chart'!$A$5</c:f>
              <c:strCache>
                <c:ptCount val="1"/>
                <c:pt idx="0">
                  <c:v>Marketing / operating costs (left hand scale)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'II-14. ábra_chart'!$C$3:$F$3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'II-14. ábra_chart'!$C$5:$F$5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21930877"/>
        <c:axId val="63160166"/>
      </c:lineChart>
      <c:catAx>
        <c:axId val="21930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63160166"/>
        <c:crosses val="autoZero"/>
        <c:auto val="1"/>
        <c:lblOffset val="100"/>
        <c:noMultiLvlLbl val="0"/>
      </c:catAx>
      <c:valAx>
        <c:axId val="63160166"/>
        <c:scaling>
          <c:orientation val="minMax"/>
          <c:max val="5"/>
          <c:min val="3.5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1930877"/>
        <c:crossesAt val="1"/>
        <c:crossBetween val="between"/>
        <c:dispUnits/>
        <c:majorUnit val="0.25"/>
      </c:valAx>
      <c:catAx>
        <c:axId val="59923075"/>
        <c:scaling>
          <c:orientation val="minMax"/>
        </c:scaling>
        <c:axPos val="b"/>
        <c:delete val="1"/>
        <c:majorTickMark val="out"/>
        <c:minorTickMark val="none"/>
        <c:tickLblPos val="nextTo"/>
        <c:crossAx val="2436764"/>
        <c:crosses val="autoZero"/>
        <c:auto val="1"/>
        <c:lblOffset val="100"/>
        <c:noMultiLvlLbl val="0"/>
      </c:catAx>
      <c:valAx>
        <c:axId val="2436764"/>
        <c:scaling>
          <c:orientation val="minMax"/>
          <c:max val="40"/>
          <c:min val="10"/>
        </c:scaling>
        <c:axPos val="l"/>
        <c:delete val="0"/>
        <c:numFmt formatCode="0" sourceLinked="0"/>
        <c:majorTickMark val="out"/>
        <c:minorTickMark val="none"/>
        <c:tickLblPos val="nextTo"/>
        <c:crossAx val="59923075"/>
        <c:crosses val="max"/>
        <c:crossBetween val="between"/>
        <c:dispUnits/>
        <c:majorUnit val="5"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1375"/>
          <c:w val="1"/>
          <c:h val="0.17"/>
        </c:manualLayout>
      </c:layout>
      <c:overlay val="0"/>
      <c:spPr>
        <a:noFill/>
      </c:sp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315"/>
          <c:w val="0.977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'II-2. ábra_chart'!$C$4</c:f>
              <c:strCache>
                <c:ptCount val="1"/>
                <c:pt idx="0">
                  <c:v>2002. dec.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'II-2. ábra_chart'!$B$5:$B$9</c:f>
              <c:strCache/>
            </c:strRef>
          </c:cat>
          <c:val>
            <c:numRef>
              <c:f>'II-2. ábra_chart'!$C$5:$C$9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1"/>
          <c:tx>
            <c:strRef>
              <c:f>'II-2. ábra_chart'!$D$4</c:f>
              <c:strCache>
                <c:ptCount val="1"/>
                <c:pt idx="0">
                  <c:v>2003. jún.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'II-2. ábra_chart'!$B$5:$B$9</c:f>
              <c:strCache/>
            </c:strRef>
          </c:cat>
          <c:val>
            <c:numRef>
              <c:f>'II-2. ábra_chart'!$D$5:$D$9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2"/>
          <c:tx>
            <c:strRef>
              <c:f>'II-2. ábra_chart'!$E$4</c:f>
              <c:strCache>
                <c:ptCount val="1"/>
                <c:pt idx="0">
                  <c:v>2003. dec.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'II-2. ábra_chart'!$B$5:$B$9</c:f>
              <c:strCache/>
            </c:strRef>
          </c:cat>
          <c:val>
            <c:numRef>
              <c:f>'II-2. ábra_chart'!$E$5:$E$9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3"/>
          <c:tx>
            <c:strRef>
              <c:f>'II-2. ábra_chart'!$F$4</c:f>
              <c:strCache>
                <c:ptCount val="1"/>
                <c:pt idx="0">
                  <c:v>2004. jún.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'II-2. ábra_chart'!$B$5:$B$9</c:f>
              <c:strCache/>
            </c:strRef>
          </c:cat>
          <c:val>
            <c:numRef>
              <c:f>'II-2. ábra_chart'!$F$5:$F$9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4"/>
          <c:tx>
            <c:strRef>
              <c:f>'II-2. ábra_chart'!$G$4</c:f>
              <c:strCache>
                <c:ptCount val="1"/>
                <c:pt idx="0">
                  <c:v>2004. dec.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'II-2. ábra_chart'!$B$5:$B$9</c:f>
              <c:strCache/>
            </c:strRef>
          </c:cat>
          <c:val>
            <c:numRef>
              <c:f>'II-2. ábra_chart'!$G$5:$G$9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89073"/>
        <c:axId val="801658"/>
      </c:barChart>
      <c:catAx>
        <c:axId val="89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01658"/>
        <c:crosses val="autoZero"/>
        <c:auto val="1"/>
        <c:lblOffset val="100"/>
        <c:noMultiLvlLbl val="0"/>
      </c:catAx>
      <c:valAx>
        <c:axId val="8016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907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55"/>
          <c:y val="0.912"/>
          <c:w val="0.9945"/>
          <c:h val="0.0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Garamond"/>
          <a:ea typeface="Garamond"/>
          <a:cs typeface="Garamond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8325"/>
          <c:w val="0.9465"/>
          <c:h val="0.7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'II-15. ábra_chart'!$B$5</c:f>
              <c:strCache>
                <c:ptCount val="1"/>
                <c:pt idx="0">
                  <c:v>Deviza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'II-15. ábra_chart'!$A$6:$A$10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'II-15. ábra_chart'!$B$6:$B$10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'II-15. ábra_chart'!$C$5</c:f>
              <c:strCache>
                <c:ptCount val="1"/>
                <c:pt idx="0">
                  <c:v>Forint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'II-15. ábra_chart'!$A$6:$A$10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'II-15. ábra_chart'!$C$6:$C$10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31570583"/>
        <c:axId val="15699792"/>
      </c:barChart>
      <c:catAx>
        <c:axId val="31570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15699792"/>
        <c:crosses val="autoZero"/>
        <c:auto val="1"/>
        <c:lblOffset val="100"/>
        <c:noMultiLvlLbl val="0"/>
      </c:catAx>
      <c:valAx>
        <c:axId val="156997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Mrd Ft</a:t>
                </a:r>
              </a:p>
            </c:rich>
          </c:tx>
          <c:layout>
            <c:manualLayout>
              <c:xMode val="factor"/>
              <c:yMode val="factor"/>
              <c:x val="0.013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1570583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59"/>
          <c:y val="0.8875"/>
          <c:w val="0.34725"/>
          <c:h val="0.0965"/>
        </c:manualLayout>
      </c:layout>
      <c:overlay val="0"/>
      <c:spPr>
        <a:noFill/>
      </c:sp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8475"/>
          <c:w val="0.94675"/>
          <c:h val="0.7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'II-15. ábra_chart'!$B$4</c:f>
              <c:strCache>
                <c:ptCount val="1"/>
                <c:pt idx="0">
                  <c:v>Currency debt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'II-15. ábra_chart'!$A$6:$A$10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'II-15. ábra_chart'!$B$6:$B$10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'II-15. ábra_chart'!$C$4</c:f>
              <c:strCache>
                <c:ptCount val="1"/>
                <c:pt idx="0">
                  <c:v>Forint debt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'II-15. ábra_chart'!$A$6:$A$10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'II-15. ábra_chart'!$C$6:$C$10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7080401"/>
        <c:axId val="63723610"/>
      </c:barChart>
      <c:catAx>
        <c:axId val="7080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63723610"/>
        <c:crosses val="autoZero"/>
        <c:auto val="1"/>
        <c:lblOffset val="100"/>
        <c:noMultiLvlLbl val="0"/>
      </c:catAx>
      <c:valAx>
        <c:axId val="637236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Garamond"/>
                    <a:ea typeface="Garamond"/>
                    <a:cs typeface="Garamond"/>
                  </a:rPr>
                  <a:t>HUF bn</a:t>
                </a:r>
              </a:p>
            </c:rich>
          </c:tx>
          <c:layout>
            <c:manualLayout>
              <c:xMode val="factor"/>
              <c:yMode val="factor"/>
              <c:x val="0.022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7080401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915"/>
          <c:y val="0.86375"/>
          <c:w val="0.56175"/>
          <c:h val="0.1235"/>
        </c:manualLayout>
      </c:layout>
      <c:overlay val="0"/>
      <c:spPr>
        <a:noFill/>
      </c:sp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3775"/>
          <c:w val="0.958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'II-16. ábra_chart'!$C$4</c:f>
              <c:strCache>
                <c:ptCount val="1"/>
                <c:pt idx="0">
                  <c:v>Új lakásvásárlásra felvett hitelek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'II-16. ábra_chart'!$B$5:$B$24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'II-16. ábra_chart'!$C$5:$C$24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Épített lakások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'II-16. ábra_chart'!$B$5:$B$24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'II-16. ábra_chart'!$D$5:$D$24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36641579"/>
        <c:axId val="61338756"/>
      </c:lineChart>
      <c:lineChart>
        <c:grouping val="standard"/>
        <c:varyColors val="0"/>
        <c:ser>
          <c:idx val="2"/>
          <c:order val="2"/>
          <c:tx>
            <c:v>Kiadott engedélyek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'II-16. ábra_chart'!$B$5:$B$24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'II-16. ábra_chart'!$E$5:$E$24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15177893"/>
        <c:axId val="2383310"/>
      </c:lineChart>
      <c:catAx>
        <c:axId val="36641579"/>
        <c:scaling>
          <c:orientation val="minMax"/>
        </c:scaling>
        <c:axPos val="b"/>
        <c:delete val="0"/>
        <c:numFmt formatCode="yyyy/mmm/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61338756"/>
        <c:crosses val="autoZero"/>
        <c:auto val="1"/>
        <c:lblOffset val="100"/>
        <c:noMultiLvlLbl val="0"/>
      </c:catAx>
      <c:valAx>
        <c:axId val="61338756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db</a:t>
                </a:r>
              </a:p>
            </c:rich>
          </c:tx>
          <c:layout>
            <c:manualLayout>
              <c:xMode val="factor"/>
              <c:yMode val="factor"/>
              <c:x val="0.014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6641579"/>
        <c:crossesAt val="1"/>
        <c:crossBetween val="between"/>
        <c:dispUnits/>
        <c:majorUnit val="3000"/>
      </c:valAx>
      <c:catAx>
        <c:axId val="15177893"/>
        <c:scaling>
          <c:orientation val="minMax"/>
        </c:scaling>
        <c:axPos val="b"/>
        <c:delete val="1"/>
        <c:majorTickMark val="in"/>
        <c:minorTickMark val="none"/>
        <c:tickLblPos val="nextTo"/>
        <c:crossAx val="2383310"/>
        <c:crosses val="autoZero"/>
        <c:auto val="1"/>
        <c:lblOffset val="100"/>
        <c:noMultiLvlLbl val="0"/>
      </c:catAx>
      <c:valAx>
        <c:axId val="23833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db</a:t>
                </a:r>
              </a:p>
            </c:rich>
          </c:tx>
          <c:layout>
            <c:manualLayout>
              <c:xMode val="factor"/>
              <c:yMode val="factor"/>
              <c:x val="0.0105"/>
              <c:y val="0.15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15177893"/>
        <c:crosses val="max"/>
        <c:crossBetween val="between"/>
        <c:dispUnits/>
        <c:majorUnit val="3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425"/>
          <c:y val="0.86775"/>
          <c:w val="0.99575"/>
          <c:h val="0.11875"/>
        </c:manualLayout>
      </c:layout>
      <c:overlay val="0"/>
      <c:spPr>
        <a:noFill/>
      </c:sp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6475"/>
          <c:w val="0.98125"/>
          <c:h val="0.78825"/>
        </c:manualLayout>
      </c:layout>
      <c:lineChart>
        <c:grouping val="standard"/>
        <c:varyColors val="0"/>
        <c:ser>
          <c:idx val="0"/>
          <c:order val="0"/>
          <c:tx>
            <c:strRef>
              <c:f>'II-16. ábra_chart'!$C$3</c:f>
              <c:strCache>
                <c:ptCount val="1"/>
                <c:pt idx="0">
                  <c:v>Loans for new dwelling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'II-16. ábra_chart'!$A$5:$A$24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'II-16. ábra_chart'!$C$5:$C$24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'II-16. ábra_chart'!$D$3</c:f>
              <c:strCache>
                <c:ptCount val="1"/>
                <c:pt idx="0">
                  <c:v>Number of dwellings built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'II-16. ábra_chart'!$A$5:$A$24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'II-16. ábra_chart'!$D$5:$D$24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21449791"/>
        <c:axId val="58830392"/>
      </c:lineChart>
      <c:lineChart>
        <c:grouping val="standard"/>
        <c:varyColors val="0"/>
        <c:ser>
          <c:idx val="2"/>
          <c:order val="2"/>
          <c:tx>
            <c:strRef>
              <c:f>'II-16. ábra_chart'!$E$3</c:f>
              <c:strCache>
                <c:ptCount val="1"/>
                <c:pt idx="0">
                  <c:v>Number of building permits issued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'II-16. ábra_chart'!$A$5:$A$24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'II-16. ábra_chart'!$E$5:$E$24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59711481"/>
        <c:axId val="532418"/>
      </c:lineChart>
      <c:catAx>
        <c:axId val="21449791"/>
        <c:scaling>
          <c:orientation val="minMax"/>
        </c:scaling>
        <c:axPos val="b"/>
        <c:delete val="0"/>
        <c:numFmt formatCode="[$-409]mmm/yy;@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58830392"/>
        <c:crosses val="autoZero"/>
        <c:auto val="1"/>
        <c:lblOffset val="100"/>
        <c:noMultiLvlLbl val="0"/>
      </c:catAx>
      <c:valAx>
        <c:axId val="58830392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Garamond"/>
                    <a:ea typeface="Garamond"/>
                    <a:cs typeface="Garamond"/>
                  </a:rPr>
                  <a:t>pcs</a:t>
                </a:r>
              </a:p>
            </c:rich>
          </c:tx>
          <c:layout>
            <c:manualLayout>
              <c:xMode val="factor"/>
              <c:yMode val="factor"/>
              <c:x val="0.03225"/>
              <c:y val="0.15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1449791"/>
        <c:crossesAt val="1"/>
        <c:crossBetween val="between"/>
        <c:dispUnits/>
        <c:majorUnit val="3000"/>
      </c:valAx>
      <c:catAx>
        <c:axId val="59711481"/>
        <c:scaling>
          <c:orientation val="minMax"/>
        </c:scaling>
        <c:axPos val="b"/>
        <c:delete val="1"/>
        <c:majorTickMark val="in"/>
        <c:minorTickMark val="none"/>
        <c:tickLblPos val="nextTo"/>
        <c:crossAx val="532418"/>
        <c:crosses val="autoZero"/>
        <c:auto val="1"/>
        <c:lblOffset val="100"/>
        <c:noMultiLvlLbl val="0"/>
      </c:catAx>
      <c:valAx>
        <c:axId val="5324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Garamond"/>
                    <a:ea typeface="Garamond"/>
                    <a:cs typeface="Garamond"/>
                  </a:rPr>
                  <a:t>pcs</a:t>
                </a:r>
              </a:p>
            </c:rich>
          </c:tx>
          <c:layout>
            <c:manualLayout>
              <c:xMode val="factor"/>
              <c:yMode val="factor"/>
              <c:x val="0.034"/>
              <c:y val="0.15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59711481"/>
        <c:crosses val="max"/>
        <c:crossBetween val="between"/>
        <c:dispUnits/>
        <c:majorUnit val="3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825"/>
          <c:y val="0.86025"/>
          <c:w val="0.99175"/>
          <c:h val="0.1255"/>
        </c:manualLayout>
      </c:layout>
      <c:overlay val="0"/>
      <c:spPr>
        <a:noFill/>
      </c:sp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025"/>
          <c:w val="0.96925"/>
          <c:h val="0.94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'II-17. ábra_chart'!$B$4:$B$9</c:f>
              <c:strCache/>
            </c:strRef>
          </c:cat>
          <c:val>
            <c:numRef>
              <c:f>'II-17. ábra_chart'!$C$4:$C$9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791763"/>
        <c:axId val="43125868"/>
      </c:barChart>
      <c:catAx>
        <c:axId val="479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43125868"/>
        <c:crosses val="autoZero"/>
        <c:auto val="1"/>
        <c:lblOffset val="100"/>
        <c:noMultiLvlLbl val="0"/>
      </c:catAx>
      <c:valAx>
        <c:axId val="431258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91763"/>
        <c:crossesAt val="1"/>
        <c:crossBetween val="between"/>
        <c:dispUnits/>
      </c:valAx>
      <c:spPr>
        <a:ln w="3175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Garamond"/>
          <a:ea typeface="Garamond"/>
          <a:cs typeface="Garamond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545"/>
          <c:w val="0.96925"/>
          <c:h val="0.94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'II-17. ábra_chart'!$A$4:$A$9</c:f>
              <c:strCache/>
            </c:strRef>
          </c:cat>
          <c:val>
            <c:numRef>
              <c:f>'II-17. ábra_chart'!$C$4:$C$9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2588493"/>
        <c:axId val="3534390"/>
      </c:barChart>
      <c:catAx>
        <c:axId val="52588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3534390"/>
        <c:crosses val="autoZero"/>
        <c:auto val="1"/>
        <c:lblOffset val="100"/>
        <c:noMultiLvlLbl val="0"/>
      </c:catAx>
      <c:valAx>
        <c:axId val="35343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52588493"/>
        <c:crossesAt val="1"/>
        <c:crossBetween val="between"/>
        <c:dispUnits/>
      </c:valAx>
      <c:spPr>
        <a:ln w="3175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Garamond"/>
          <a:ea typeface="Garamond"/>
          <a:cs typeface="Garamond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5375"/>
          <c:w val="0.9645"/>
          <c:h val="0.8305"/>
        </c:manualLayout>
      </c:layout>
      <c:areaChart>
        <c:grouping val="stacked"/>
        <c:varyColors val="0"/>
        <c:ser>
          <c:idx val="2"/>
          <c:order val="2"/>
          <c:tx>
            <c:strRef>
              <c:f>'II-18. ábra_chart'!$E$4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'II-18. ábra_chart'!$B$5:$B$67</c:f>
              <c:str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strCache>
            </c:strRef>
          </c:cat>
          <c:val>
            <c:numRef>
              <c:f>'II-18. ábra_chart'!$E$5:$E$67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</c:ser>
        <c:axId val="31809511"/>
        <c:axId val="17850144"/>
      </c:areaChart>
      <c:lineChart>
        <c:grouping val="standard"/>
        <c:varyColors val="0"/>
        <c:ser>
          <c:idx val="1"/>
          <c:order val="1"/>
          <c:tx>
            <c:strRef>
              <c:f>'II-18. ábra_chart'!$D$4</c:f>
              <c:strCache>
                <c:ptCount val="1"/>
                <c:pt idx="0">
                  <c:v>Külföld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'II-18. ábra_chart'!$B$5:$B$67</c:f>
              <c:str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strCache>
            </c:strRef>
          </c:cat>
          <c:val>
            <c:numRef>
              <c:f>'II-18. ábra_chart'!$D$5:$D$67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axId val="31809511"/>
        <c:axId val="17850144"/>
      </c:lineChart>
      <c:lineChart>
        <c:grouping val="standard"/>
        <c:varyColors val="0"/>
        <c:ser>
          <c:idx val="0"/>
          <c:order val="0"/>
          <c:tx>
            <c:strRef>
              <c:f>'II-18. ábra_chart'!$C$4</c:f>
              <c:strCache>
                <c:ptCount val="1"/>
                <c:pt idx="0">
                  <c:v>Belföld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'II-18. ábra_chart'!$B$5:$B$67</c:f>
              <c:str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strCache>
            </c:strRef>
          </c:cat>
          <c:val>
            <c:numRef>
              <c:f>'II-18. ábra_chart'!$C$5:$C$67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axId val="26433569"/>
        <c:axId val="36575530"/>
      </c:lineChart>
      <c:dateAx>
        <c:axId val="31809511"/>
        <c:scaling>
          <c:orientation val="minMax"/>
        </c:scaling>
        <c:axPos val="b"/>
        <c:delete val="0"/>
        <c:numFmt formatCode="yyyy/mmm/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17850144"/>
        <c:crosses val="autoZero"/>
        <c:auto val="0"/>
        <c:majorUnit val="3"/>
        <c:majorTimeUnit val="months"/>
        <c:noMultiLvlLbl val="0"/>
      </c:dateAx>
      <c:valAx>
        <c:axId val="17850144"/>
        <c:scaling>
          <c:orientation val="minMax"/>
          <c:max val="3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809511"/>
        <c:crossesAt val="1"/>
        <c:crossBetween val="midCat"/>
        <c:dispUnits/>
      </c:valAx>
      <c:dateAx>
        <c:axId val="26433569"/>
        <c:scaling>
          <c:orientation val="minMax"/>
        </c:scaling>
        <c:axPos val="b"/>
        <c:delete val="1"/>
        <c:majorTickMark val="in"/>
        <c:minorTickMark val="none"/>
        <c:tickLblPos val="nextTo"/>
        <c:crossAx val="36575530"/>
        <c:crosses val="autoZero"/>
        <c:auto val="0"/>
        <c:noMultiLvlLbl val="0"/>
      </c:dateAx>
      <c:valAx>
        <c:axId val="36575530"/>
        <c:scaling>
          <c:orientation val="minMax"/>
          <c:min val="-2000"/>
        </c:scaling>
        <c:axPos val="l"/>
        <c:delete val="0"/>
        <c:numFmt formatCode="General" sourceLinked="1"/>
        <c:majorTickMark val="in"/>
        <c:minorTickMark val="none"/>
        <c:tickLblPos val="nextTo"/>
        <c:crossAx val="26433569"/>
        <c:crosses val="max"/>
        <c:crossBetween val="midCat"/>
        <c:dispUnits/>
      </c:valAx>
      <c:spPr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105"/>
          <c:y val="0.90225"/>
          <c:w val="0.94125"/>
          <c:h val="0.08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5375"/>
          <c:w val="0.96475"/>
          <c:h val="0.83"/>
        </c:manualLayout>
      </c:layout>
      <c:areaChart>
        <c:grouping val="stacked"/>
        <c:varyColors val="0"/>
        <c:ser>
          <c:idx val="2"/>
          <c:order val="2"/>
          <c:tx>
            <c:strRef>
              <c:f>'II-18. ábra_chart'!$E$3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'II-18. ábra_chart'!$A$5:$A$67</c:f>
              <c:str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strCache>
            </c:strRef>
          </c:cat>
          <c:val>
            <c:numRef>
              <c:f>'II-18. ábra_chart'!$E$5:$E$67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</c:ser>
        <c:axId val="60744315"/>
        <c:axId val="9827924"/>
      </c:areaChart>
      <c:lineChart>
        <c:grouping val="standard"/>
        <c:varyColors val="0"/>
        <c:ser>
          <c:idx val="1"/>
          <c:order val="1"/>
          <c:tx>
            <c:strRef>
              <c:f>'II-18. ábra_chart'!$D$3</c:f>
              <c:strCache>
                <c:ptCount val="1"/>
                <c:pt idx="0">
                  <c:v>Foreign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'II-18. ábra_chart'!$A$5:$A$67</c:f>
              <c:str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strCache>
            </c:strRef>
          </c:cat>
          <c:val>
            <c:numRef>
              <c:f>'II-18. ábra_chart'!$D$5:$D$67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axId val="60744315"/>
        <c:axId val="9827924"/>
      </c:lineChart>
      <c:lineChart>
        <c:grouping val="standard"/>
        <c:varyColors val="0"/>
        <c:ser>
          <c:idx val="0"/>
          <c:order val="0"/>
          <c:tx>
            <c:strRef>
              <c:f>'II-18. ábra_chart'!$C$3</c:f>
              <c:strCache>
                <c:ptCount val="1"/>
                <c:pt idx="0">
                  <c:v>Domestic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'II-18. ábra_chart'!$A$5:$A$67</c:f>
              <c:str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strCache>
            </c:strRef>
          </c:cat>
          <c:val>
            <c:numRef>
              <c:f>'II-18. ábra_chart'!$C$5:$C$67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axId val="21342453"/>
        <c:axId val="57864350"/>
      </c:lineChart>
      <c:catAx>
        <c:axId val="60744315"/>
        <c:scaling>
          <c:orientation val="minMax"/>
        </c:scaling>
        <c:axPos val="b"/>
        <c:delete val="0"/>
        <c:numFmt formatCode="[$-409]mmm/yy;@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9827924"/>
        <c:crosses val="autoZero"/>
        <c:auto val="1"/>
        <c:lblOffset val="100"/>
        <c:noMultiLvlLbl val="0"/>
      </c:catAx>
      <c:valAx>
        <c:axId val="9827924"/>
        <c:scaling>
          <c:orientation val="minMax"/>
          <c:max val="3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744315"/>
        <c:crossesAt val="1"/>
        <c:crossBetween val="midCat"/>
        <c:dispUnits/>
      </c:valAx>
      <c:catAx>
        <c:axId val="21342453"/>
        <c:scaling>
          <c:orientation val="minMax"/>
        </c:scaling>
        <c:axPos val="b"/>
        <c:delete val="1"/>
        <c:majorTickMark val="in"/>
        <c:minorTickMark val="none"/>
        <c:tickLblPos val="nextTo"/>
        <c:crossAx val="57864350"/>
        <c:crosses val="autoZero"/>
        <c:auto val="1"/>
        <c:lblOffset val="100"/>
        <c:noMultiLvlLbl val="0"/>
      </c:catAx>
      <c:valAx>
        <c:axId val="57864350"/>
        <c:scaling>
          <c:orientation val="minMax"/>
          <c:min val="-2000"/>
        </c:scaling>
        <c:axPos val="l"/>
        <c:delete val="0"/>
        <c:numFmt formatCode="General" sourceLinked="1"/>
        <c:majorTickMark val="in"/>
        <c:minorTickMark val="none"/>
        <c:tickLblPos val="nextTo"/>
        <c:crossAx val="21342453"/>
        <c:crosses val="max"/>
        <c:crossBetween val="midCat"/>
        <c:dispUnits/>
      </c:valAx>
      <c:spPr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98"/>
          <c:w val="0.95425"/>
          <c:h val="0.08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56"/>
          <c:w val="0.994"/>
          <c:h val="0.82225"/>
        </c:manualLayout>
      </c:layout>
      <c:lineChart>
        <c:grouping val="standard"/>
        <c:varyColors val="0"/>
        <c:ser>
          <c:idx val="1"/>
          <c:order val="1"/>
          <c:tx>
            <c:strRef>
              <c:f>'II-19. ábra_chart'!$D$4</c:f>
              <c:strCache>
                <c:ptCount val="1"/>
                <c:pt idx="0">
                  <c:v>Deviza eladás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'II-19. ábra_chart'!$B$5:$B$40</c:f>
              <c:str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strCache>
            </c:strRef>
          </c:cat>
          <c:val>
            <c:numRef>
              <c:f>'II-19. ábra_chart'!$D$5:$D$40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axId val="51017103"/>
        <c:axId val="56500744"/>
      </c:lineChart>
      <c:lineChart>
        <c:grouping val="standard"/>
        <c:varyColors val="0"/>
        <c:ser>
          <c:idx val="0"/>
          <c:order val="0"/>
          <c:tx>
            <c:strRef>
              <c:f>'II-19. ábra_chart'!$C$4</c:f>
              <c:strCache>
                <c:ptCount val="1"/>
                <c:pt idx="0">
                  <c:v>Deviza vétel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'II-19. ábra_chart'!$B$5:$B$40</c:f>
              <c:str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strCache>
            </c:strRef>
          </c:cat>
          <c:val>
            <c:numRef>
              <c:f>'II-19. ábra_chart'!$C$5:$C$40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axId val="38744649"/>
        <c:axId val="13157522"/>
      </c:lineChart>
      <c:dateAx>
        <c:axId val="51017103"/>
        <c:scaling>
          <c:orientation val="minMax"/>
        </c:scaling>
        <c:axPos val="b"/>
        <c:delete val="0"/>
        <c:numFmt formatCode="yyyy/mmm/" sourceLinked="0"/>
        <c:majorTickMark val="none"/>
        <c:minorTickMark val="none"/>
        <c:tickLblPos val="low"/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56500744"/>
        <c:crosses val="autoZero"/>
        <c:auto val="0"/>
        <c:majorUnit val="2"/>
        <c:majorTimeUnit val="months"/>
        <c:noMultiLvlLbl val="0"/>
      </c:dateAx>
      <c:valAx>
        <c:axId val="56500744"/>
        <c:scaling>
          <c:orientation val="minMax"/>
          <c:max val="400"/>
          <c:min val="-1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017103"/>
        <c:crossesAt val="1"/>
        <c:crossBetween val="between"/>
        <c:dispUnits/>
        <c:majorUnit val="200"/>
      </c:valAx>
      <c:dateAx>
        <c:axId val="38744649"/>
        <c:scaling>
          <c:orientation val="minMax"/>
        </c:scaling>
        <c:axPos val="b"/>
        <c:delete val="1"/>
        <c:majorTickMark val="in"/>
        <c:minorTickMark val="none"/>
        <c:tickLblPos val="nextTo"/>
        <c:crossAx val="13157522"/>
        <c:crosses val="autoZero"/>
        <c:auto val="0"/>
        <c:noMultiLvlLbl val="0"/>
      </c:dateAx>
      <c:valAx>
        <c:axId val="13157522"/>
        <c:scaling>
          <c:orientation val="minMax"/>
          <c:max val="400"/>
          <c:min val="-1000"/>
        </c:scaling>
        <c:axPos val="l"/>
        <c:delete val="0"/>
        <c:numFmt formatCode="General" sourceLinked="1"/>
        <c:majorTickMark val="in"/>
        <c:minorTickMark val="none"/>
        <c:tickLblPos val="nextTo"/>
        <c:crossAx val="38744649"/>
        <c:crosses val="max"/>
        <c:crossBetween val="between"/>
        <c:dispUnits/>
        <c:majorUnit val="200"/>
      </c:valAx>
      <c:spPr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09"/>
          <c:y val="0.88525"/>
          <c:w val="0.79025"/>
          <c:h val="0.10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5575"/>
          <c:w val="0.994"/>
          <c:h val="0.82425"/>
        </c:manualLayout>
      </c:layout>
      <c:lineChart>
        <c:grouping val="standard"/>
        <c:varyColors val="0"/>
        <c:ser>
          <c:idx val="1"/>
          <c:order val="1"/>
          <c:tx>
            <c:strRef>
              <c:f>'II-19. ábra_chart'!$D$3</c:f>
              <c:strCache>
                <c:ptCount val="1"/>
                <c:pt idx="0">
                  <c:v>FX short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'II-19. ábra_chart'!$A$5:$A$40</c:f>
              <c:str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strCache>
            </c:strRef>
          </c:cat>
          <c:val>
            <c:numRef>
              <c:f>'II-19. ábra_chart'!$D$5:$D$40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axId val="51308835"/>
        <c:axId val="59126332"/>
      </c:lineChart>
      <c:lineChart>
        <c:grouping val="standard"/>
        <c:varyColors val="0"/>
        <c:ser>
          <c:idx val="0"/>
          <c:order val="0"/>
          <c:tx>
            <c:strRef>
              <c:f>'II-19. ábra_chart'!$C$3</c:f>
              <c:strCache>
                <c:ptCount val="1"/>
                <c:pt idx="0">
                  <c:v>FX long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'II-19. ábra_chart'!$A$5:$A$40</c:f>
              <c:str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strCache>
            </c:strRef>
          </c:cat>
          <c:val>
            <c:numRef>
              <c:f>'II-19. ábra_chart'!$C$5:$C$40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axId val="62374941"/>
        <c:axId val="24503558"/>
      </c:lineChart>
      <c:catAx>
        <c:axId val="51308835"/>
        <c:scaling>
          <c:orientation val="minMax"/>
        </c:scaling>
        <c:axPos val="b"/>
        <c:delete val="0"/>
        <c:numFmt formatCode="[$-409]mmm/yy;@" sourceLinked="0"/>
        <c:majorTickMark val="none"/>
        <c:minorTickMark val="none"/>
        <c:tickLblPos val="low"/>
        <c:txPr>
          <a:bodyPr vert="horz" rot="-5400000"/>
          <a:lstStyle/>
          <a:p>
            <a:pPr>
              <a:defRPr lang="en-US" cap="none" sz="1375" b="0" i="0" u="none" baseline="0">
                <a:latin typeface="Garamond"/>
                <a:ea typeface="Garamond"/>
                <a:cs typeface="Garamond"/>
              </a:defRPr>
            </a:pPr>
          </a:p>
        </c:txPr>
        <c:crossAx val="59126332"/>
        <c:crosses val="autoZero"/>
        <c:auto val="1"/>
        <c:lblOffset val="100"/>
        <c:noMultiLvlLbl val="0"/>
      </c:catAx>
      <c:valAx>
        <c:axId val="59126332"/>
        <c:scaling>
          <c:orientation val="minMax"/>
          <c:max val="400"/>
          <c:min val="-1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308835"/>
        <c:crossesAt val="1"/>
        <c:crossBetween val="between"/>
        <c:dispUnits/>
        <c:majorUnit val="200"/>
      </c:valAx>
      <c:catAx>
        <c:axId val="62374941"/>
        <c:scaling>
          <c:orientation val="minMax"/>
        </c:scaling>
        <c:axPos val="b"/>
        <c:delete val="1"/>
        <c:majorTickMark val="in"/>
        <c:minorTickMark val="none"/>
        <c:tickLblPos val="nextTo"/>
        <c:crossAx val="24503558"/>
        <c:crosses val="autoZero"/>
        <c:auto val="1"/>
        <c:lblOffset val="100"/>
        <c:noMultiLvlLbl val="0"/>
      </c:catAx>
      <c:valAx>
        <c:axId val="24503558"/>
        <c:scaling>
          <c:orientation val="minMax"/>
          <c:max val="400"/>
          <c:min val="-1000"/>
        </c:scaling>
        <c:axPos val="l"/>
        <c:delete val="0"/>
        <c:numFmt formatCode="General" sourceLinked="1"/>
        <c:majorTickMark val="in"/>
        <c:minorTickMark val="none"/>
        <c:tickLblPos val="nextTo"/>
        <c:crossAx val="62374941"/>
        <c:crosses val="max"/>
        <c:crossBetween val="between"/>
        <c:dispUnits/>
        <c:majorUnit val="200"/>
      </c:valAx>
      <c:spPr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1025"/>
          <c:y val="0.887"/>
          <c:w val="0.79875"/>
          <c:h val="0.099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Garamond"/>
              <a:ea typeface="Garamond"/>
              <a:cs typeface="Garamond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375" b="0" i="0" u="none" baseline="0">
          <a:latin typeface="Garamond"/>
          <a:ea typeface="Garamond"/>
          <a:cs typeface="Garamond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3175"/>
          <c:w val="0.9777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'II-2. ábra_chart'!$C$3</c:f>
              <c:strCache>
                <c:ptCount val="1"/>
                <c:pt idx="0">
                  <c:v>Dec.02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'II-2. ábra_chart'!$A$5:$A$9</c:f>
              <c:strCache/>
            </c:strRef>
          </c:cat>
          <c:val>
            <c:numRef>
              <c:f>'II-2. ábra_chart'!$C$5:$C$9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1"/>
          <c:tx>
            <c:strRef>
              <c:f>'II-2. ábra_chart'!$D$3</c:f>
              <c:strCache>
                <c:ptCount val="1"/>
                <c:pt idx="0">
                  <c:v>Jun.03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'II-2. ábra_chart'!$A$5:$A$9</c:f>
              <c:strCache/>
            </c:strRef>
          </c:cat>
          <c:val>
            <c:numRef>
              <c:f>'II-2. ábra_chart'!$D$5:$D$9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2"/>
          <c:tx>
            <c:strRef>
              <c:f>'II-2. ábra_chart'!$E$3</c:f>
              <c:strCache>
                <c:ptCount val="1"/>
                <c:pt idx="0">
                  <c:v>Dec.03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'II-2. ábra_chart'!$A$5:$A$9</c:f>
              <c:strCache/>
            </c:strRef>
          </c:cat>
          <c:val>
            <c:numRef>
              <c:f>'II-2. ábra_chart'!$E$5:$E$9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3"/>
          <c:tx>
            <c:strRef>
              <c:f>'II-2. ábra_chart'!$F$3</c:f>
              <c:strCache>
                <c:ptCount val="1"/>
                <c:pt idx="0">
                  <c:v>Jun.04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'II-2. ábra_chart'!$A$5:$A$9</c:f>
              <c:strCache/>
            </c:strRef>
          </c:cat>
          <c:val>
            <c:numRef>
              <c:f>'II-2. ábra_chart'!$F$5:$F$9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4"/>
          <c:tx>
            <c:strRef>
              <c:f>'II-2. ábra_chart'!$G$3</c:f>
              <c:strCache>
                <c:ptCount val="1"/>
                <c:pt idx="0">
                  <c:v>Dec.04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'II-2. ábra_chart'!$A$5:$A$9</c:f>
              <c:strCache/>
            </c:strRef>
          </c:cat>
          <c:val>
            <c:numRef>
              <c:f>'II-2. ábra_chart'!$G$5:$G$9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214923"/>
        <c:axId val="64934308"/>
      </c:barChart>
      <c:catAx>
        <c:axId val="7214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934308"/>
        <c:crosses val="autoZero"/>
        <c:auto val="1"/>
        <c:lblOffset val="100"/>
        <c:noMultiLvlLbl val="0"/>
      </c:catAx>
      <c:valAx>
        <c:axId val="649343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21492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115"/>
          <c:w val="0.973"/>
          <c:h val="0.08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Garamond"/>
          <a:ea typeface="Garamond"/>
          <a:cs typeface="Garamond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"/>
          <c:w val="0.91725"/>
          <c:h val="0.855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'II-20. ábra_chart'!$B$4</c:f>
              <c:strCache>
                <c:ptCount val="1"/>
                <c:pt idx="0">
                  <c:v>2004. évi átlagos hozamgörbe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'II-20. ábra_chart'!$A$5:$A$27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'II-20. ábra_chart'!$B$5:$B$27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'II-20. ábra_chart'!$C$4</c:f>
              <c:strCache>
                <c:ptCount val="1"/>
                <c:pt idx="0">
                  <c:v>2005. március végi hozamgörbe</c:v>
                </c:pt>
              </c:strCache>
            </c:strRef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'II-20. ábra_chart'!$A$5:$A$27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'II-20. ábra_chart'!$C$5:$C$27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Pt>
            <c:idx val="4"/>
            <c:marker>
              <c:symbol val="diamond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"/>
            <c:marker>
              <c:symbol val="diamond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'II-20. ábra_chart'!$A$5:$A$27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'II-20. ábra_chart'!$D$5:$D$27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axId val="19205431"/>
        <c:axId val="38631152"/>
      </c:scatterChart>
      <c:valAx>
        <c:axId val="19205431"/>
        <c:scaling>
          <c:orientation val="minMax"/>
          <c:max val="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Duration (év) </a:t>
                </a:r>
              </a:p>
            </c:rich>
          </c:tx>
          <c:layout>
            <c:manualLayout>
              <c:xMode val="factor"/>
              <c:yMode val="factor"/>
              <c:x val="0.009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31152"/>
        <c:crosses val="autoZero"/>
        <c:crossBetween val="midCat"/>
        <c:dispUnits/>
      </c:valAx>
      <c:valAx>
        <c:axId val="38631152"/>
        <c:scaling>
          <c:orientation val="minMax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Hozam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05431"/>
        <c:crosses val="autoZero"/>
        <c:crossBetween val="midCat"/>
        <c:dispUnits/>
      </c:valAx>
      <c:spPr>
        <a:noFill/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095"/>
          <c:y val="0.89875"/>
          <c:w val="0.977"/>
          <c:h val="0.08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"/>
          <c:w val="0.9175"/>
          <c:h val="0.851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'II-20. ábra_chart'!$B$3</c:f>
              <c:strCache>
                <c:ptCount val="1"/>
                <c:pt idx="0">
                  <c:v>Average yield curve in 2004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'II-20. ábra_chart'!$A$5:$A$27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'II-20. ábra_chart'!$B$5:$B$27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'II-20. ábra_chart'!$C$3</c:f>
              <c:strCache>
                <c:ptCount val="1"/>
                <c:pt idx="0">
                  <c:v>Yield curve at the end of March 2005</c:v>
                </c:pt>
              </c:strCache>
            </c:strRef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'II-20. ábra_chart'!$A$5:$A$27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'II-20. ábra_chart'!$C$5:$C$27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Pt>
            <c:idx val="4"/>
            <c:marker>
              <c:symbol val="diamond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"/>
            <c:marker>
              <c:symbol val="diamond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'II-20. ábra_chart'!$A$5:$A$27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'II-20. ábra_chart'!$D$5:$D$27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axId val="12136049"/>
        <c:axId val="42115578"/>
      </c:scatterChart>
      <c:valAx>
        <c:axId val="12136049"/>
        <c:scaling>
          <c:orientation val="minMax"/>
          <c:max val="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Garamond"/>
                    <a:ea typeface="Garamond"/>
                    <a:cs typeface="Garamond"/>
                  </a:rPr>
                  <a:t>Duration (year) </a:t>
                </a:r>
              </a:p>
            </c:rich>
          </c:tx>
          <c:layout>
            <c:manualLayout>
              <c:xMode val="factor"/>
              <c:yMode val="factor"/>
              <c:x val="0.009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115578"/>
        <c:crosses val="autoZero"/>
        <c:crossBetween val="midCat"/>
        <c:dispUnits/>
      </c:valAx>
      <c:valAx>
        <c:axId val="42115578"/>
        <c:scaling>
          <c:orientation val="minMax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Garamond"/>
                    <a:ea typeface="Garamond"/>
                    <a:cs typeface="Garamond"/>
                  </a:rPr>
                  <a:t>Yield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136049"/>
        <c:crosses val="autoZero"/>
        <c:crossBetween val="midCat"/>
        <c:dispUnits/>
      </c:valAx>
      <c:spPr>
        <a:noFill/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095"/>
          <c:y val="0.89525"/>
          <c:w val="0.975"/>
          <c:h val="0.0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505"/>
          <c:w val="0.96075"/>
          <c:h val="0.799"/>
        </c:manualLayout>
      </c:layout>
      <c:lineChart>
        <c:grouping val="standard"/>
        <c:varyColors val="0"/>
        <c:ser>
          <c:idx val="0"/>
          <c:order val="0"/>
          <c:tx>
            <c:strRef>
              <c:f>'II-21. ábra_chart'!$C$4</c:f>
              <c:strCache>
                <c:ptCount val="1"/>
                <c:pt idx="0">
                  <c:v>Kamatkockázat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'II-21. ábra_chart'!$B$5:$B$243</c:f>
              <c:strCache>
                <c:ptCount val="2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</c:strCache>
            </c:strRef>
          </c:cat>
          <c:val>
            <c:numRef>
              <c:f>'II-21. ábra_chart'!$C$5:$C$243</c:f>
              <c:numCache>
                <c:ptCount val="2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</c:numCache>
            </c:numRef>
          </c:val>
          <c:smooth val="0"/>
        </c:ser>
        <c:axId val="43495883"/>
        <c:axId val="55918628"/>
      </c:lineChart>
      <c:lineChart>
        <c:grouping val="standard"/>
        <c:varyColors val="0"/>
        <c:ser>
          <c:idx val="1"/>
          <c:order val="1"/>
          <c:tx>
            <c:strRef>
              <c:f>'II-21. ábra_chart'!$D$4</c:f>
              <c:strCache>
                <c:ptCount val="1"/>
                <c:pt idx="0">
                  <c:v>Partnerkockázat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'II-21. ábra_chart'!$B$5:$B$243</c:f>
              <c:strCache>
                <c:ptCount val="2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</c:strCache>
            </c:strRef>
          </c:cat>
          <c:val>
            <c:numRef>
              <c:f>'II-21. ábra_chart'!$D$5:$D$243</c:f>
              <c:numCache>
                <c:ptCount val="2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</c:numCache>
            </c:numRef>
          </c:val>
          <c:smooth val="0"/>
        </c:ser>
        <c:axId val="33505605"/>
        <c:axId val="33114990"/>
      </c:lineChart>
      <c:catAx>
        <c:axId val="43495883"/>
        <c:scaling>
          <c:orientation val="minMax"/>
        </c:scaling>
        <c:axPos val="b"/>
        <c:delete val="0"/>
        <c:numFmt formatCode="yyyy/mmm/dd/" sourceLinked="0"/>
        <c:majorTickMark val="none"/>
        <c:minorTickMark val="none"/>
        <c:tickLblPos val="low"/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55918628"/>
        <c:crosses val="autoZero"/>
        <c:auto val="1"/>
        <c:lblOffset val="100"/>
        <c:noMultiLvlLbl val="0"/>
      </c:catAx>
      <c:valAx>
        <c:axId val="55918628"/>
        <c:scaling>
          <c:orientation val="minMax"/>
          <c:max val="1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495883"/>
        <c:crossesAt val="1"/>
        <c:crossBetween val="between"/>
        <c:dispUnits/>
      </c:valAx>
      <c:catAx>
        <c:axId val="33505605"/>
        <c:scaling>
          <c:orientation val="minMax"/>
        </c:scaling>
        <c:axPos val="b"/>
        <c:delete val="1"/>
        <c:majorTickMark val="in"/>
        <c:minorTickMark val="none"/>
        <c:tickLblPos val="nextTo"/>
        <c:crossAx val="33114990"/>
        <c:crosses val="autoZero"/>
        <c:auto val="1"/>
        <c:lblOffset val="100"/>
        <c:noMultiLvlLbl val="0"/>
      </c:catAx>
      <c:valAx>
        <c:axId val="331149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505605"/>
        <c:crosses val="max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4475"/>
          <c:y val="0.8715"/>
          <c:w val="0.66875"/>
          <c:h val="0.1125"/>
        </c:manualLayout>
      </c:layout>
      <c:overlay val="0"/>
      <c:spPr>
        <a:noFill/>
      </c:sp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49"/>
          <c:w val="0.961"/>
          <c:h val="0.80975"/>
        </c:manualLayout>
      </c:layout>
      <c:lineChart>
        <c:grouping val="standard"/>
        <c:varyColors val="0"/>
        <c:ser>
          <c:idx val="0"/>
          <c:order val="0"/>
          <c:tx>
            <c:strRef>
              <c:f>'II-21. ábra_chart'!$C$3</c:f>
              <c:strCache>
                <c:ptCount val="1"/>
                <c:pt idx="0">
                  <c:v>Interest rate risk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'II-21. ábra_chart'!$A$5:$A$243</c:f>
              <c:strCache>
                <c:ptCount val="2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</c:strCache>
            </c:strRef>
          </c:cat>
          <c:val>
            <c:numRef>
              <c:f>'II-21. ábra_chart'!$C$5:$C$243</c:f>
              <c:numCache>
                <c:ptCount val="2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</c:numCache>
            </c:numRef>
          </c:val>
          <c:smooth val="0"/>
        </c:ser>
        <c:axId val="29599455"/>
        <c:axId val="65068504"/>
      </c:lineChart>
      <c:lineChart>
        <c:grouping val="standard"/>
        <c:varyColors val="0"/>
        <c:ser>
          <c:idx val="1"/>
          <c:order val="1"/>
          <c:tx>
            <c:strRef>
              <c:f>'II-21. ábra_chart'!$D$3</c:f>
              <c:strCache>
                <c:ptCount val="1"/>
                <c:pt idx="0">
                  <c:v>Counterparty risk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'II-21. ábra_chart'!$A$5:$A$243</c:f>
              <c:strCache>
                <c:ptCount val="2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</c:strCache>
            </c:strRef>
          </c:cat>
          <c:val>
            <c:numRef>
              <c:f>'II-21. ábra_chart'!$D$5:$D$243</c:f>
              <c:numCache>
                <c:ptCount val="2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</c:numCache>
            </c:numRef>
          </c:val>
          <c:smooth val="0"/>
        </c:ser>
        <c:axId val="48745625"/>
        <c:axId val="36057442"/>
      </c:lineChart>
      <c:catAx>
        <c:axId val="29599455"/>
        <c:scaling>
          <c:orientation val="minMax"/>
        </c:scaling>
        <c:axPos val="b"/>
        <c:delete val="0"/>
        <c:numFmt formatCode="[$-409]mmm/\ yy;@" sourceLinked="0"/>
        <c:majorTickMark val="none"/>
        <c:minorTickMark val="none"/>
        <c:tickLblPos val="low"/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65068504"/>
        <c:crosses val="autoZero"/>
        <c:auto val="1"/>
        <c:lblOffset val="100"/>
        <c:noMultiLvlLbl val="0"/>
      </c:catAx>
      <c:valAx>
        <c:axId val="65068504"/>
        <c:scaling>
          <c:orientation val="minMax"/>
          <c:max val="1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599455"/>
        <c:crossesAt val="1"/>
        <c:crossBetween val="between"/>
        <c:dispUnits/>
      </c:valAx>
      <c:catAx>
        <c:axId val="48745625"/>
        <c:scaling>
          <c:orientation val="minMax"/>
        </c:scaling>
        <c:axPos val="b"/>
        <c:delete val="1"/>
        <c:majorTickMark val="in"/>
        <c:minorTickMark val="none"/>
        <c:tickLblPos val="nextTo"/>
        <c:crossAx val="36057442"/>
        <c:crosses val="autoZero"/>
        <c:auto val="1"/>
        <c:lblOffset val="100"/>
        <c:noMultiLvlLbl val="0"/>
      </c:catAx>
      <c:valAx>
        <c:axId val="360574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745625"/>
        <c:crosses val="max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5"/>
          <c:y val="0.87925"/>
          <c:w val="0.6645"/>
          <c:h val="0.10575"/>
        </c:manualLayout>
      </c:layout>
      <c:overlay val="0"/>
      <c:spPr>
        <a:noFill/>
      </c:sp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775"/>
          <c:w val="0.96725"/>
          <c:h val="0.81875"/>
        </c:manualLayout>
      </c:layout>
      <c:lineChart>
        <c:grouping val="standard"/>
        <c:varyColors val="0"/>
        <c:ser>
          <c:idx val="1"/>
          <c:order val="1"/>
          <c:tx>
            <c:strRef>
              <c:f>'II-22. ábra_chart'!$D$4</c:f>
              <c:strCache>
                <c:ptCount val="1"/>
                <c:pt idx="0">
                  <c:v>Hitel/betét (bal skála)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'II-22. ábra_chart'!$B$5:$B$20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'II-22. ábra_chart'!$D$5:$D$20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56081523"/>
        <c:axId val="34971660"/>
      </c:lineChart>
      <c:lineChart>
        <c:grouping val="standard"/>
        <c:varyColors val="0"/>
        <c:ser>
          <c:idx val="0"/>
          <c:order val="0"/>
          <c:tx>
            <c:strRef>
              <c:f>'II-22. ábra_chart'!$C$4</c:f>
              <c:strCache>
                <c:ptCount val="1"/>
                <c:pt idx="0">
                  <c:v>Likvid eszközök/mérlegfőösszeg (jobb skála)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'II-22. ábra_chart'!$B$5:$B$20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'II-22. ábra_chart'!$C$5:$C$20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46309485"/>
        <c:axId val="14132182"/>
      </c:lineChart>
      <c:dateAx>
        <c:axId val="56081523"/>
        <c:scaling>
          <c:orientation val="minMax"/>
        </c:scaling>
        <c:axPos val="b"/>
        <c:delete val="0"/>
        <c:numFmt formatCode="yyyy/mmm/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34971660"/>
        <c:crosses val="autoZero"/>
        <c:auto val="0"/>
        <c:majorUnit val="3"/>
        <c:majorTimeUnit val="months"/>
        <c:noMultiLvlLbl val="0"/>
      </c:dateAx>
      <c:valAx>
        <c:axId val="34971660"/>
        <c:scaling>
          <c:orientation val="minMax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081523"/>
        <c:crossesAt val="1"/>
        <c:crossBetween val="between"/>
        <c:dispUnits/>
      </c:valAx>
      <c:dateAx>
        <c:axId val="46309485"/>
        <c:scaling>
          <c:orientation val="minMax"/>
        </c:scaling>
        <c:axPos val="b"/>
        <c:delete val="1"/>
        <c:majorTickMark val="in"/>
        <c:minorTickMark val="none"/>
        <c:tickLblPos val="nextTo"/>
        <c:crossAx val="14132182"/>
        <c:crosses val="autoZero"/>
        <c:auto val="0"/>
        <c:noMultiLvlLbl val="0"/>
      </c:dateAx>
      <c:valAx>
        <c:axId val="14132182"/>
        <c:scaling>
          <c:orientation val="minMax"/>
          <c:max val="33"/>
          <c:min val="17"/>
        </c:scaling>
        <c:axPos val="l"/>
        <c:delete val="0"/>
        <c:numFmt formatCode="0" sourceLinked="0"/>
        <c:majorTickMark val="out"/>
        <c:minorTickMark val="none"/>
        <c:tickLblPos val="nextTo"/>
        <c:crossAx val="46309485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95"/>
          <c:y val="0.88575"/>
          <c:w val="0.9905"/>
          <c:h val="0.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325"/>
          <c:w val="0.96725"/>
          <c:h val="0.78275"/>
        </c:manualLayout>
      </c:layout>
      <c:lineChart>
        <c:grouping val="standard"/>
        <c:varyColors val="0"/>
        <c:ser>
          <c:idx val="1"/>
          <c:order val="1"/>
          <c:tx>
            <c:strRef>
              <c:f>'II-22. ábra_chart'!$D$3</c:f>
              <c:strCache>
                <c:ptCount val="1"/>
                <c:pt idx="0">
                  <c:v>Loan to deposit (left hand scale)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'II-22. ábra_chart'!$A$5:$A$20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'II-22. ábra_chart'!$D$5:$D$20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60080775"/>
        <c:axId val="3856064"/>
      </c:lineChart>
      <c:lineChart>
        <c:grouping val="standard"/>
        <c:varyColors val="0"/>
        <c:ser>
          <c:idx val="0"/>
          <c:order val="0"/>
          <c:tx>
            <c:strRef>
              <c:f>'II-22. ábra_chart'!$C$3</c:f>
              <c:strCache>
                <c:ptCount val="1"/>
                <c:pt idx="0">
                  <c:v>Liquid assets to total assets (right hand scale)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'II-22. ábra_chart'!$A$5:$A$20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'II-22. ábra_chart'!$C$5:$C$20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34704577"/>
        <c:axId val="43905738"/>
      </c:lineChart>
      <c:catAx>
        <c:axId val="60080775"/>
        <c:scaling>
          <c:orientation val="minMax"/>
        </c:scaling>
        <c:axPos val="b"/>
        <c:delete val="0"/>
        <c:numFmt formatCode="[$-409]mmm/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3856064"/>
        <c:crosses val="autoZero"/>
        <c:auto val="1"/>
        <c:lblOffset val="100"/>
        <c:noMultiLvlLbl val="0"/>
      </c:catAx>
      <c:valAx>
        <c:axId val="3856064"/>
        <c:scaling>
          <c:orientation val="minMax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080775"/>
        <c:crossesAt val="1"/>
        <c:crossBetween val="between"/>
        <c:dispUnits/>
        <c:majorUnit val="5"/>
      </c:valAx>
      <c:catAx>
        <c:axId val="34704577"/>
        <c:scaling>
          <c:orientation val="minMax"/>
        </c:scaling>
        <c:axPos val="b"/>
        <c:delete val="1"/>
        <c:majorTickMark val="in"/>
        <c:minorTickMark val="none"/>
        <c:tickLblPos val="nextTo"/>
        <c:crossAx val="43905738"/>
        <c:crosses val="autoZero"/>
        <c:auto val="1"/>
        <c:lblOffset val="100"/>
        <c:noMultiLvlLbl val="0"/>
      </c:catAx>
      <c:valAx>
        <c:axId val="43905738"/>
        <c:scaling>
          <c:orientation val="minMax"/>
          <c:max val="33"/>
          <c:min val="17"/>
        </c:scaling>
        <c:axPos val="l"/>
        <c:delete val="0"/>
        <c:numFmt formatCode="0" sourceLinked="0"/>
        <c:majorTickMark val="out"/>
        <c:minorTickMark val="none"/>
        <c:tickLblPos val="nextTo"/>
        <c:crossAx val="34704577"/>
        <c:crosses val="max"/>
        <c:crossBetween val="between"/>
        <c:dispUnits/>
        <c:majorUnit val="2"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95"/>
          <c:y val="0.8615"/>
          <c:w val="0.9905"/>
          <c:h val="0.12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5575"/>
          <c:w val="0.958"/>
          <c:h val="0.6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'II-23. ábra_chart'!$B$5</c:f>
              <c:strCache>
                <c:ptCount val="1"/>
                <c:pt idx="0">
                  <c:v>Bruttó jövedelem/mérlegfőösszeg (bal skála)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'II-23. ábra_chart'!$C$3:$F$3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'II-23. ábra_chart'!$C$5:$F$5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1"/>
          <c:tx>
            <c:strRef>
              <c:f>'II-23. ábra_chart'!$B$6</c:f>
              <c:strCache>
                <c:ptCount val="1"/>
                <c:pt idx="0">
                  <c:v>Működési költség/mérlegfőösszeg (bal skála)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'II-23. ábra_chart'!$C$3:$F$3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'II-23. ábra_chart'!$C$6:$F$6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9607323"/>
        <c:axId val="66703860"/>
      </c:barChart>
      <c:lineChart>
        <c:grouping val="standard"/>
        <c:varyColors val="0"/>
        <c:ser>
          <c:idx val="1"/>
          <c:order val="2"/>
          <c:tx>
            <c:strRef>
              <c:f>'II-23. ábra_chart'!$B$4</c:f>
              <c:strCache>
                <c:ptCount val="1"/>
                <c:pt idx="0">
                  <c:v>Működési eredmény/mérlegfőösszeg (jobb skála)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'II-23. ábra_chart'!$C$3:$F$3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'II-23. ábra_chart'!$C$4:$F$4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63463829"/>
        <c:axId val="34303550"/>
      </c:lineChart>
      <c:catAx>
        <c:axId val="596073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66703860"/>
        <c:crosses val="autoZero"/>
        <c:auto val="0"/>
        <c:lblOffset val="100"/>
        <c:tickLblSkip val="1"/>
        <c:noMultiLvlLbl val="0"/>
      </c:catAx>
      <c:valAx>
        <c:axId val="667038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százalékpont</a:t>
                </a:r>
              </a:p>
            </c:rich>
          </c:tx>
          <c:layout>
            <c:manualLayout>
              <c:xMode val="factor"/>
              <c:yMode val="factor"/>
              <c:x val="0.03725"/>
              <c:y val="0.1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59607323"/>
        <c:crossesAt val="1"/>
        <c:crossBetween val="between"/>
        <c:dispUnits/>
      </c:valAx>
      <c:catAx>
        <c:axId val="63463829"/>
        <c:scaling>
          <c:orientation val="minMax"/>
        </c:scaling>
        <c:axPos val="b"/>
        <c:delete val="1"/>
        <c:majorTickMark val="in"/>
        <c:minorTickMark val="none"/>
        <c:tickLblPos val="nextTo"/>
        <c:crossAx val="34303550"/>
        <c:crosses val="autoZero"/>
        <c:auto val="0"/>
        <c:lblOffset val="100"/>
        <c:tickLblSkip val="1"/>
        <c:noMultiLvlLbl val="0"/>
      </c:catAx>
      <c:valAx>
        <c:axId val="34303550"/>
        <c:scaling>
          <c:orientation val="minMax"/>
          <c:max val="1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százalékpont</a:t>
                </a:r>
              </a:p>
            </c:rich>
          </c:tx>
          <c:layout>
            <c:manualLayout>
              <c:xMode val="factor"/>
              <c:yMode val="factor"/>
              <c:x val="0.04075"/>
              <c:y val="0.15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6346382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5325"/>
          <c:w val="0.958"/>
          <c:h val="0.7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'II-23. ábra_chart'!$A$5</c:f>
              <c:strCache>
                <c:ptCount val="1"/>
                <c:pt idx="0">
                  <c:v>Income/total assets (left hand scale)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'II-23. ábra_chart'!$C$3:$F$3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'II-23. ábra_chart'!$C$5:$F$5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1"/>
          <c:tx>
            <c:strRef>
              <c:f>'II-23. ábra_chart'!$A$6</c:f>
              <c:strCache>
                <c:ptCount val="1"/>
                <c:pt idx="0">
                  <c:v>Operating costs/total assets (left hand scale)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'II-23. ábra_chart'!$C$3:$F$3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'II-23. ábra_chart'!$C$6:$F$6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0296495"/>
        <c:axId val="27124136"/>
      </c:barChart>
      <c:lineChart>
        <c:grouping val="standard"/>
        <c:varyColors val="0"/>
        <c:ser>
          <c:idx val="1"/>
          <c:order val="2"/>
          <c:tx>
            <c:strRef>
              <c:f>'II-23. ábra_chart'!$A$4</c:f>
              <c:strCache>
                <c:ptCount val="1"/>
                <c:pt idx="0">
                  <c:v>Operating profit/total assets (right hand scale)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'II-23. ábra_chart'!$C$3:$F$3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'II-23. ábra_chart'!$C$4:$F$4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42790633"/>
        <c:axId val="49571378"/>
      </c:lineChart>
      <c:catAx>
        <c:axId val="402964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27124136"/>
        <c:crosses val="autoZero"/>
        <c:auto val="0"/>
        <c:lblOffset val="100"/>
        <c:tickLblSkip val="1"/>
        <c:noMultiLvlLbl val="0"/>
      </c:catAx>
      <c:valAx>
        <c:axId val="271241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Garamond"/>
                    <a:ea typeface="Garamond"/>
                    <a:cs typeface="Garamond"/>
                  </a:rPr>
                  <a:t>percentage point</a:t>
                </a:r>
              </a:p>
            </c:rich>
          </c:tx>
          <c:layout>
            <c:manualLayout>
              <c:xMode val="factor"/>
              <c:yMode val="factor"/>
              <c:x val="0.03725"/>
              <c:y val="0.1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40296495"/>
        <c:crossesAt val="1"/>
        <c:crossBetween val="between"/>
        <c:dispUnits/>
      </c:valAx>
      <c:catAx>
        <c:axId val="42790633"/>
        <c:scaling>
          <c:orientation val="minMax"/>
        </c:scaling>
        <c:axPos val="b"/>
        <c:delete val="1"/>
        <c:majorTickMark val="in"/>
        <c:minorTickMark val="none"/>
        <c:tickLblPos val="nextTo"/>
        <c:crossAx val="49571378"/>
        <c:crosses val="autoZero"/>
        <c:auto val="0"/>
        <c:lblOffset val="100"/>
        <c:tickLblSkip val="1"/>
        <c:noMultiLvlLbl val="0"/>
      </c:catAx>
      <c:valAx>
        <c:axId val="49571378"/>
        <c:scaling>
          <c:orientation val="minMax"/>
          <c:max val="1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Garamond"/>
                    <a:ea typeface="Garamond"/>
                    <a:cs typeface="Garamond"/>
                  </a:rPr>
                  <a:t>percentage point</a:t>
                </a:r>
              </a:p>
            </c:rich>
          </c:tx>
          <c:layout>
            <c:manualLayout>
              <c:xMode val="factor"/>
              <c:yMode val="factor"/>
              <c:x val="0.04075"/>
              <c:y val="0.15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4279063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975"/>
          <c:y val="0.77025"/>
          <c:w val="0.5385"/>
          <c:h val="0.21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.064"/>
          <c:w val="0.91525"/>
          <c:h val="0.705"/>
        </c:manualLayout>
      </c:layout>
      <c:lineChart>
        <c:grouping val="standard"/>
        <c:varyColors val="0"/>
        <c:ser>
          <c:idx val="1"/>
          <c:order val="0"/>
          <c:tx>
            <c:strRef>
              <c:f>'II-24. ábra_chart'!$B$4</c:f>
              <c:strCache>
                <c:ptCount val="1"/>
                <c:pt idx="0">
                  <c:v>Kockázattal korrigált mérlegfőösszeg/mérlegfőösszeg (bal skála)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'II-24. ábra_chart'!$C$3:$H$3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'II-24. ábra_chart'!$C$4:$H$4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3489219"/>
        <c:axId val="55858652"/>
      </c:lineChart>
      <c:lineChart>
        <c:grouping val="standard"/>
        <c:varyColors val="0"/>
        <c:ser>
          <c:idx val="0"/>
          <c:order val="1"/>
          <c:tx>
            <c:strRef>
              <c:f>'II-24. ábra_chart'!$B$5</c:f>
              <c:strCache>
                <c:ptCount val="1"/>
                <c:pt idx="0">
                  <c:v>Működési eredmény/kockázattal korrigált mérlegfőösszeg (jobb skála)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'II-24. ábra_chart'!$C$3:$H$3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'II-24. ábra_chart'!$C$5:$H$5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2965821"/>
        <c:axId val="28256934"/>
      </c:lineChart>
      <c:catAx>
        <c:axId val="434892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55858652"/>
        <c:crosses val="autoZero"/>
        <c:auto val="0"/>
        <c:lblOffset val="100"/>
        <c:tickLblSkip val="1"/>
        <c:noMultiLvlLbl val="0"/>
      </c:catAx>
      <c:valAx>
        <c:axId val="558586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3489219"/>
        <c:crossesAt val="1"/>
        <c:crossBetween val="between"/>
        <c:dispUnits/>
      </c:valAx>
      <c:catAx>
        <c:axId val="32965821"/>
        <c:scaling>
          <c:orientation val="minMax"/>
        </c:scaling>
        <c:axPos val="b"/>
        <c:delete val="1"/>
        <c:majorTickMark val="in"/>
        <c:minorTickMark val="none"/>
        <c:tickLblPos val="nextTo"/>
        <c:crossAx val="28256934"/>
        <c:crossesAt val="8"/>
        <c:auto val="0"/>
        <c:lblOffset val="100"/>
        <c:tickLblSkip val="1"/>
        <c:noMultiLvlLbl val="0"/>
      </c:catAx>
      <c:valAx>
        <c:axId val="28256934"/>
        <c:scaling>
          <c:orientation val="minMax"/>
          <c:max val="12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8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3296582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725"/>
          <c:y val="0.79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.063"/>
          <c:w val="0.915"/>
          <c:h val="0.69275"/>
        </c:manualLayout>
      </c:layout>
      <c:lineChart>
        <c:grouping val="standard"/>
        <c:varyColors val="0"/>
        <c:ser>
          <c:idx val="1"/>
          <c:order val="0"/>
          <c:tx>
            <c:strRef>
              <c:f>'II-24. ábra_chart'!$A$4</c:f>
              <c:strCache>
                <c:ptCount val="1"/>
                <c:pt idx="0">
                  <c:v>Risk-weighted assets/total assets (left hand scale)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'II-24. ábra_chart'!$C$3:$H$3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'II-24. ábra_chart'!$C$4:$H$4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2985815"/>
        <c:axId val="7110288"/>
      </c:lineChart>
      <c:lineChart>
        <c:grouping val="standard"/>
        <c:varyColors val="0"/>
        <c:ser>
          <c:idx val="0"/>
          <c:order val="1"/>
          <c:tx>
            <c:strRef>
              <c:f>'II-24. ábra_chart'!$A$5</c:f>
              <c:strCache>
                <c:ptCount val="1"/>
                <c:pt idx="0">
                  <c:v>Operating profit/risk-weighted assets (right hand scale)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'II-24. ábra_chart'!$C$3:$H$3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'II-24. ábra_chart'!$C$5:$H$5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3992593"/>
        <c:axId val="39062426"/>
      </c:lineChart>
      <c:catAx>
        <c:axId val="529858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7110288"/>
        <c:crosses val="autoZero"/>
        <c:auto val="0"/>
        <c:lblOffset val="100"/>
        <c:tickLblSkip val="1"/>
        <c:noMultiLvlLbl val="0"/>
      </c:catAx>
      <c:valAx>
        <c:axId val="71102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2985815"/>
        <c:crossesAt val="1"/>
        <c:crossBetween val="between"/>
        <c:dispUnits/>
      </c:valAx>
      <c:catAx>
        <c:axId val="63992593"/>
        <c:scaling>
          <c:orientation val="minMax"/>
        </c:scaling>
        <c:axPos val="b"/>
        <c:delete val="1"/>
        <c:majorTickMark val="in"/>
        <c:minorTickMark val="none"/>
        <c:tickLblPos val="nextTo"/>
        <c:crossAx val="39062426"/>
        <c:crossesAt val="8"/>
        <c:auto val="0"/>
        <c:lblOffset val="100"/>
        <c:tickLblSkip val="1"/>
        <c:noMultiLvlLbl val="0"/>
      </c:catAx>
      <c:valAx>
        <c:axId val="39062426"/>
        <c:scaling>
          <c:orientation val="minMax"/>
          <c:max val="12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8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6399259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225"/>
          <c:y val="0.78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225"/>
          <c:w val="0.9665"/>
          <c:h val="0.74375"/>
        </c:manualLayout>
      </c:layout>
      <c:lineChart>
        <c:grouping val="standard"/>
        <c:varyColors val="0"/>
        <c:ser>
          <c:idx val="1"/>
          <c:order val="0"/>
          <c:tx>
            <c:strRef>
              <c:f>'II-3. ábra_chart'!$C$4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'II-3. ábra_chart'!$B$6:$B$21</c:f>
              <c:strCache/>
            </c:strRef>
          </c:cat>
          <c:val>
            <c:numRef>
              <c:f>'II-3. ábra_chart'!$C$6:$C$21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47537861"/>
        <c:axId val="25187566"/>
      </c:lineChart>
      <c:lineChart>
        <c:grouping val="standard"/>
        <c:varyColors val="0"/>
        <c:ser>
          <c:idx val="0"/>
          <c:order val="1"/>
          <c:tx>
            <c:strRef>
              <c:f>'II-3. ábra_chart'!$D$4</c:f>
              <c:strCache>
                <c:ptCount val="1"/>
                <c:pt idx="0">
                  <c:v>Piaci szolgáltatások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'II-3. ábra_chart'!$B$6:$B$21</c:f>
              <c:strCache/>
            </c:strRef>
          </c:cat>
          <c:val>
            <c:numRef>
              <c:f>'II-3. ábra_chart'!$D$6:$D$21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'II-3. ábra_chart'!$E$4</c:f>
              <c:strCache>
                <c:ptCount val="1"/>
                <c:pt idx="0">
                  <c:v>Versenyszektor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'II-3. ábra_chart'!$B$6:$B$21</c:f>
              <c:strCache/>
            </c:strRef>
          </c:cat>
          <c:val>
            <c:numRef>
              <c:f>'II-3. ábra_chart'!$E$6:$E$21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25361503"/>
        <c:axId val="26926936"/>
      </c:lineChart>
      <c:catAx>
        <c:axId val="475378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25187566"/>
        <c:crosses val="autoZero"/>
        <c:auto val="0"/>
        <c:lblOffset val="100"/>
        <c:tickLblSkip val="1"/>
        <c:noMultiLvlLbl val="0"/>
      </c:catAx>
      <c:valAx>
        <c:axId val="25187566"/>
        <c:scaling>
          <c:orientation val="minMax"/>
          <c:max val="105"/>
          <c:min val="9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2001 = 100</a:t>
                </a:r>
              </a:p>
            </c:rich>
          </c:tx>
          <c:layout>
            <c:manualLayout>
              <c:xMode val="factor"/>
              <c:yMode val="factor"/>
              <c:x val="0.031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47537861"/>
        <c:crossesAt val="1"/>
        <c:crossBetween val="between"/>
        <c:dispUnits/>
        <c:majorUnit val="2.5"/>
      </c:valAx>
      <c:catAx>
        <c:axId val="25361503"/>
        <c:scaling>
          <c:orientation val="minMax"/>
        </c:scaling>
        <c:axPos val="b"/>
        <c:delete val="1"/>
        <c:majorTickMark val="in"/>
        <c:minorTickMark val="none"/>
        <c:tickLblPos val="nextTo"/>
        <c:crossAx val="26926936"/>
        <c:crosses val="autoZero"/>
        <c:auto val="0"/>
        <c:lblOffset val="100"/>
        <c:tickLblSkip val="1"/>
        <c:noMultiLvlLbl val="0"/>
      </c:catAx>
      <c:valAx>
        <c:axId val="26926936"/>
        <c:scaling>
          <c:orientation val="minMax"/>
          <c:max val="105"/>
          <c:min val="9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2001 = 100</a:t>
                </a:r>
              </a:p>
            </c:rich>
          </c:tx>
          <c:layout>
            <c:manualLayout>
              <c:xMode val="factor"/>
              <c:yMode val="factor"/>
              <c:x val="0.03075"/>
              <c:y val="0.16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25361503"/>
        <c:crosses val="max"/>
        <c:crossBetween val="between"/>
        <c:dispUnits/>
        <c:majorUnit val="2.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035"/>
          <c:w val="0.86975"/>
          <c:h val="0.07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7375"/>
          <c:w val="0.98375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'II-25. ábra_chart'!$A$5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'II-25. ábra_chart'!$B$4:$H$4</c:f>
              <c:strCache/>
            </c:strRef>
          </c:cat>
          <c:val>
            <c:numRef>
              <c:f>'II-25. ábra_chart'!$B$5:$H$5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'II-25. ábra_chart'!$A$6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'II-25. ábra_chart'!$B$4:$H$4</c:f>
              <c:strCache/>
            </c:strRef>
          </c:cat>
          <c:val>
            <c:numRef>
              <c:f>'II-25. ábra_chart'!$B$6:$H$6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6017515"/>
        <c:axId val="9939908"/>
      </c:barChart>
      <c:catAx>
        <c:axId val="16017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939908"/>
        <c:crosses val="autoZero"/>
        <c:auto val="1"/>
        <c:lblOffset val="100"/>
        <c:tickLblSkip val="1"/>
        <c:noMultiLvlLbl val="0"/>
      </c:catAx>
      <c:valAx>
        <c:axId val="99399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százalékpont</a:t>
                </a:r>
              </a:p>
            </c:rich>
          </c:tx>
          <c:layout>
            <c:manualLayout>
              <c:xMode val="factor"/>
              <c:yMode val="factor"/>
              <c:x val="0.02625"/>
              <c:y val="0.15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6017515"/>
        <c:crossesAt val="1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75"/>
          <c:y val="0.9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74"/>
          <c:w val="0.984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'II-25. ábra_chart'!$A$5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'II-25. ábra_chart'!$B$3:$H$3</c:f>
              <c:strCache/>
            </c:strRef>
          </c:cat>
          <c:val>
            <c:numRef>
              <c:f>'II-25. ábra_chart'!$B$5:$H$5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'II-25. ábra_chart'!$A$6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'II-25. ábra_chart'!$B$3:$H$3</c:f>
              <c:strCache/>
            </c:strRef>
          </c:cat>
          <c:val>
            <c:numRef>
              <c:f>'II-25. ábra_chart'!$B$6:$H$6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2350309"/>
        <c:axId val="66935054"/>
      </c:barChart>
      <c:catAx>
        <c:axId val="22350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935054"/>
        <c:crosses val="autoZero"/>
        <c:auto val="1"/>
        <c:lblOffset val="100"/>
        <c:tickLblSkip val="1"/>
        <c:noMultiLvlLbl val="0"/>
      </c:catAx>
      <c:valAx>
        <c:axId val="669350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percentage point</a:t>
                </a:r>
              </a:p>
            </c:rich>
          </c:tx>
          <c:layout>
            <c:manualLayout>
              <c:xMode val="factor"/>
              <c:yMode val="factor"/>
              <c:x val="0.02625"/>
              <c:y val="0.15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2350309"/>
        <c:crossesAt val="1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45"/>
          <c:y val="0.90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615"/>
          <c:w val="0.945"/>
          <c:h val="0.7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'II-26. ábra_chart'!$B$4</c:f>
              <c:strCache>
                <c:ptCount val="1"/>
                <c:pt idx="0">
                  <c:v>Személyi jellegű ráfordítások/mérlegfőösszeg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'II-26. ábra_chart'!$C$3:$H$3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'II-26. ábra_chart'!$C$4:$H$4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'II-26. ábra_chart'!$B$5</c:f>
              <c:strCache>
                <c:ptCount val="1"/>
                <c:pt idx="0">
                  <c:v>Nem személyi jellegű ráfordítások/mérlegfőösszeg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'II-26. ábra_chart'!$C$3:$H$3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'II-26. ábra_chart'!$C$5:$H$5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65544575"/>
        <c:axId val="53030264"/>
      </c:barChart>
      <c:catAx>
        <c:axId val="65544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53030264"/>
        <c:crosses val="autoZero"/>
        <c:auto val="1"/>
        <c:lblOffset val="100"/>
        <c:noMultiLvlLbl val="0"/>
      </c:catAx>
      <c:valAx>
        <c:axId val="530302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075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55445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9425"/>
          <c:w val="0.995"/>
          <c:h val="0.098"/>
        </c:manualLayout>
      </c:layout>
      <c:overlay val="0"/>
      <c:txPr>
        <a:bodyPr vert="horz" rot="0"/>
        <a:lstStyle/>
        <a:p>
          <a:pPr>
            <a:defRPr lang="en-US" cap="none" sz="1500" b="0" i="0" u="none" baseline="0">
              <a:latin typeface="Garamond"/>
              <a:ea typeface="Garamond"/>
              <a:cs typeface="Garamond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6275"/>
          <c:w val="0.94875"/>
          <c:h val="0.78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'II-26. ábra_chart'!$A$4</c:f>
              <c:strCache>
                <c:ptCount val="1"/>
                <c:pt idx="0">
                  <c:v>Staff expenses/total assets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'II-26. ábra_chart'!$C$3:$H$3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'II-26. ábra_chart'!$C$4:$H$4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'II-26. ábra_chart'!$A$5</c:f>
              <c:strCache>
                <c:ptCount val="1"/>
                <c:pt idx="0">
                  <c:v>Other operating expenses/total assets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'II-26. ábra_chart'!$C$3:$H$3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'II-26. ábra_chart'!$C$5:$H$5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7510329"/>
        <c:axId val="484098"/>
      </c:barChart>
      <c:catAx>
        <c:axId val="7510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350" b="0" i="0" u="none" baseline="0">
                <a:latin typeface="Garamond"/>
                <a:ea typeface="Garamond"/>
                <a:cs typeface="Garamond"/>
              </a:defRPr>
            </a:pPr>
          </a:p>
        </c:txPr>
        <c:crossAx val="484098"/>
        <c:crosses val="autoZero"/>
        <c:auto val="1"/>
        <c:lblOffset val="100"/>
        <c:noMultiLvlLbl val="0"/>
      </c:catAx>
      <c:valAx>
        <c:axId val="4840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075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75103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525"/>
          <c:y val="0.881"/>
          <c:w val="0.94625"/>
          <c:h val="0.10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35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6"/>
          <c:w val="0.907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'II-27. ábra_chart'!$C$4</c:f>
              <c:strCache>
                <c:ptCount val="1"/>
                <c:pt idx="0">
                  <c:v>Írország (1995-1999)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'II-27. ábra_chart'!$B$5:$B$8</c:f>
              <c:strCache/>
            </c:strRef>
          </c:cat>
          <c:val>
            <c:numRef>
              <c:f>'II-27. ábra_chart'!$C$5:$C$8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'II-27. ábra_chart'!$D$4</c:f>
              <c:strCache>
                <c:ptCount val="1"/>
                <c:pt idx="0">
                  <c:v>Portugália (1993-1999)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'II-27. ábra_chart'!$B$5:$B$8</c:f>
              <c:strCache/>
            </c:strRef>
          </c:cat>
          <c:val>
            <c:numRef>
              <c:f>'II-27. ábra_chart'!$D$5:$D$8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'II-27. ábra_chart'!$E$4</c:f>
              <c:strCache>
                <c:ptCount val="1"/>
                <c:pt idx="0">
                  <c:v>Spanyolország (1993-1999)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'II-27. ábra_chart'!$B$5:$B$8</c:f>
              <c:strCache/>
            </c:strRef>
          </c:cat>
          <c:val>
            <c:numRef>
              <c:f>'II-27. ábra_chart'!$E$5:$E$8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356883"/>
        <c:axId val="39211948"/>
      </c:barChart>
      <c:catAx>
        <c:axId val="4356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211948"/>
        <c:crosses val="autoZero"/>
        <c:auto val="1"/>
        <c:lblOffset val="100"/>
        <c:noMultiLvlLbl val="0"/>
      </c:catAx>
      <c:valAx>
        <c:axId val="392119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százalékpont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568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775"/>
          <c:y val="0.82825"/>
          <c:w val="0.8655"/>
          <c:h val="0.163"/>
        </c:manualLayout>
      </c:layout>
      <c:overlay val="0"/>
      <c:spPr>
        <a:noFill/>
      </c:spPr>
    </c:legend>
    <c:plotVisOnly val="1"/>
    <c:dispBlanksAs val="gap"/>
    <c:showDLblsOverMax val="0"/>
  </c:chart>
  <c:txPr>
    <a:bodyPr vert="horz" rot="0"/>
    <a:lstStyle/>
    <a:p>
      <a:pPr>
        <a:defRPr lang="en-US" cap="none" sz="137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69"/>
          <c:w val="0.910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'II-27. ábra_chart'!$C$3</c:f>
              <c:strCache>
                <c:ptCount val="1"/>
                <c:pt idx="0">
                  <c:v>Ireland (1995-1999)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'II-27. ábra_chart'!$A$5:$A$8</c:f>
              <c:strCache/>
            </c:strRef>
          </c:cat>
          <c:val>
            <c:numRef>
              <c:f>'II-27. ábra_chart'!$C$5:$C$8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'II-27. ábra_chart'!$D$3</c:f>
              <c:strCache>
                <c:ptCount val="1"/>
                <c:pt idx="0">
                  <c:v>Portugal (1993-1999)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'II-27. ábra_chart'!$A$5:$A$8</c:f>
              <c:strCache/>
            </c:strRef>
          </c:cat>
          <c:val>
            <c:numRef>
              <c:f>'II-27. ábra_chart'!$D$5:$D$8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'II-27. ábra_chart'!$E$3</c:f>
              <c:strCache>
                <c:ptCount val="1"/>
                <c:pt idx="0">
                  <c:v>Spain (1993-1999)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'II-27. ábra_chart'!$A$5:$A$8</c:f>
              <c:strCache/>
            </c:strRef>
          </c:cat>
          <c:val>
            <c:numRef>
              <c:f>'II-27. ábra_chart'!$E$5:$E$8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7363213"/>
        <c:axId val="22051190"/>
      </c:barChart>
      <c:catAx>
        <c:axId val="17363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051190"/>
        <c:crosses val="autoZero"/>
        <c:auto val="1"/>
        <c:lblOffset val="100"/>
        <c:noMultiLvlLbl val="0"/>
      </c:catAx>
      <c:valAx>
        <c:axId val="220511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Garamond"/>
                    <a:ea typeface="Garamond"/>
                    <a:cs typeface="Garamond"/>
                  </a:rPr>
                  <a:t>percentage point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3632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725"/>
          <c:y val="0.837"/>
          <c:w val="0.84875"/>
          <c:h val="0.163"/>
        </c:manualLayout>
      </c:layout>
      <c:overlay val="0"/>
      <c:spPr>
        <a:noFill/>
      </c:sp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6325"/>
          <c:w val="0.9275"/>
          <c:h val="0.77875"/>
        </c:manualLayout>
      </c:layout>
      <c:lineChart>
        <c:grouping val="standard"/>
        <c:varyColors val="0"/>
        <c:ser>
          <c:idx val="1"/>
          <c:order val="0"/>
          <c:tx>
            <c:strRef>
              <c:f>'II-28. ábra_chart'!$B$4</c:f>
              <c:strCache>
                <c:ptCount val="1"/>
                <c:pt idx="0">
                  <c:v>Hitel/GDP (bal skála)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'II-28. ábra_chart'!$C$3:$K$3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'II-28. ábra_chart'!$C$4:$K$4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64242983"/>
        <c:axId val="41315936"/>
      </c:lineChart>
      <c:lineChart>
        <c:grouping val="standard"/>
        <c:varyColors val="0"/>
        <c:ser>
          <c:idx val="0"/>
          <c:order val="1"/>
          <c:tx>
            <c:strRef>
              <c:f>'II-28. ábra_chart'!$B$5</c:f>
              <c:strCache>
                <c:ptCount val="1"/>
                <c:pt idx="0">
                  <c:v>Költség/mérlegfőösszeg (jobb skála)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'II-28. ábra_chart'!$C$3:$K$3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'II-28. ábra_chart'!$C$5:$K$5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36299105"/>
        <c:axId val="58256490"/>
      </c:lineChart>
      <c:catAx>
        <c:axId val="642429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41315936"/>
        <c:crossesAt val="10"/>
        <c:auto val="0"/>
        <c:lblOffset val="100"/>
        <c:tickLblSkip val="1"/>
        <c:noMultiLvlLbl val="0"/>
      </c:catAx>
      <c:valAx>
        <c:axId val="41315936"/>
        <c:scaling>
          <c:orientation val="minMax"/>
          <c:max val="4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075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4242983"/>
        <c:crossesAt val="1"/>
        <c:crossBetween val="between"/>
        <c:dispUnits/>
      </c:valAx>
      <c:catAx>
        <c:axId val="36299105"/>
        <c:scaling>
          <c:orientation val="minMax"/>
        </c:scaling>
        <c:axPos val="b"/>
        <c:delete val="1"/>
        <c:majorTickMark val="in"/>
        <c:minorTickMark val="none"/>
        <c:tickLblPos val="nextTo"/>
        <c:crossAx val="58256490"/>
        <c:crossesAt val="1"/>
        <c:auto val="0"/>
        <c:lblOffset val="100"/>
        <c:tickLblSkip val="1"/>
        <c:noMultiLvlLbl val="0"/>
      </c:catAx>
      <c:valAx>
        <c:axId val="58256490"/>
        <c:scaling>
          <c:orientation val="minMax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225"/>
              <c:y val="0.1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3629910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889"/>
        </c:manualLayout>
      </c:layout>
      <c:overlay val="0"/>
      <c:spPr>
        <a:noFill/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655"/>
          <c:w val="0.92725"/>
          <c:h val="0.74625"/>
        </c:manualLayout>
      </c:layout>
      <c:lineChart>
        <c:grouping val="standard"/>
        <c:varyColors val="0"/>
        <c:ser>
          <c:idx val="1"/>
          <c:order val="0"/>
          <c:tx>
            <c:strRef>
              <c:f>'II-28. ábra_chart'!$A$4</c:f>
              <c:strCache>
                <c:ptCount val="1"/>
                <c:pt idx="0">
                  <c:v>Loans to private sector/GDP (left hand scale)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'II-28. ábra_chart'!$C$3:$K$3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'II-28. ábra_chart'!$C$4:$K$4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4546363"/>
        <c:axId val="21155220"/>
      </c:lineChart>
      <c:lineChart>
        <c:grouping val="standard"/>
        <c:varyColors val="0"/>
        <c:ser>
          <c:idx val="0"/>
          <c:order val="1"/>
          <c:tx>
            <c:strRef>
              <c:f>'II-28. ábra_chart'!$A$5</c:f>
              <c:strCache>
                <c:ptCount val="1"/>
                <c:pt idx="0">
                  <c:v>Operating costs/total assets (right hand scale)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'II-28. ábra_chart'!$C$3:$K$3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'II-28. ábra_chart'!$C$5:$K$5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6179253"/>
        <c:axId val="35851230"/>
      </c:lineChart>
      <c:catAx>
        <c:axId val="545463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21155220"/>
        <c:crossesAt val="10"/>
        <c:auto val="0"/>
        <c:lblOffset val="100"/>
        <c:tickLblSkip val="1"/>
        <c:noMultiLvlLbl val="0"/>
      </c:catAx>
      <c:valAx>
        <c:axId val="21155220"/>
        <c:scaling>
          <c:orientation val="minMax"/>
          <c:max val="4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075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4546363"/>
        <c:crossesAt val="1"/>
        <c:crossBetween val="between"/>
        <c:dispUnits/>
      </c:valAx>
      <c:catAx>
        <c:axId val="56179253"/>
        <c:scaling>
          <c:orientation val="minMax"/>
        </c:scaling>
        <c:axPos val="b"/>
        <c:delete val="1"/>
        <c:majorTickMark val="in"/>
        <c:minorTickMark val="none"/>
        <c:tickLblPos val="nextTo"/>
        <c:crossAx val="35851230"/>
        <c:crossesAt val="1"/>
        <c:auto val="0"/>
        <c:lblOffset val="100"/>
        <c:tickLblSkip val="1"/>
        <c:noMultiLvlLbl val="0"/>
      </c:catAx>
      <c:valAx>
        <c:axId val="35851230"/>
        <c:scaling>
          <c:orientation val="minMax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225"/>
              <c:y val="0.1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5617925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925"/>
          <c:y val="0.809"/>
          <c:w val="0.7495"/>
          <c:h val="0.181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54"/>
          <c:w val="0.946"/>
          <c:h val="0.6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'II-29. ábra_chart'!$B$4</c:f>
              <c:strCache>
                <c:ptCount val="1"/>
                <c:pt idx="0">
                  <c:v>Hitelek utáni értékvesztés (céltartalék) változása/mérlegfőösszeg (bal skála)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'II-29. ábra_chart'!$C$3:$H$3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'II-29. ábra_chart'!$C$4:$H$4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'II-29. ábra_chart'!$B$5</c:f>
              <c:strCache>
                <c:ptCount val="1"/>
                <c:pt idx="0">
                  <c:v>Általános kockázati céltartalék változása/mérlegfőösszeg (bal skála)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'II-29. ábra_chart'!$C$3:$H$3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'II-29. ábra_chart'!$C$5:$H$5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54225615"/>
        <c:axId val="18268488"/>
      </c:barChart>
      <c:lineChart>
        <c:grouping val="standard"/>
        <c:varyColors val="0"/>
        <c:ser>
          <c:idx val="2"/>
          <c:order val="2"/>
          <c:tx>
            <c:strRef>
              <c:f>'II-29. ábra_chart'!$B$6</c:f>
              <c:strCache>
                <c:ptCount val="1"/>
                <c:pt idx="0">
                  <c:v>Nemteljesítő hitelek aránya (jobb skála)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'II-29. ábra_chart'!$C$3:$H$3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'II-29. ábra_chart'!$C$6:$H$6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30198665"/>
        <c:axId val="3352530"/>
      </c:lineChart>
      <c:catAx>
        <c:axId val="54225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18268488"/>
        <c:crosses val="autoZero"/>
        <c:auto val="0"/>
        <c:lblOffset val="100"/>
        <c:tickLblSkip val="1"/>
        <c:noMultiLvlLbl val="0"/>
      </c:catAx>
      <c:valAx>
        <c:axId val="182684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-0.0025"/>
              <c:y val="0.16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4225615"/>
        <c:crossesAt val="1"/>
        <c:crossBetween val="between"/>
        <c:dispUnits/>
      </c:valAx>
      <c:catAx>
        <c:axId val="30198665"/>
        <c:scaling>
          <c:orientation val="minMax"/>
        </c:scaling>
        <c:axPos val="b"/>
        <c:delete val="1"/>
        <c:majorTickMark val="in"/>
        <c:minorTickMark val="none"/>
        <c:tickLblPos val="nextTo"/>
        <c:crossAx val="3352530"/>
        <c:crosses val="autoZero"/>
        <c:auto val="0"/>
        <c:lblOffset val="100"/>
        <c:tickLblSkip val="1"/>
        <c:noMultiLvlLbl val="0"/>
      </c:catAx>
      <c:valAx>
        <c:axId val="33525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2"/>
              <c:y val="0.15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019866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75"/>
          <c:y val="0.7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49"/>
          <c:w val="0.949"/>
          <c:h val="0.65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'II-29. ábra_chart'!$A$4</c:f>
              <c:strCache>
                <c:ptCount val="1"/>
                <c:pt idx="0">
                  <c:v>Change in loan loss provisions (value adjustments)/total assets (left hand scale)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'II-29. ábra_chart'!$C$3:$H$3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'II-29. ábra_chart'!$C$4:$H$4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'II-29. ábra_chart'!$A$5</c:f>
              <c:strCache>
                <c:ptCount val="1"/>
                <c:pt idx="0">
                  <c:v>Change in provisions for general banking risk/total assets (left hand scale)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'II-29. ábra_chart'!$C$3:$H$3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'II-29. ábra_chart'!$C$5:$H$5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30172771"/>
        <c:axId val="3119484"/>
      </c:barChart>
      <c:lineChart>
        <c:grouping val="standard"/>
        <c:varyColors val="0"/>
        <c:ser>
          <c:idx val="2"/>
          <c:order val="2"/>
          <c:tx>
            <c:strRef>
              <c:f>'II-29. ábra_chart'!$A$6</c:f>
              <c:strCache>
                <c:ptCount val="1"/>
                <c:pt idx="0">
                  <c:v>Ratio of non-performing loans (right hand scale)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'II-29. ábra_chart'!$C$3:$H$3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'II-29. ábra_chart'!$C$6:$H$6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28075357"/>
        <c:axId val="51351622"/>
      </c:lineChart>
      <c:catAx>
        <c:axId val="30172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3119484"/>
        <c:crosses val="autoZero"/>
        <c:auto val="0"/>
        <c:lblOffset val="100"/>
        <c:tickLblSkip val="1"/>
        <c:noMultiLvlLbl val="0"/>
      </c:catAx>
      <c:valAx>
        <c:axId val="31194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-0.0025"/>
              <c:y val="0.16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0172771"/>
        <c:crossesAt val="1"/>
        <c:crossBetween val="between"/>
        <c:dispUnits/>
      </c:valAx>
      <c:catAx>
        <c:axId val="28075357"/>
        <c:scaling>
          <c:orientation val="minMax"/>
        </c:scaling>
        <c:axPos val="b"/>
        <c:delete val="1"/>
        <c:majorTickMark val="in"/>
        <c:minorTickMark val="none"/>
        <c:tickLblPos val="nextTo"/>
        <c:crossAx val="51351622"/>
        <c:crosses val="autoZero"/>
        <c:auto val="0"/>
        <c:lblOffset val="100"/>
        <c:tickLblSkip val="1"/>
        <c:noMultiLvlLbl val="0"/>
      </c:catAx>
      <c:valAx>
        <c:axId val="513516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2"/>
              <c:y val="0.15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807535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"/>
          <c:y val="0.75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225"/>
          <c:w val="0.9665"/>
          <c:h val="0.74475"/>
        </c:manualLayout>
      </c:layout>
      <c:lineChart>
        <c:grouping val="standard"/>
        <c:varyColors val="0"/>
        <c:ser>
          <c:idx val="1"/>
          <c:order val="0"/>
          <c:tx>
            <c:strRef>
              <c:f>'II-3. ábra_chart'!$C$5</c:f>
              <c:strCache>
                <c:ptCount val="1"/>
                <c:pt idx="0">
                  <c:v>Manufacturing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'II-3. ábra_chart'!$A$6:$A$21</c:f>
              <c:strCache/>
            </c:strRef>
          </c:cat>
          <c:val>
            <c:numRef>
              <c:f>'II-3. ábra_chart'!$C$6:$C$21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41015833"/>
        <c:axId val="33598178"/>
      </c:lineChart>
      <c:lineChart>
        <c:grouping val="standard"/>
        <c:varyColors val="0"/>
        <c:ser>
          <c:idx val="0"/>
          <c:order val="1"/>
          <c:tx>
            <c:strRef>
              <c:f>'II-3. ábra_chart'!$D$5</c:f>
              <c:strCache>
                <c:ptCount val="1"/>
                <c:pt idx="0">
                  <c:v>Market services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'II-3. ábra_chart'!$A$6:$A$21</c:f>
              <c:strCache/>
            </c:strRef>
          </c:cat>
          <c:val>
            <c:numRef>
              <c:f>'II-3. ábra_chart'!$D$6:$D$21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'II-3. ábra_chart'!$E$5</c:f>
              <c:strCache>
                <c:ptCount val="1"/>
                <c:pt idx="0">
                  <c:v>Tradable sector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'II-3. ábra_chart'!$A$6:$A$21</c:f>
              <c:strCache/>
            </c:strRef>
          </c:cat>
          <c:val>
            <c:numRef>
              <c:f>'II-3. ábra_chart'!$E$6:$E$21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33948147"/>
        <c:axId val="37097868"/>
      </c:lineChart>
      <c:catAx>
        <c:axId val="410158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33598178"/>
        <c:crosses val="autoZero"/>
        <c:auto val="0"/>
        <c:lblOffset val="100"/>
        <c:tickLblSkip val="1"/>
        <c:noMultiLvlLbl val="0"/>
      </c:catAx>
      <c:valAx>
        <c:axId val="33598178"/>
        <c:scaling>
          <c:orientation val="minMax"/>
          <c:max val="105"/>
          <c:min val="9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2001 = 100</a:t>
                </a:r>
              </a:p>
            </c:rich>
          </c:tx>
          <c:layout>
            <c:manualLayout>
              <c:xMode val="factor"/>
              <c:yMode val="factor"/>
              <c:x val="0.031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41015833"/>
        <c:crossesAt val="1"/>
        <c:crossBetween val="between"/>
        <c:dispUnits/>
        <c:majorUnit val="2.5"/>
      </c:valAx>
      <c:catAx>
        <c:axId val="33948147"/>
        <c:scaling>
          <c:orientation val="minMax"/>
        </c:scaling>
        <c:axPos val="b"/>
        <c:delete val="1"/>
        <c:majorTickMark val="in"/>
        <c:minorTickMark val="none"/>
        <c:tickLblPos val="nextTo"/>
        <c:crossAx val="37097868"/>
        <c:crosses val="autoZero"/>
        <c:auto val="0"/>
        <c:lblOffset val="100"/>
        <c:tickLblSkip val="1"/>
        <c:noMultiLvlLbl val="0"/>
      </c:catAx>
      <c:valAx>
        <c:axId val="37097868"/>
        <c:scaling>
          <c:orientation val="minMax"/>
          <c:max val="105"/>
          <c:min val="9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2001 = 100</a:t>
                </a:r>
              </a:p>
            </c:rich>
          </c:tx>
          <c:layout>
            <c:manualLayout>
              <c:xMode val="factor"/>
              <c:yMode val="factor"/>
              <c:x val="0.03075"/>
              <c:y val="0.16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33948147"/>
        <c:crosses val="max"/>
        <c:crossBetween val="between"/>
        <c:dispUnits/>
        <c:majorUnit val="2.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0425"/>
          <c:w val="0.8665"/>
          <c:h val="0.07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6275"/>
          <c:w val="0.95125"/>
          <c:h val="0.7235"/>
        </c:manualLayout>
      </c:layout>
      <c:lineChart>
        <c:grouping val="standard"/>
        <c:varyColors val="0"/>
        <c:ser>
          <c:idx val="1"/>
          <c:order val="1"/>
          <c:tx>
            <c:strRef>
              <c:f>'II-30. ábra_chart'!$B$5</c:f>
              <c:strCache>
                <c:ptCount val="1"/>
                <c:pt idx="0">
                  <c:v>Alapvető tőkemegfelelési mutató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'II-30. ábra_chart'!$C$3:$I$3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'II-30. ábra_chart'!$C$5:$I$5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'II-30. ábra_chart'!$B$6</c:f>
              <c:strCache>
                <c:ptCount val="1"/>
                <c:pt idx="0">
                  <c:v>Stressz-tőkemegfelelési mutató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'II-30. ábra_chart'!$C$3:$I$3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'II-30. ábra_chart'!$C$6:$I$6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59511415"/>
        <c:axId val="65840688"/>
      </c:lineChart>
      <c:lineChart>
        <c:grouping val="standard"/>
        <c:varyColors val="0"/>
        <c:ser>
          <c:idx val="0"/>
          <c:order val="0"/>
          <c:tx>
            <c:strRef>
              <c:f>'II-30. ábra_chart'!$B$4</c:f>
              <c:strCache>
                <c:ptCount val="1"/>
                <c:pt idx="0">
                  <c:v>Tőkemegfelelési mutató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'II-30. ábra_chart'!$C$3:$I$3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'II-30. ábra_chart'!$C$4:$I$4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55695281"/>
        <c:axId val="31495482"/>
      </c:lineChart>
      <c:catAx>
        <c:axId val="59511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325" b="0" i="0" u="none" baseline="0">
                <a:latin typeface="Garamond"/>
                <a:ea typeface="Garamond"/>
                <a:cs typeface="Garamond"/>
              </a:defRPr>
            </a:pPr>
          </a:p>
        </c:txPr>
        <c:crossAx val="65840688"/>
        <c:crosses val="autoZero"/>
        <c:auto val="1"/>
        <c:lblOffset val="100"/>
        <c:noMultiLvlLbl val="0"/>
      </c:catAx>
      <c:valAx>
        <c:axId val="65840688"/>
        <c:scaling>
          <c:orientation val="minMax"/>
          <c:max val="16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crossAx val="59511415"/>
        <c:crossesAt val="1"/>
        <c:crossBetween val="between"/>
        <c:dispUnits/>
        <c:minorUnit val="1"/>
      </c:valAx>
      <c:catAx>
        <c:axId val="55695281"/>
        <c:scaling>
          <c:orientation val="minMax"/>
        </c:scaling>
        <c:axPos val="b"/>
        <c:delete val="1"/>
        <c:majorTickMark val="in"/>
        <c:minorTickMark val="none"/>
        <c:tickLblPos val="nextTo"/>
        <c:crossAx val="31495482"/>
        <c:crosses val="autoZero"/>
        <c:auto val="1"/>
        <c:lblOffset val="100"/>
        <c:noMultiLvlLbl val="0"/>
      </c:catAx>
      <c:valAx>
        <c:axId val="31495482"/>
        <c:scaling>
          <c:orientation val="minMax"/>
          <c:max val="16"/>
          <c:min val="6"/>
        </c:scaling>
        <c:axPos val="l"/>
        <c:delete val="0"/>
        <c:numFmt formatCode="0" sourceLinked="0"/>
        <c:majorTickMark val="in"/>
        <c:minorTickMark val="none"/>
        <c:tickLblPos val="nextTo"/>
        <c:crossAx val="5569528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225"/>
          <c:w val="0.94275"/>
          <c:h val="0.155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Garamond"/>
              <a:ea typeface="Garamond"/>
              <a:cs typeface="Garamond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325" b="0" i="0" u="none" baseline="0">
          <a:latin typeface="Garamond"/>
          <a:ea typeface="Garamond"/>
          <a:cs typeface="Garamond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6475"/>
          <c:w val="0.9545"/>
          <c:h val="0.705"/>
        </c:manualLayout>
      </c:layout>
      <c:lineChart>
        <c:grouping val="standard"/>
        <c:varyColors val="0"/>
        <c:ser>
          <c:idx val="1"/>
          <c:order val="1"/>
          <c:tx>
            <c:strRef>
              <c:f>'II-30. ábra_chart'!$A$5</c:f>
              <c:strCache>
                <c:ptCount val="1"/>
                <c:pt idx="0">
                  <c:v>Tier 1 capital ratio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'II-30. ábra_chart'!$C$3:$I$3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'II-30. ábra_chart'!$C$5:$I$5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'II-30. ábra_chart'!$A$6</c:f>
              <c:strCache>
                <c:ptCount val="1"/>
                <c:pt idx="0">
                  <c:v>Stress capital adequacy ratio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'II-30. ábra_chart'!$C$3:$I$3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'II-30. ábra_chart'!$C$6:$I$6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5023883"/>
        <c:axId val="997220"/>
      </c:lineChart>
      <c:lineChart>
        <c:grouping val="standard"/>
        <c:varyColors val="0"/>
        <c:ser>
          <c:idx val="0"/>
          <c:order val="0"/>
          <c:tx>
            <c:strRef>
              <c:f>'II-30. ábra_chart'!$A$4</c:f>
              <c:strCache>
                <c:ptCount val="1"/>
                <c:pt idx="0">
                  <c:v>Capital adequacy ratio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'II-30. ábra_chart'!$C$3:$I$3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'II-30. ábra_chart'!$C$4:$I$4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8974981"/>
        <c:axId val="13665966"/>
      </c:lineChart>
      <c:catAx>
        <c:axId val="15023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25" b="0" i="0" u="none" baseline="0">
                <a:latin typeface="Garamond"/>
                <a:ea typeface="Garamond"/>
                <a:cs typeface="Garamond"/>
              </a:defRPr>
            </a:pPr>
          </a:p>
        </c:txPr>
        <c:crossAx val="997220"/>
        <c:crosses val="autoZero"/>
        <c:auto val="1"/>
        <c:lblOffset val="100"/>
        <c:noMultiLvlLbl val="0"/>
      </c:catAx>
      <c:valAx>
        <c:axId val="997220"/>
        <c:scaling>
          <c:orientation val="minMax"/>
          <c:max val="16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crossAx val="15023883"/>
        <c:crossesAt val="1"/>
        <c:crossBetween val="between"/>
        <c:dispUnits/>
        <c:minorUnit val="1"/>
      </c:valAx>
      <c:catAx>
        <c:axId val="8974981"/>
        <c:scaling>
          <c:orientation val="minMax"/>
        </c:scaling>
        <c:axPos val="b"/>
        <c:delete val="1"/>
        <c:majorTickMark val="in"/>
        <c:minorTickMark val="none"/>
        <c:tickLblPos val="nextTo"/>
        <c:crossAx val="13665966"/>
        <c:crosses val="autoZero"/>
        <c:auto val="1"/>
        <c:lblOffset val="100"/>
        <c:noMultiLvlLbl val="0"/>
      </c:catAx>
      <c:valAx>
        <c:axId val="13665966"/>
        <c:scaling>
          <c:orientation val="minMax"/>
          <c:max val="16"/>
          <c:min val="6"/>
        </c:scaling>
        <c:axPos val="l"/>
        <c:delete val="0"/>
        <c:numFmt formatCode="0" sourceLinked="0"/>
        <c:majorTickMark val="in"/>
        <c:minorTickMark val="none"/>
        <c:tickLblPos val="nextTo"/>
        <c:crossAx val="897498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15"/>
          <c:y val="0.813"/>
          <c:w val="0.97325"/>
          <c:h val="0.16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Garamond"/>
          <a:ea typeface="Garamond"/>
          <a:cs typeface="Garamond"/>
        </a:defRPr>
      </a:pPr>
    </a:p>
  </c:txPr>
  <c:userShapes r:id="rId1"/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5"/>
          <c:y val="0.01325"/>
          <c:w val="0.86675"/>
          <c:h val="0.8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'II-31. ábra_chart'!$B$8</c:f>
              <c:strCache>
                <c:ptCount val="1"/>
                <c:pt idx="0">
                  <c:v>2004. december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'II-31. ábra_chart'!$C$10:$M$10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'II-31. ábra_chart'!$C$11:$M$11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'II-31. ábra_chart'!$B$3</c:f>
              <c:strCache>
                <c:ptCount val="1"/>
                <c:pt idx="0">
                  <c:v>2003. december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'II-31. ábra_chart'!$C$5:$M$5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'II-31. ábra_chart'!$C$6:$M$6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55884831"/>
        <c:axId val="33201432"/>
      </c:scatterChart>
      <c:valAx>
        <c:axId val="5588483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_ ;\-#,##0.0\ " sourceLinked="0"/>
        <c:majorTickMark val="out"/>
        <c:minorTickMark val="none"/>
        <c:tickLblPos val="nextTo"/>
        <c:crossAx val="33201432"/>
        <c:crossesAt val="4"/>
        <c:crossBetween val="midCat"/>
        <c:dispUnits/>
      </c:valAx>
      <c:valAx>
        <c:axId val="33201432"/>
        <c:scaling>
          <c:orientation val="minMax"/>
          <c:max val="14"/>
          <c:min val="4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crossAx val="55884831"/>
        <c:crosses val="autoZero"/>
        <c:crossBetween val="midCat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05"/>
          <c:y val="0.9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1325"/>
          <c:w val="0.8655"/>
          <c:h val="0.83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'II-31. ábra_chart'!$A$8</c:f>
              <c:strCache>
                <c:ptCount val="1"/>
                <c:pt idx="0">
                  <c:v>December 2004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'II-31. ábra_chart'!$C$10:$M$10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'II-31. ábra_chart'!$C$11:$M$11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'II-31. ábra_chart'!$A$3</c:f>
              <c:strCache>
                <c:ptCount val="1"/>
                <c:pt idx="0">
                  <c:v>December 2003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'II-31. ábra_chart'!$C$5:$M$5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'II-31. ábra_chart'!$C$6:$M$6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30377433"/>
        <c:axId val="4961442"/>
      </c:scatterChart>
      <c:valAx>
        <c:axId val="3037743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_ ;\-#,##0.0\ " sourceLinked="0"/>
        <c:majorTickMark val="out"/>
        <c:minorTickMark val="none"/>
        <c:tickLblPos val="nextTo"/>
        <c:crossAx val="4961442"/>
        <c:crossesAt val="4"/>
        <c:crossBetween val="midCat"/>
        <c:dispUnits/>
      </c:valAx>
      <c:valAx>
        <c:axId val="4961442"/>
        <c:scaling>
          <c:orientation val="minMax"/>
          <c:max val="14"/>
          <c:min val="4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crossAx val="30377433"/>
        <c:crosses val="autoZero"/>
        <c:crossBetween val="midCat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275"/>
          <c:y val="0.91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4325"/>
          <c:w val="0.97125"/>
          <c:h val="0.783"/>
        </c:manualLayout>
      </c:layout>
      <c:barChart>
        <c:barDir val="col"/>
        <c:grouping val="clustered"/>
        <c:varyColors val="0"/>
        <c:ser>
          <c:idx val="4"/>
          <c:order val="3"/>
          <c:tx>
            <c:v>Feldolgozóipar (bal skála)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'II-4. ábra_chart'!$C$4:$BJ$4</c:f>
              <c:str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strCache>
            </c:strRef>
          </c:cat>
          <c:val>
            <c:numRef>
              <c:f>'II-4. ábra_chart'!$C$9:$BJ$9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3"/>
          <c:order val="4"/>
          <c:tx>
            <c:v>Kereskedelem (bal skála)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'II-4. ábra_chart'!$C$4:$BJ$4</c:f>
              <c:str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strCache>
            </c:strRef>
          </c:cat>
          <c:val>
            <c:numRef>
              <c:f>'II-4. ábra_chart'!$C$10:$BJ$10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gapWidth val="0"/>
        <c:axId val="65445357"/>
        <c:axId val="52137302"/>
      </c:barChart>
      <c:lineChart>
        <c:grouping val="standard"/>
        <c:varyColors val="0"/>
        <c:ser>
          <c:idx val="0"/>
          <c:order val="0"/>
          <c:tx>
            <c:v>Euró (jobb skála)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'II-4. ábra_chart'!$C$4:$BJ$4</c:f>
              <c:str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strCache>
            </c:strRef>
          </c:cat>
          <c:val>
            <c:numRef>
              <c:f>'II-4. ábra_chart'!$C$5:$BJ$5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Dollár (jobb skála)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'II-4. ábra_chart'!$C$4:$BJ$4</c:f>
              <c:str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strCache>
            </c:strRef>
          </c:cat>
          <c:val>
            <c:numRef>
              <c:f>'II-4. ábra_chart'!$C$6:$BJ$6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Svájci frank (jobb skála)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'II-4. ábra_chart'!$C$4:$BJ$4</c:f>
              <c:str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strCache>
            </c:strRef>
          </c:cat>
          <c:val>
            <c:numRef>
              <c:f>'II-4. ábra_chart'!$C$7:$BJ$7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axId val="66582535"/>
        <c:axId val="62371904"/>
      </c:lineChart>
      <c:dateAx>
        <c:axId val="65445357"/>
        <c:scaling>
          <c:orientation val="minMax"/>
          <c:min val="36586"/>
        </c:scaling>
        <c:axPos val="b"/>
        <c:delete val="0"/>
        <c:numFmt formatCode="yyyy/mmm/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52137302"/>
        <c:crosses val="autoZero"/>
        <c:auto val="0"/>
        <c:majorUnit val="3"/>
        <c:majorTimeUnit val="months"/>
        <c:noMultiLvlLbl val="0"/>
      </c:dateAx>
      <c:valAx>
        <c:axId val="52137302"/>
        <c:scaling>
          <c:orientation val="minMax"/>
          <c:max val="45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445357"/>
        <c:crossesAt val="1"/>
        <c:crossBetween val="between"/>
        <c:dispUnits/>
        <c:majorUnit val="5"/>
      </c:valAx>
      <c:dateAx>
        <c:axId val="66582535"/>
        <c:scaling>
          <c:orientation val="minMax"/>
        </c:scaling>
        <c:axPos val="b"/>
        <c:delete val="1"/>
        <c:majorTickMark val="in"/>
        <c:minorTickMark val="none"/>
        <c:tickLblPos val="nextTo"/>
        <c:crossAx val="62371904"/>
        <c:crosses val="autoZero"/>
        <c:auto val="0"/>
        <c:noMultiLvlLbl val="0"/>
      </c:dateAx>
      <c:valAx>
        <c:axId val="62371904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66582535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15"/>
          <c:y val="0.83925"/>
          <c:w val="0.84475"/>
          <c:h val="0.1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Garamond"/>
          <a:ea typeface="Garamond"/>
          <a:cs typeface="Garamond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43"/>
          <c:w val="0.97075"/>
          <c:h val="0.785"/>
        </c:manualLayout>
      </c:layout>
      <c:barChart>
        <c:barDir val="col"/>
        <c:grouping val="clustered"/>
        <c:varyColors val="0"/>
        <c:ser>
          <c:idx val="4"/>
          <c:order val="3"/>
          <c:tx>
            <c:v>Manufacturing (left hand scale)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'II-4. ábra_chart'!$C$3:$BJ$3</c:f>
              <c:strCache/>
            </c:strRef>
          </c:cat>
          <c:val>
            <c:numRef>
              <c:f>'II-4. ábra_chart'!$C$9:$BJ$9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3"/>
          <c:order val="4"/>
          <c:tx>
            <c:v>Commerce (left hand scale)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'II-4. ábra_chart'!$C$3:$BJ$3</c:f>
              <c:strCache/>
            </c:strRef>
          </c:cat>
          <c:val>
            <c:numRef>
              <c:f>'II-4. ábra_chart'!$C$10:$BJ$10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gapWidth val="0"/>
        <c:axId val="24476225"/>
        <c:axId val="18959434"/>
      </c:barChart>
      <c:lineChart>
        <c:grouping val="standard"/>
        <c:varyColors val="0"/>
        <c:ser>
          <c:idx val="0"/>
          <c:order val="0"/>
          <c:tx>
            <c:v>EUR (right hand scale)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'II-4. ábra_chart'!$C$3:$BJ$3</c:f>
              <c:strCache/>
            </c:strRef>
          </c:cat>
          <c:val>
            <c:numRef>
              <c:f>'II-4. ábra_chart'!$C$5:$BJ$5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USD (righ hand scale)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'II-4. ábra_chart'!$C$3:$BJ$3</c:f>
              <c:strCache/>
            </c:strRef>
          </c:cat>
          <c:val>
            <c:numRef>
              <c:f>'II-4. ábra_chart'!$C$6:$BJ$6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CHF (right hand scale)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'II-4. ábra_chart'!$C$3:$BJ$3</c:f>
              <c:strCache/>
            </c:strRef>
          </c:cat>
          <c:val>
            <c:numRef>
              <c:f>'II-4. ábra_chart'!$C$7:$BJ$7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axId val="36417179"/>
        <c:axId val="59319156"/>
      </c:lineChart>
      <c:catAx>
        <c:axId val="24476225"/>
        <c:scaling>
          <c:orientation val="minMax"/>
          <c:min val="1202"/>
        </c:scaling>
        <c:axPos val="b"/>
        <c:delete val="0"/>
        <c:numFmt formatCode="yyyy/mmm/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25" b="0" i="0" u="none" baseline="0">
                <a:latin typeface="Garamond"/>
                <a:ea typeface="Garamond"/>
                <a:cs typeface="Garamond"/>
              </a:defRPr>
            </a:pPr>
          </a:p>
        </c:txPr>
        <c:crossAx val="18959434"/>
        <c:crosses val="autoZero"/>
        <c:auto val="1"/>
        <c:lblOffset val="100"/>
        <c:noMultiLvlLbl val="0"/>
      </c:catAx>
      <c:valAx>
        <c:axId val="18959434"/>
        <c:scaling>
          <c:orientation val="minMax"/>
          <c:max val="45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476225"/>
        <c:crossesAt val="1"/>
        <c:crossBetween val="between"/>
        <c:dispUnits/>
        <c:majorUnit val="5"/>
      </c:valAx>
      <c:catAx>
        <c:axId val="36417179"/>
        <c:scaling>
          <c:orientation val="minMax"/>
        </c:scaling>
        <c:axPos val="b"/>
        <c:delete val="1"/>
        <c:majorTickMark val="in"/>
        <c:minorTickMark val="none"/>
        <c:tickLblPos val="nextTo"/>
        <c:crossAx val="59319156"/>
        <c:crosses val="autoZero"/>
        <c:auto val="1"/>
        <c:lblOffset val="100"/>
        <c:noMultiLvlLbl val="0"/>
      </c:catAx>
      <c:valAx>
        <c:axId val="59319156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36417179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305"/>
          <c:w val="1"/>
          <c:h val="0.155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Garamond"/>
              <a:ea typeface="Garamond"/>
              <a:cs typeface="Garamond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Garamond"/>
          <a:ea typeface="Garamond"/>
          <a:cs typeface="Garamond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4225"/>
          <c:w val="0.9655"/>
          <c:h val="0.73025"/>
        </c:manualLayout>
      </c:layout>
      <c:lineChart>
        <c:grouping val="standard"/>
        <c:varyColors val="0"/>
        <c:ser>
          <c:idx val="0"/>
          <c:order val="0"/>
          <c:tx>
            <c:strRef>
              <c:f>'II-5. ábra_chart'!$B$5</c:f>
              <c:strCache>
                <c:ptCount val="1"/>
                <c:pt idx="0">
                  <c:v>Nem teljesítő hitelek/teljes hitelállomány (bal skála)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'II-5. ábra_chart'!$C$4:$V$4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'II-5. ábra_chart'!$C$5:$V$5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64110357"/>
        <c:axId val="40122302"/>
      </c:lineChart>
      <c:lineChart>
        <c:grouping val="standard"/>
        <c:varyColors val="0"/>
        <c:ser>
          <c:idx val="1"/>
          <c:order val="1"/>
          <c:tx>
            <c:strRef>
              <c:f>'II-5. ábra_chart'!$B$6</c:f>
              <c:strCache>
                <c:ptCount val="1"/>
                <c:pt idx="0">
                  <c:v>90 napot nem meghaladó késedelembe eső vállalatok hitelállománya/teljes hitelállomány (jobb skála)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'II-5. ábra_chart'!$C$4:$V$4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'II-5. ábra_chart'!$C$6:$V$6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25556399"/>
        <c:axId val="28681000"/>
      </c:lineChart>
      <c:dateAx>
        <c:axId val="64110357"/>
        <c:scaling>
          <c:orientation val="minMax"/>
        </c:scaling>
        <c:axPos val="b"/>
        <c:delete val="0"/>
        <c:numFmt formatCode="yyyy/mmm/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375" b="0" i="0" u="none" baseline="0">
                <a:latin typeface="Garamond"/>
                <a:ea typeface="Garamond"/>
                <a:cs typeface="Garamond"/>
              </a:defRPr>
            </a:pPr>
          </a:p>
        </c:txPr>
        <c:crossAx val="40122302"/>
        <c:crosses val="autoZero"/>
        <c:auto val="0"/>
        <c:noMultiLvlLbl val="0"/>
      </c:dateAx>
      <c:valAx>
        <c:axId val="40122302"/>
        <c:scaling>
          <c:orientation val="minMax"/>
          <c:max val="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110357"/>
        <c:crossesAt val="1"/>
        <c:crossBetween val="between"/>
        <c:dispUnits/>
      </c:valAx>
      <c:dateAx>
        <c:axId val="25556399"/>
        <c:scaling>
          <c:orientation val="minMax"/>
        </c:scaling>
        <c:axPos val="b"/>
        <c:delete val="1"/>
        <c:majorTickMark val="in"/>
        <c:minorTickMark val="none"/>
        <c:tickLblPos val="nextTo"/>
        <c:crossAx val="28681000"/>
        <c:crosses val="autoZero"/>
        <c:auto val="0"/>
        <c:noMultiLvlLbl val="0"/>
      </c:dateAx>
      <c:valAx>
        <c:axId val="28681000"/>
        <c:scaling>
          <c:orientation val="minMax"/>
          <c:max val="12"/>
        </c:scaling>
        <c:axPos val="l"/>
        <c:delete val="0"/>
        <c:numFmt formatCode="General" sourceLinked="1"/>
        <c:majorTickMark val="in"/>
        <c:minorTickMark val="none"/>
        <c:tickLblPos val="nextTo"/>
        <c:crossAx val="25556399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3275"/>
          <c:w val="0.9865"/>
          <c:h val="0.14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375" b="0" i="0" u="none" baseline="0">
          <a:latin typeface="Garamond"/>
          <a:ea typeface="Garamond"/>
          <a:cs typeface="Garamond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Relationship Id="rId2" Type="http://schemas.openxmlformats.org/officeDocument/2006/relationships/chart" Target="/xl/charts/chart43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Relationship Id="rId2" Type="http://schemas.openxmlformats.org/officeDocument/2006/relationships/chart" Target="/xl/charts/chart4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Relationship Id="rId2" Type="http://schemas.openxmlformats.org/officeDocument/2006/relationships/chart" Target="/xl/charts/chart51.xml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Relationship Id="rId2" Type="http://schemas.openxmlformats.org/officeDocument/2006/relationships/chart" Target="/xl/charts/chart55.xml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8.xml" /><Relationship Id="rId2" Type="http://schemas.openxmlformats.org/officeDocument/2006/relationships/chart" Target="/xl/charts/chart59.xml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2.xml" /><Relationship Id="rId2" Type="http://schemas.openxmlformats.org/officeDocument/2006/relationships/chart" Target="/xl/charts/chart6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</cdr:x>
      <cdr:y>0.01525</cdr:y>
    </cdr:from>
    <cdr:to>
      <cdr:x>0.09725</cdr:x>
      <cdr:y>0.07925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47625"/>
          <a:ext cx="276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  <cdr:relSizeAnchor xmlns:cdr="http://schemas.openxmlformats.org/drawingml/2006/chartDrawing">
    <cdr:from>
      <cdr:x>0.8965</cdr:x>
      <cdr:y>0.01675</cdr:y>
    </cdr:from>
    <cdr:to>
      <cdr:x>0.95475</cdr:x>
      <cdr:y>0.07925</cdr:y>
    </cdr:to>
    <cdr:sp>
      <cdr:nvSpPr>
        <cdr:cNvPr id="2" name="TextBox 2"/>
        <cdr:cNvSpPr txBox="1">
          <a:spLocks noChangeArrowheads="1"/>
        </cdr:cNvSpPr>
      </cdr:nvSpPr>
      <cdr:spPr>
        <a:xfrm>
          <a:off x="5705475" y="47625"/>
          <a:ext cx="3714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28575</xdr:rowOff>
    </xdr:from>
    <xdr:to>
      <xdr:col>11</xdr:col>
      <xdr:colOff>790575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695325" y="2628900"/>
        <a:ext cx="82677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790575</xdr:colOff>
      <xdr:row>13</xdr:row>
      <xdr:rowOff>0</xdr:rowOff>
    </xdr:from>
    <xdr:to>
      <xdr:col>23</xdr:col>
      <xdr:colOff>0</xdr:colOff>
      <xdr:row>31</xdr:row>
      <xdr:rowOff>28575</xdr:rowOff>
    </xdr:to>
    <xdr:graphicFrame>
      <xdr:nvGraphicFramePr>
        <xdr:cNvPr id="2" name="Chart 2"/>
        <xdr:cNvGraphicFramePr/>
      </xdr:nvGraphicFramePr>
      <xdr:xfrm>
        <a:off x="9763125" y="2600325"/>
        <a:ext cx="809625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0.0065</cdr:y>
    </cdr:from>
    <cdr:to>
      <cdr:x>0.068</cdr:x>
      <cdr:y>0.06675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19050"/>
          <a:ext cx="4191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75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  <cdr:relSizeAnchor xmlns:cdr="http://schemas.openxmlformats.org/drawingml/2006/chartDrawing">
    <cdr:from>
      <cdr:x>0.87775</cdr:x>
      <cdr:y>0.00975</cdr:y>
    </cdr:from>
    <cdr:to>
      <cdr:x>0.95375</cdr:x>
      <cdr:y>0.0675</cdr:y>
    </cdr:to>
    <cdr:sp>
      <cdr:nvSpPr>
        <cdr:cNvPr id="2" name="TextBox 2"/>
        <cdr:cNvSpPr txBox="1">
          <a:spLocks noChangeArrowheads="1"/>
        </cdr:cNvSpPr>
      </cdr:nvSpPr>
      <cdr:spPr>
        <a:xfrm>
          <a:off x="6715125" y="38100"/>
          <a:ext cx="5810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75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0.01325</cdr:x>
      <cdr:y>0.0065</cdr:y>
    </cdr:from>
    <cdr:to>
      <cdr:x>0.0675</cdr:x>
      <cdr:y>0.06675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19050"/>
          <a:ext cx="4191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75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  <cdr:relSizeAnchor xmlns:cdr="http://schemas.openxmlformats.org/drawingml/2006/chartDrawing">
    <cdr:from>
      <cdr:x>0.92475</cdr:x>
      <cdr:y>0.00975</cdr:y>
    </cdr:from>
    <cdr:to>
      <cdr:x>0.95425</cdr:x>
      <cdr:y>0.06675</cdr:y>
    </cdr:to>
    <cdr:sp>
      <cdr:nvSpPr>
        <cdr:cNvPr id="2" name="TextBox 2"/>
        <cdr:cNvSpPr txBox="1">
          <a:spLocks noChangeArrowheads="1"/>
        </cdr:cNvSpPr>
      </cdr:nvSpPr>
      <cdr:spPr>
        <a:xfrm>
          <a:off x="7153275" y="38100"/>
          <a:ext cx="2286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75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28575</xdr:rowOff>
    </xdr:from>
    <xdr:to>
      <xdr:col>13</xdr:col>
      <xdr:colOff>228600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1238250" y="1828800"/>
        <a:ext cx="76581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9</xdr:row>
      <xdr:rowOff>0</xdr:rowOff>
    </xdr:from>
    <xdr:to>
      <xdr:col>28</xdr:col>
      <xdr:colOff>9525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9715500" y="1800225"/>
        <a:ext cx="7743825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</cdr:y>
    </cdr:from>
    <cdr:to>
      <cdr:x>0.05825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2952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</cdr:y>
    </cdr:from>
    <cdr:to>
      <cdr:x>0.059</cdr:x>
      <cdr:y>0.0765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3333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12</xdr:col>
      <xdr:colOff>171450</xdr:colOff>
      <xdr:row>20</xdr:row>
      <xdr:rowOff>190500</xdr:rowOff>
    </xdr:to>
    <xdr:graphicFrame>
      <xdr:nvGraphicFramePr>
        <xdr:cNvPr id="1" name="Chart 1"/>
        <xdr:cNvGraphicFramePr/>
      </xdr:nvGraphicFramePr>
      <xdr:xfrm>
        <a:off x="4152900" y="1000125"/>
        <a:ext cx="61341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27</xdr:row>
      <xdr:rowOff>0</xdr:rowOff>
    </xdr:from>
    <xdr:to>
      <xdr:col>13</xdr:col>
      <xdr:colOff>47625</xdr:colOff>
      <xdr:row>48</xdr:row>
      <xdr:rowOff>9525</xdr:rowOff>
    </xdr:to>
    <xdr:graphicFrame>
      <xdr:nvGraphicFramePr>
        <xdr:cNvPr id="2" name="Chart 2"/>
        <xdr:cNvGraphicFramePr/>
      </xdr:nvGraphicFramePr>
      <xdr:xfrm>
        <a:off x="4152900" y="5400675"/>
        <a:ext cx="669607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0.01575</cdr:y>
    </cdr:from>
    <cdr:to>
      <cdr:x>0.0665</cdr:x>
      <cdr:y>0.07575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57150"/>
          <a:ext cx="2857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  <cdr:relSizeAnchor xmlns:cdr="http://schemas.openxmlformats.org/drawingml/2006/chartDrawing">
    <cdr:from>
      <cdr:x>0.9185</cdr:x>
      <cdr:y>0.01575</cdr:y>
    </cdr:from>
    <cdr:to>
      <cdr:x>0.96525</cdr:x>
      <cdr:y>0.07575</cdr:y>
    </cdr:to>
    <cdr:sp>
      <cdr:nvSpPr>
        <cdr:cNvPr id="2" name="TextBox 2"/>
        <cdr:cNvSpPr txBox="1">
          <a:spLocks noChangeArrowheads="1"/>
        </cdr:cNvSpPr>
      </cdr:nvSpPr>
      <cdr:spPr>
        <a:xfrm>
          <a:off x="6324600" y="57150"/>
          <a:ext cx="3238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0.012</cdr:y>
    </cdr:from>
    <cdr:to>
      <cdr:x>0.056</cdr:x>
      <cdr:y>0.06625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57150"/>
          <a:ext cx="2952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  <cdr:relSizeAnchor xmlns:cdr="http://schemas.openxmlformats.org/drawingml/2006/chartDrawing">
    <cdr:from>
      <cdr:x>0.93025</cdr:x>
      <cdr:y>0.012</cdr:y>
    </cdr:from>
    <cdr:to>
      <cdr:x>0.97275</cdr:x>
      <cdr:y>0.06625</cdr:y>
    </cdr:to>
    <cdr:sp>
      <cdr:nvSpPr>
        <cdr:cNvPr id="2" name="TextBox 2"/>
        <cdr:cNvSpPr txBox="1">
          <a:spLocks noChangeArrowheads="1"/>
        </cdr:cNvSpPr>
      </cdr:nvSpPr>
      <cdr:spPr>
        <a:xfrm>
          <a:off x="7858125" y="57150"/>
          <a:ext cx="3619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10</xdr:row>
      <xdr:rowOff>104775</xdr:rowOff>
    </xdr:from>
    <xdr:ext cx="104775" cy="209550"/>
    <xdr:sp>
      <xdr:nvSpPr>
        <xdr:cNvPr id="1" name="Text 1"/>
        <xdr:cNvSpPr txBox="1">
          <a:spLocks noChangeArrowheads="1"/>
        </xdr:cNvSpPr>
      </xdr:nvSpPr>
      <xdr:spPr>
        <a:xfrm>
          <a:off x="3038475" y="23050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xdr:txBody>
    </xdr:sp>
    <xdr:clientData/>
  </xdr:oneCellAnchor>
  <xdr:twoCellAnchor>
    <xdr:from>
      <xdr:col>5</xdr:col>
      <xdr:colOff>438150</xdr:colOff>
      <xdr:row>4</xdr:row>
      <xdr:rowOff>180975</xdr:rowOff>
    </xdr:from>
    <xdr:to>
      <xdr:col>17</xdr:col>
      <xdr:colOff>9525</xdr:colOff>
      <xdr:row>24</xdr:row>
      <xdr:rowOff>180975</xdr:rowOff>
    </xdr:to>
    <xdr:graphicFrame>
      <xdr:nvGraphicFramePr>
        <xdr:cNvPr id="2" name="Chart 2"/>
        <xdr:cNvGraphicFramePr/>
      </xdr:nvGraphicFramePr>
      <xdr:xfrm>
        <a:off x="3962400" y="981075"/>
        <a:ext cx="68865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30</xdr:row>
      <xdr:rowOff>0</xdr:rowOff>
    </xdr:from>
    <xdr:to>
      <xdr:col>19</xdr:col>
      <xdr:colOff>504825</xdr:colOff>
      <xdr:row>55</xdr:row>
      <xdr:rowOff>9525</xdr:rowOff>
    </xdr:to>
    <xdr:graphicFrame>
      <xdr:nvGraphicFramePr>
        <xdr:cNvPr id="3" name="Chart 3"/>
        <xdr:cNvGraphicFramePr/>
      </xdr:nvGraphicFramePr>
      <xdr:xfrm>
        <a:off x="3962400" y="6210300"/>
        <a:ext cx="8448675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0.01525</cdr:y>
    </cdr:from>
    <cdr:to>
      <cdr:x>0.09325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47625"/>
          <a:ext cx="285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  <cdr:relSizeAnchor xmlns:cdr="http://schemas.openxmlformats.org/drawingml/2006/chartDrawing">
    <cdr:from>
      <cdr:x>0.88225</cdr:x>
      <cdr:y>0.017</cdr:y>
    </cdr:from>
    <cdr:to>
      <cdr:x>0.9575</cdr:x>
      <cdr:y>0.079</cdr:y>
    </cdr:to>
    <cdr:sp>
      <cdr:nvSpPr>
        <cdr:cNvPr id="2" name="TextBox 2"/>
        <cdr:cNvSpPr txBox="1">
          <a:spLocks noChangeArrowheads="1"/>
        </cdr:cNvSpPr>
      </cdr:nvSpPr>
      <cdr:spPr>
        <a:xfrm>
          <a:off x="5934075" y="57150"/>
          <a:ext cx="504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</cdr:y>
    </cdr:from>
    <cdr:to>
      <cdr:x>0.14575</cdr:x>
      <cdr:y>0.179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/>
            <a:t>%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</cdr:x>
      <cdr:y>0.0815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0191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százalékpont</a:t>
          </a:r>
        </a:p>
      </cdr:txBody>
    </cdr:sp>
  </cdr:relSizeAnchor>
  <cdr:relSizeAnchor xmlns:cdr="http://schemas.openxmlformats.org/drawingml/2006/chartDrawing">
    <cdr:from>
      <cdr:x>0.93325</cdr:x>
      <cdr:y>0.01775</cdr:y>
    </cdr:from>
    <cdr:to>
      <cdr:x>0.971</cdr:x>
      <cdr:y>0.08125</cdr:y>
    </cdr:to>
    <cdr:sp>
      <cdr:nvSpPr>
        <cdr:cNvPr id="2" name="TextBox 2"/>
        <cdr:cNvSpPr txBox="1">
          <a:spLocks noChangeArrowheads="1"/>
        </cdr:cNvSpPr>
      </cdr:nvSpPr>
      <cdr:spPr>
        <a:xfrm>
          <a:off x="6315075" y="57150"/>
          <a:ext cx="2571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0.17</cdr:x>
      <cdr:y>0.08075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4001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percentage point</a:t>
          </a:r>
        </a:p>
      </cdr:txBody>
    </cdr:sp>
  </cdr:relSizeAnchor>
  <cdr:relSizeAnchor xmlns:cdr="http://schemas.openxmlformats.org/drawingml/2006/chartDrawing">
    <cdr:from>
      <cdr:x>0.928</cdr:x>
      <cdr:y>0.01775</cdr:y>
    </cdr:from>
    <cdr:to>
      <cdr:x>0.96075</cdr:x>
      <cdr:y>0.08125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00" y="57150"/>
          <a:ext cx="2667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0" y="24003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13</xdr:row>
      <xdr:rowOff>190500</xdr:rowOff>
    </xdr:from>
    <xdr:to>
      <xdr:col>6</xdr:col>
      <xdr:colOff>28575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533400" y="2790825"/>
        <a:ext cx="677227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14</xdr:row>
      <xdr:rowOff>0</xdr:rowOff>
    </xdr:from>
    <xdr:to>
      <xdr:col>19</xdr:col>
      <xdr:colOff>676275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8648700" y="2800350"/>
        <a:ext cx="8220075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0.01</cdr:y>
    </cdr:from>
    <cdr:to>
      <cdr:x>0.03425</cdr:x>
      <cdr:y>0.0865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28575"/>
          <a:ext cx="1238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  <cdr:relSizeAnchor xmlns:cdr="http://schemas.openxmlformats.org/drawingml/2006/chartDrawing">
    <cdr:from>
      <cdr:x>0.911</cdr:x>
      <cdr:y>0.01</cdr:y>
    </cdr:from>
    <cdr:to>
      <cdr:x>0.95375</cdr:x>
      <cdr:y>0.0845</cdr:y>
    </cdr:to>
    <cdr:sp>
      <cdr:nvSpPr>
        <cdr:cNvPr id="2" name="TextBox 2"/>
        <cdr:cNvSpPr txBox="1">
          <a:spLocks noChangeArrowheads="1"/>
        </cdr:cNvSpPr>
      </cdr:nvSpPr>
      <cdr:spPr>
        <a:xfrm>
          <a:off x="4924425" y="28575"/>
          <a:ext cx="2286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0.00975</cdr:y>
    </cdr:from>
    <cdr:to>
      <cdr:x>0.06875</cdr:x>
      <cdr:y>0.0825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28575"/>
          <a:ext cx="314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  <cdr:relSizeAnchor xmlns:cdr="http://schemas.openxmlformats.org/drawingml/2006/chartDrawing">
    <cdr:from>
      <cdr:x>0.83575</cdr:x>
      <cdr:y>0.00975</cdr:y>
    </cdr:from>
    <cdr:to>
      <cdr:x>0.9535</cdr:x>
      <cdr:y>0.0825</cdr:y>
    </cdr:to>
    <cdr:sp>
      <cdr:nvSpPr>
        <cdr:cNvPr id="2" name="TextBox 2"/>
        <cdr:cNvSpPr txBox="1">
          <a:spLocks noChangeArrowheads="1"/>
        </cdr:cNvSpPr>
      </cdr:nvSpPr>
      <cdr:spPr>
        <a:xfrm>
          <a:off x="4552950" y="28575"/>
          <a:ext cx="638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9525</xdr:rowOff>
    </xdr:from>
    <xdr:to>
      <xdr:col>10</xdr:col>
      <xdr:colOff>676275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3638550" y="1209675"/>
        <a:ext cx="54102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27</xdr:row>
      <xdr:rowOff>0</xdr:rowOff>
    </xdr:from>
    <xdr:to>
      <xdr:col>11</xdr:col>
      <xdr:colOff>28575</xdr:colOff>
      <xdr:row>41</xdr:row>
      <xdr:rowOff>190500</xdr:rowOff>
    </xdr:to>
    <xdr:graphicFrame>
      <xdr:nvGraphicFramePr>
        <xdr:cNvPr id="2" name="Chart 2"/>
        <xdr:cNvGraphicFramePr/>
      </xdr:nvGraphicFramePr>
      <xdr:xfrm>
        <a:off x="3638550" y="5400675"/>
        <a:ext cx="544830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</cdr:y>
    </cdr:from>
    <cdr:to>
      <cdr:x>0.03125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2000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  <cdr:relSizeAnchor xmlns:cdr="http://schemas.openxmlformats.org/drawingml/2006/chartDrawing">
    <cdr:from>
      <cdr:x>0.86625</cdr:x>
      <cdr:y>0.014</cdr:y>
    </cdr:from>
    <cdr:to>
      <cdr:x>0.99725</cdr:x>
      <cdr:y>0.081</cdr:y>
    </cdr:to>
    <cdr:sp>
      <cdr:nvSpPr>
        <cdr:cNvPr id="2" name="TextBox 2"/>
        <cdr:cNvSpPr txBox="1">
          <a:spLocks noChangeArrowheads="1"/>
        </cdr:cNvSpPr>
      </cdr:nvSpPr>
      <cdr:spPr>
        <a:xfrm>
          <a:off x="7048500" y="57150"/>
          <a:ext cx="10668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EUR/PLN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</cdr:y>
    </cdr:from>
    <cdr:to>
      <cdr:x>0.04175</cdr:x>
      <cdr:y>0.08175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2667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  <cdr:relSizeAnchor xmlns:cdr="http://schemas.openxmlformats.org/drawingml/2006/chartDrawing">
    <cdr:from>
      <cdr:x>0.86525</cdr:x>
      <cdr:y>0.01325</cdr:y>
    </cdr:from>
    <cdr:to>
      <cdr:x>0.997</cdr:x>
      <cdr:y>0.08175</cdr:y>
    </cdr:to>
    <cdr:sp>
      <cdr:nvSpPr>
        <cdr:cNvPr id="2" name="TextBox 2"/>
        <cdr:cNvSpPr txBox="1">
          <a:spLocks noChangeArrowheads="1"/>
        </cdr:cNvSpPr>
      </cdr:nvSpPr>
      <cdr:spPr>
        <a:xfrm>
          <a:off x="6524625" y="47625"/>
          <a:ext cx="9906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EUR/PLN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0</xdr:rowOff>
    </xdr:from>
    <xdr:to>
      <xdr:col>14</xdr:col>
      <xdr:colOff>676275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3524250" y="1000125"/>
        <a:ext cx="81438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31</xdr:row>
      <xdr:rowOff>0</xdr:rowOff>
    </xdr:from>
    <xdr:to>
      <xdr:col>14</xdr:col>
      <xdr:colOff>66675</xdr:colOff>
      <xdr:row>50</xdr:row>
      <xdr:rowOff>85725</xdr:rowOff>
    </xdr:to>
    <xdr:graphicFrame>
      <xdr:nvGraphicFramePr>
        <xdr:cNvPr id="2" name="Chart 2"/>
        <xdr:cNvGraphicFramePr/>
      </xdr:nvGraphicFramePr>
      <xdr:xfrm>
        <a:off x="3514725" y="6200775"/>
        <a:ext cx="754380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1609725</xdr:colOff>
      <xdr:row>10</xdr:row>
      <xdr:rowOff>9525</xdr:rowOff>
    </xdr:from>
    <xdr:to>
      <xdr:col>13</xdr:col>
      <xdr:colOff>171450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2295525" y="2009775"/>
        <a:ext cx="63722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</xdr:colOff>
      <xdr:row>10</xdr:row>
      <xdr:rowOff>0</xdr:rowOff>
    </xdr:from>
    <xdr:to>
      <xdr:col>26</xdr:col>
      <xdr:colOff>0</xdr:colOff>
      <xdr:row>27</xdr:row>
      <xdr:rowOff>9525</xdr:rowOff>
    </xdr:to>
    <xdr:graphicFrame>
      <xdr:nvGraphicFramePr>
        <xdr:cNvPr id="2" name="Chart 2"/>
        <xdr:cNvGraphicFramePr/>
      </xdr:nvGraphicFramePr>
      <xdr:xfrm>
        <a:off x="9067800" y="2000250"/>
        <a:ext cx="673417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9525</xdr:rowOff>
    </xdr:from>
    <xdr:to>
      <xdr:col>16</xdr:col>
      <xdr:colOff>9525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4724400" y="1209675"/>
        <a:ext cx="67056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30</xdr:row>
      <xdr:rowOff>0</xdr:rowOff>
    </xdr:from>
    <xdr:to>
      <xdr:col>16</xdr:col>
      <xdr:colOff>28575</xdr:colOff>
      <xdr:row>47</xdr:row>
      <xdr:rowOff>180975</xdr:rowOff>
    </xdr:to>
    <xdr:graphicFrame>
      <xdr:nvGraphicFramePr>
        <xdr:cNvPr id="2" name="Chart 2"/>
        <xdr:cNvGraphicFramePr/>
      </xdr:nvGraphicFramePr>
      <xdr:xfrm>
        <a:off x="4714875" y="6000750"/>
        <a:ext cx="67341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66675</xdr:rowOff>
    </xdr:from>
    <xdr:to>
      <xdr:col>18</xdr:col>
      <xdr:colOff>457200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4152900" y="1266825"/>
        <a:ext cx="83724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29</xdr:row>
      <xdr:rowOff>104775</xdr:rowOff>
    </xdr:from>
    <xdr:to>
      <xdr:col>18</xdr:col>
      <xdr:colOff>266700</xdr:colOff>
      <xdr:row>46</xdr:row>
      <xdr:rowOff>104775</xdr:rowOff>
    </xdr:to>
    <xdr:graphicFrame>
      <xdr:nvGraphicFramePr>
        <xdr:cNvPr id="2" name="Chart 2"/>
        <xdr:cNvGraphicFramePr/>
      </xdr:nvGraphicFramePr>
      <xdr:xfrm>
        <a:off x="4152900" y="5905500"/>
        <a:ext cx="81819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28575</xdr:rowOff>
    </xdr:from>
    <xdr:to>
      <xdr:col>14</xdr:col>
      <xdr:colOff>57150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2971800" y="1028700"/>
        <a:ext cx="61531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26</xdr:row>
      <xdr:rowOff>0</xdr:rowOff>
    </xdr:from>
    <xdr:to>
      <xdr:col>14</xdr:col>
      <xdr:colOff>85725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2971800" y="5200650"/>
        <a:ext cx="61817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0.01875</cdr:y>
    </cdr:from>
    <cdr:to>
      <cdr:x>0.1095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47625"/>
          <a:ext cx="4857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  <cdr:relSizeAnchor xmlns:cdr="http://schemas.openxmlformats.org/drawingml/2006/chartDrawing">
    <cdr:from>
      <cdr:x>0.893</cdr:x>
      <cdr:y>0.01875</cdr:y>
    </cdr:from>
    <cdr:to>
      <cdr:x>0.966</cdr:x>
      <cdr:y>0.1015</cdr:y>
    </cdr:to>
    <cdr:sp>
      <cdr:nvSpPr>
        <cdr:cNvPr id="2" name="TextBox 2"/>
        <cdr:cNvSpPr txBox="1">
          <a:spLocks noChangeArrowheads="1"/>
        </cdr:cNvSpPr>
      </cdr:nvSpPr>
      <cdr:spPr>
        <a:xfrm>
          <a:off x="5048250" y="47625"/>
          <a:ext cx="4095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0.0245</cdr:x>
      <cdr:y>0.01775</cdr:y>
    </cdr:from>
    <cdr:to>
      <cdr:x>0.10975</cdr:x>
      <cdr:y>0.0945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47625"/>
          <a:ext cx="4857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  <cdr:relSizeAnchor xmlns:cdr="http://schemas.openxmlformats.org/drawingml/2006/chartDrawing">
    <cdr:from>
      <cdr:x>0.89275</cdr:x>
      <cdr:y>0.01775</cdr:y>
    </cdr:from>
    <cdr:to>
      <cdr:x>0.96575</cdr:x>
      <cdr:y>0.0945</cdr:y>
    </cdr:to>
    <cdr:sp>
      <cdr:nvSpPr>
        <cdr:cNvPr id="2" name="TextBox 2"/>
        <cdr:cNvSpPr txBox="1">
          <a:spLocks noChangeArrowheads="1"/>
        </cdr:cNvSpPr>
      </cdr:nvSpPr>
      <cdr:spPr>
        <a:xfrm>
          <a:off x="5038725" y="47625"/>
          <a:ext cx="4095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9</xdr:row>
      <xdr:rowOff>0</xdr:rowOff>
    </xdr:from>
    <xdr:to>
      <xdr:col>12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4914900" y="1600200"/>
        <a:ext cx="56578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29</xdr:row>
      <xdr:rowOff>0</xdr:rowOff>
    </xdr:from>
    <xdr:to>
      <xdr:col>11</xdr:col>
      <xdr:colOff>561975</xdr:colOff>
      <xdr:row>44</xdr:row>
      <xdr:rowOff>180975</xdr:rowOff>
    </xdr:to>
    <xdr:graphicFrame>
      <xdr:nvGraphicFramePr>
        <xdr:cNvPr id="2" name="Chart 2"/>
        <xdr:cNvGraphicFramePr/>
      </xdr:nvGraphicFramePr>
      <xdr:xfrm>
        <a:off x="4905375" y="5600700"/>
        <a:ext cx="564832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6</xdr:row>
      <xdr:rowOff>0</xdr:rowOff>
    </xdr:from>
    <xdr:to>
      <xdr:col>14</xdr:col>
      <xdr:colOff>85725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2524125" y="1200150"/>
        <a:ext cx="61531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27</xdr:row>
      <xdr:rowOff>0</xdr:rowOff>
    </xdr:from>
    <xdr:to>
      <xdr:col>13</xdr:col>
      <xdr:colOff>571500</xdr:colOff>
      <xdr:row>42</xdr:row>
      <xdr:rowOff>28575</xdr:rowOff>
    </xdr:to>
    <xdr:graphicFrame>
      <xdr:nvGraphicFramePr>
        <xdr:cNvPr id="2" name="Chart 2"/>
        <xdr:cNvGraphicFramePr/>
      </xdr:nvGraphicFramePr>
      <xdr:xfrm>
        <a:off x="2495550" y="5400675"/>
        <a:ext cx="605790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0.87175</cdr:x>
      <cdr:y>0.314</cdr:y>
    </cdr:from>
    <cdr:to>
      <cdr:x>0.87175</cdr:x>
      <cdr:y>0.48425</cdr:y>
    </cdr:to>
    <cdr:sp>
      <cdr:nvSpPr>
        <cdr:cNvPr id="1" name="Line 1"/>
        <cdr:cNvSpPr>
          <a:spLocks/>
        </cdr:cNvSpPr>
      </cdr:nvSpPr>
      <cdr:spPr>
        <a:xfrm flipH="1">
          <a:off x="5372100" y="1181100"/>
          <a:ext cx="0" cy="647700"/>
        </a:xfrm>
        <a:prstGeom prst="line">
          <a:avLst/>
        </a:prstGeom>
        <a:noFill/>
        <a:ln w="19050" cmpd="sng">
          <a:solidFill>
            <a:srgbClr val="99CC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cdr:txBody>
    </cdr:sp>
  </cdr:relSizeAnchor>
  <cdr:relSizeAnchor xmlns:cdr="http://schemas.openxmlformats.org/drawingml/2006/chartDrawing">
    <cdr:from>
      <cdr:x>0.792</cdr:x>
      <cdr:y>0.314</cdr:y>
    </cdr:from>
    <cdr:to>
      <cdr:x>0.792</cdr:x>
      <cdr:y>0.4285</cdr:y>
    </cdr:to>
    <cdr:sp>
      <cdr:nvSpPr>
        <cdr:cNvPr id="2" name="Line 2"/>
        <cdr:cNvSpPr>
          <a:spLocks/>
        </cdr:cNvSpPr>
      </cdr:nvSpPr>
      <cdr:spPr>
        <a:xfrm flipH="1">
          <a:off x="4886325" y="1181100"/>
          <a:ext cx="0" cy="438150"/>
        </a:xfrm>
        <a:prstGeom prst="line">
          <a:avLst/>
        </a:prstGeom>
        <a:noFill/>
        <a:ln w="19050" cmpd="sng">
          <a:solidFill>
            <a:srgbClr val="99CC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0.8725</cdr:x>
      <cdr:y>0.33875</cdr:y>
    </cdr:from>
    <cdr:to>
      <cdr:x>0.8725</cdr:x>
      <cdr:y>0.4945</cdr:y>
    </cdr:to>
    <cdr:sp>
      <cdr:nvSpPr>
        <cdr:cNvPr id="1" name="Line 1"/>
        <cdr:cNvSpPr>
          <a:spLocks/>
        </cdr:cNvSpPr>
      </cdr:nvSpPr>
      <cdr:spPr>
        <a:xfrm flipH="1">
          <a:off x="5400675" y="1209675"/>
          <a:ext cx="0" cy="561975"/>
        </a:xfrm>
        <a:prstGeom prst="line">
          <a:avLst/>
        </a:prstGeom>
        <a:noFill/>
        <a:ln w="19050" cmpd="sng">
          <a:solidFill>
            <a:srgbClr val="99CC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cdr:txBody>
    </cdr:sp>
  </cdr:relSizeAnchor>
  <cdr:relSizeAnchor xmlns:cdr="http://schemas.openxmlformats.org/drawingml/2006/chartDrawing">
    <cdr:from>
      <cdr:x>0.80225</cdr:x>
      <cdr:y>0.33875</cdr:y>
    </cdr:from>
    <cdr:to>
      <cdr:x>0.80225</cdr:x>
      <cdr:y>0.45425</cdr:y>
    </cdr:to>
    <cdr:sp>
      <cdr:nvSpPr>
        <cdr:cNvPr id="2" name="Line 2"/>
        <cdr:cNvSpPr>
          <a:spLocks/>
        </cdr:cNvSpPr>
      </cdr:nvSpPr>
      <cdr:spPr>
        <a:xfrm flipH="1">
          <a:off x="4972050" y="1209675"/>
          <a:ext cx="0" cy="409575"/>
        </a:xfrm>
        <a:prstGeom prst="line">
          <a:avLst/>
        </a:prstGeom>
        <a:noFill/>
        <a:ln w="19050" cmpd="sng">
          <a:solidFill>
            <a:srgbClr val="99CC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409575</xdr:rowOff>
    </xdr:from>
    <xdr:to>
      <xdr:col>17</xdr:col>
      <xdr:colOff>76200</xdr:colOff>
      <xdr:row>14</xdr:row>
      <xdr:rowOff>190500</xdr:rowOff>
    </xdr:to>
    <xdr:graphicFrame>
      <xdr:nvGraphicFramePr>
        <xdr:cNvPr id="1" name="Chart 1"/>
        <xdr:cNvGraphicFramePr/>
      </xdr:nvGraphicFramePr>
      <xdr:xfrm>
        <a:off x="4495800" y="809625"/>
        <a:ext cx="61722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21</xdr:row>
      <xdr:rowOff>0</xdr:rowOff>
    </xdr:from>
    <xdr:to>
      <xdr:col>17</xdr:col>
      <xdr:colOff>104775</xdr:colOff>
      <xdr:row>38</xdr:row>
      <xdr:rowOff>180975</xdr:rowOff>
    </xdr:to>
    <xdr:graphicFrame>
      <xdr:nvGraphicFramePr>
        <xdr:cNvPr id="2" name="Chart 2"/>
        <xdr:cNvGraphicFramePr/>
      </xdr:nvGraphicFramePr>
      <xdr:xfrm>
        <a:off x="4495800" y="5810250"/>
        <a:ext cx="62007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</cdr:y>
    </cdr:from>
    <cdr:to>
      <cdr:x>0.04175</cdr:x>
      <cdr:y>0.069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2571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25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0.0335</cdr:x>
      <cdr:y>0.01675</cdr:y>
    </cdr:from>
    <cdr:to>
      <cdr:x>0.19125</cdr:x>
      <cdr:y>0.078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57150"/>
          <a:ext cx="10572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HHI index</a:t>
          </a:r>
        </a:p>
      </cdr:txBody>
    </cdr:sp>
  </cdr:relSizeAnchor>
  <cdr:relSizeAnchor xmlns:cdr="http://schemas.openxmlformats.org/drawingml/2006/chartDrawing">
    <cdr:from>
      <cdr:x>0.08025</cdr:x>
      <cdr:y>0.657</cdr:y>
    </cdr:from>
    <cdr:to>
      <cdr:x>0.223</cdr:x>
      <cdr:y>0.995</cdr:y>
    </cdr:to>
    <cdr:sp>
      <cdr:nvSpPr>
        <cdr:cNvPr id="2" name="Oval 2"/>
        <cdr:cNvSpPr>
          <a:spLocks/>
        </cdr:cNvSpPr>
      </cdr:nvSpPr>
      <cdr:spPr>
        <a:xfrm>
          <a:off x="533400" y="2362200"/>
          <a:ext cx="962025" cy="1219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cdr:txBody>
    </cdr:sp>
  </cdr:relSizeAnchor>
  <cdr:relSizeAnchor xmlns:cdr="http://schemas.openxmlformats.org/drawingml/2006/chartDrawing">
    <cdr:from>
      <cdr:x>0.668</cdr:x>
      <cdr:y>0.12725</cdr:y>
    </cdr:from>
    <cdr:to>
      <cdr:x>0.84375</cdr:x>
      <cdr:y>0.98925</cdr:y>
    </cdr:to>
    <cdr:sp>
      <cdr:nvSpPr>
        <cdr:cNvPr id="3" name="Oval 3"/>
        <cdr:cNvSpPr>
          <a:spLocks/>
        </cdr:cNvSpPr>
      </cdr:nvSpPr>
      <cdr:spPr>
        <a:xfrm>
          <a:off x="4486275" y="457200"/>
          <a:ext cx="1181100" cy="3105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0.03175</cdr:x>
      <cdr:y>0.01775</cdr:y>
    </cdr:from>
    <cdr:to>
      <cdr:x>0.18825</cdr:x>
      <cdr:y>0.0845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57150"/>
          <a:ext cx="1047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HHI index</a:t>
          </a:r>
        </a:p>
      </cdr:txBody>
    </cdr:sp>
  </cdr:relSizeAnchor>
  <cdr:relSizeAnchor xmlns:cdr="http://schemas.openxmlformats.org/drawingml/2006/chartDrawing">
    <cdr:from>
      <cdr:x>0.07575</cdr:x>
      <cdr:y>0.6355</cdr:y>
    </cdr:from>
    <cdr:to>
      <cdr:x>0.2165</cdr:x>
      <cdr:y>0.9985</cdr:y>
    </cdr:to>
    <cdr:sp>
      <cdr:nvSpPr>
        <cdr:cNvPr id="2" name="Oval 2"/>
        <cdr:cNvSpPr>
          <a:spLocks/>
        </cdr:cNvSpPr>
      </cdr:nvSpPr>
      <cdr:spPr>
        <a:xfrm>
          <a:off x="504825" y="2047875"/>
          <a:ext cx="942975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cdr:txBody>
    </cdr:sp>
  </cdr:relSizeAnchor>
  <cdr:relSizeAnchor xmlns:cdr="http://schemas.openxmlformats.org/drawingml/2006/chartDrawing">
    <cdr:from>
      <cdr:x>0.666</cdr:x>
      <cdr:y>0.148</cdr:y>
    </cdr:from>
    <cdr:to>
      <cdr:x>0.84225</cdr:x>
      <cdr:y>0.9985</cdr:y>
    </cdr:to>
    <cdr:sp>
      <cdr:nvSpPr>
        <cdr:cNvPr id="3" name="Oval 3"/>
        <cdr:cNvSpPr>
          <a:spLocks/>
        </cdr:cNvSpPr>
      </cdr:nvSpPr>
      <cdr:spPr>
        <a:xfrm>
          <a:off x="4457700" y="476250"/>
          <a:ext cx="1181100" cy="2743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9525</xdr:rowOff>
    </xdr:from>
    <xdr:to>
      <xdr:col>15</xdr:col>
      <xdr:colOff>28575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3781425" y="1209675"/>
        <a:ext cx="67246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29</xdr:row>
      <xdr:rowOff>0</xdr:rowOff>
    </xdr:from>
    <xdr:to>
      <xdr:col>14</xdr:col>
      <xdr:colOff>600075</xdr:colOff>
      <xdr:row>45</xdr:row>
      <xdr:rowOff>28575</xdr:rowOff>
    </xdr:to>
    <xdr:graphicFrame>
      <xdr:nvGraphicFramePr>
        <xdr:cNvPr id="2" name="Chart 2"/>
        <xdr:cNvGraphicFramePr/>
      </xdr:nvGraphicFramePr>
      <xdr:xfrm>
        <a:off x="3771900" y="5800725"/>
        <a:ext cx="66960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</cdr:x>
      <cdr:y>0.01475</cdr:y>
    </cdr:from>
    <cdr:to>
      <cdr:x>0.115</cdr:x>
      <cdr:y>0.10775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47625"/>
          <a:ext cx="5810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Mrd Ft</a:t>
          </a:r>
        </a:p>
      </cdr:txBody>
    </cdr:sp>
  </cdr:relSizeAnchor>
  <cdr:relSizeAnchor xmlns:cdr="http://schemas.openxmlformats.org/drawingml/2006/chartDrawing">
    <cdr:from>
      <cdr:x>0.868</cdr:x>
      <cdr:y>0.01475</cdr:y>
    </cdr:from>
    <cdr:to>
      <cdr:x>0.98125</cdr:x>
      <cdr:y>0.07975</cdr:y>
    </cdr:to>
    <cdr:sp>
      <cdr:nvSpPr>
        <cdr:cNvPr id="2" name="TextBox 2"/>
        <cdr:cNvSpPr txBox="1">
          <a:spLocks noChangeArrowheads="1"/>
        </cdr:cNvSpPr>
      </cdr:nvSpPr>
      <cdr:spPr>
        <a:xfrm>
          <a:off x="5324475" y="47625"/>
          <a:ext cx="695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Mrd Ft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</cdr:x>
      <cdr:y>0.01475</cdr:y>
    </cdr:from>
    <cdr:to>
      <cdr:x>0.1155</cdr:x>
      <cdr:y>0.10625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47625"/>
          <a:ext cx="5810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HUF bn</a:t>
          </a:r>
        </a:p>
      </cdr:txBody>
    </cdr:sp>
  </cdr:relSizeAnchor>
  <cdr:relSizeAnchor xmlns:cdr="http://schemas.openxmlformats.org/drawingml/2006/chartDrawing">
    <cdr:from>
      <cdr:x>0.867</cdr:x>
      <cdr:y>0.01475</cdr:y>
    </cdr:from>
    <cdr:to>
      <cdr:x>0.9815</cdr:x>
      <cdr:y>0.07925</cdr:y>
    </cdr:to>
    <cdr:sp>
      <cdr:nvSpPr>
        <cdr:cNvPr id="2" name="TextBox 2"/>
        <cdr:cNvSpPr txBox="1">
          <a:spLocks noChangeArrowheads="1"/>
        </cdr:cNvSpPr>
      </cdr:nvSpPr>
      <cdr:spPr>
        <a:xfrm>
          <a:off x="5353050" y="47625"/>
          <a:ext cx="704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HUF bn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16</xdr:col>
      <xdr:colOff>47625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3990975" y="1200150"/>
        <a:ext cx="61436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16</xdr:col>
      <xdr:colOff>85725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3990975" y="5800725"/>
        <a:ext cx="618172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0</cdr:y>
    </cdr:from>
    <cdr:to>
      <cdr:x>0.14275</cdr:x>
      <cdr:y>0.0935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0"/>
          <a:ext cx="7810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Mrd Ft</a:t>
          </a:r>
        </a:p>
      </cdr:txBody>
    </cdr:sp>
  </cdr:relSizeAnchor>
  <cdr:relSizeAnchor xmlns:cdr="http://schemas.openxmlformats.org/drawingml/2006/chartDrawing">
    <cdr:from>
      <cdr:x>0.8655</cdr:x>
      <cdr:y>0.3685</cdr:y>
    </cdr:from>
    <cdr:to>
      <cdr:x>0.8655</cdr:x>
      <cdr:y>0.78525</cdr:y>
    </cdr:to>
    <cdr:sp>
      <cdr:nvSpPr>
        <cdr:cNvPr id="2" name="Line 2"/>
        <cdr:cNvSpPr>
          <a:spLocks/>
        </cdr:cNvSpPr>
      </cdr:nvSpPr>
      <cdr:spPr>
        <a:xfrm flipH="1">
          <a:off x="5314950" y="1314450"/>
          <a:ext cx="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cdr:txBody>
    </cdr:sp>
  </cdr:relSizeAnchor>
  <cdr:relSizeAnchor xmlns:cdr="http://schemas.openxmlformats.org/drawingml/2006/chartDrawing">
    <cdr:from>
      <cdr:x>0.5745</cdr:x>
      <cdr:y>0.328</cdr:y>
    </cdr:from>
    <cdr:to>
      <cdr:x>0.8655</cdr:x>
      <cdr:y>0.57975</cdr:y>
    </cdr:to>
    <cdr:sp>
      <cdr:nvSpPr>
        <cdr:cNvPr id="3" name="TextBox 3"/>
        <cdr:cNvSpPr txBox="1">
          <a:spLocks noChangeArrowheads="1"/>
        </cdr:cNvSpPr>
      </cdr:nvSpPr>
      <cdr:spPr>
        <a:xfrm>
          <a:off x="3524250" y="1171575"/>
          <a:ext cx="1790700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Bankrendszeren kívüli pozíciók</a:t>
          </a:r>
        </a:p>
      </cdr:txBody>
    </cdr:sp>
  </cdr:relSizeAnchor>
  <cdr:relSizeAnchor xmlns:cdr="http://schemas.openxmlformats.org/drawingml/2006/chartDrawing">
    <cdr:from>
      <cdr:x>0.875</cdr:x>
      <cdr:y>0.02675</cdr:y>
    </cdr:from>
    <cdr:to>
      <cdr:x>0.99975</cdr:x>
      <cdr:y>0.0935</cdr:y>
    </cdr:to>
    <cdr:sp>
      <cdr:nvSpPr>
        <cdr:cNvPr id="4" name="TextBox 4"/>
        <cdr:cNvSpPr txBox="1">
          <a:spLocks noChangeArrowheads="1"/>
        </cdr:cNvSpPr>
      </cdr:nvSpPr>
      <cdr:spPr>
        <a:xfrm>
          <a:off x="5372100" y="95250"/>
          <a:ext cx="7620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Mrd Ft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0</cdr:y>
    </cdr:from>
    <cdr:to>
      <cdr:x>0.144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0"/>
          <a:ext cx="7810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75" b="0" i="0" u="none" baseline="0">
              <a:latin typeface="Garamond"/>
              <a:ea typeface="Garamond"/>
              <a:cs typeface="Garamond"/>
            </a:rPr>
            <a:t>HUF bn</a:t>
          </a:r>
        </a:p>
      </cdr:txBody>
    </cdr:sp>
  </cdr:relSizeAnchor>
  <cdr:relSizeAnchor xmlns:cdr="http://schemas.openxmlformats.org/drawingml/2006/chartDrawing">
    <cdr:from>
      <cdr:x>0.87425</cdr:x>
      <cdr:y>0.30225</cdr:y>
    </cdr:from>
    <cdr:to>
      <cdr:x>0.87425</cdr:x>
      <cdr:y>0.67525</cdr:y>
    </cdr:to>
    <cdr:sp>
      <cdr:nvSpPr>
        <cdr:cNvPr id="2" name="Line 2"/>
        <cdr:cNvSpPr>
          <a:spLocks/>
        </cdr:cNvSpPr>
      </cdr:nvSpPr>
      <cdr:spPr>
        <a:xfrm flipH="1">
          <a:off x="5314950" y="1095375"/>
          <a:ext cx="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cdr:txBody>
    </cdr:sp>
  </cdr:relSizeAnchor>
  <cdr:relSizeAnchor xmlns:cdr="http://schemas.openxmlformats.org/drawingml/2006/chartDrawing">
    <cdr:from>
      <cdr:x>0.58275</cdr:x>
      <cdr:y>0.332</cdr:y>
    </cdr:from>
    <cdr:to>
      <cdr:x>0.876</cdr:x>
      <cdr:y>0.5</cdr:y>
    </cdr:to>
    <cdr:sp>
      <cdr:nvSpPr>
        <cdr:cNvPr id="3" name="TextBox 3"/>
        <cdr:cNvSpPr txBox="1">
          <a:spLocks noChangeArrowheads="1"/>
        </cdr:cNvSpPr>
      </cdr:nvSpPr>
      <cdr:spPr>
        <a:xfrm>
          <a:off x="3543300" y="1200150"/>
          <a:ext cx="1781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75" b="0" i="0" u="none" baseline="0">
              <a:latin typeface="Garamond"/>
              <a:ea typeface="Garamond"/>
              <a:cs typeface="Garamond"/>
            </a:rPr>
            <a:t>Positions outside the banking sector</a:t>
          </a:r>
        </a:p>
      </cdr:txBody>
    </cdr:sp>
  </cdr:relSizeAnchor>
  <cdr:relSizeAnchor xmlns:cdr="http://schemas.openxmlformats.org/drawingml/2006/chartDrawing">
    <cdr:from>
      <cdr:x>0.884</cdr:x>
      <cdr:y>0.0265</cdr:y>
    </cdr:from>
    <cdr:to>
      <cdr:x>0.99975</cdr:x>
      <cdr:y>0.0925</cdr:y>
    </cdr:to>
    <cdr:sp>
      <cdr:nvSpPr>
        <cdr:cNvPr id="4" name="TextBox 4"/>
        <cdr:cNvSpPr txBox="1">
          <a:spLocks noChangeArrowheads="1"/>
        </cdr:cNvSpPr>
      </cdr:nvSpPr>
      <cdr:spPr>
        <a:xfrm>
          <a:off x="5372100" y="95250"/>
          <a:ext cx="704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75" b="0" i="0" u="none" baseline="0">
              <a:latin typeface="Garamond"/>
              <a:ea typeface="Garamond"/>
              <a:cs typeface="Garamond"/>
            </a:rPr>
            <a:t>HUF bn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9525</xdr:rowOff>
    </xdr:from>
    <xdr:to>
      <xdr:col>15</xdr:col>
      <xdr:colOff>47625</xdr:colOff>
      <xdr:row>23</xdr:row>
      <xdr:rowOff>190500</xdr:rowOff>
    </xdr:to>
    <xdr:graphicFrame>
      <xdr:nvGraphicFramePr>
        <xdr:cNvPr id="1" name="Chart 1"/>
        <xdr:cNvGraphicFramePr/>
      </xdr:nvGraphicFramePr>
      <xdr:xfrm>
        <a:off x="3638550" y="1209675"/>
        <a:ext cx="61436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30</xdr:row>
      <xdr:rowOff>0</xdr:rowOff>
    </xdr:from>
    <xdr:to>
      <xdr:col>14</xdr:col>
      <xdr:colOff>600075</xdr:colOff>
      <xdr:row>48</xdr:row>
      <xdr:rowOff>28575</xdr:rowOff>
    </xdr:to>
    <xdr:graphicFrame>
      <xdr:nvGraphicFramePr>
        <xdr:cNvPr id="2" name="Chart 2"/>
        <xdr:cNvGraphicFramePr/>
      </xdr:nvGraphicFramePr>
      <xdr:xfrm>
        <a:off x="3638550" y="6000750"/>
        <a:ext cx="608647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0.47175</cdr:x>
      <cdr:y>0.1895</cdr:y>
    </cdr:from>
    <cdr:to>
      <cdr:x>0.62</cdr:x>
      <cdr:y>0.23975</cdr:y>
    </cdr:to>
    <cdr:sp>
      <cdr:nvSpPr>
        <cdr:cNvPr id="1" name="TextBox 1"/>
        <cdr:cNvSpPr txBox="1">
          <a:spLocks noChangeArrowheads="1"/>
        </cdr:cNvSpPr>
      </cdr:nvSpPr>
      <cdr:spPr>
        <a:xfrm>
          <a:off x="3152775" y="781050"/>
          <a:ext cx="990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cdr:txBody>
    </cdr:sp>
  </cdr:relSizeAnchor>
  <cdr:relSizeAnchor xmlns:cdr="http://schemas.openxmlformats.org/drawingml/2006/chartDrawing">
    <cdr:from>
      <cdr:x>0.3155</cdr:x>
      <cdr:y>0.05975</cdr:y>
    </cdr:from>
    <cdr:to>
      <cdr:x>0.77025</cdr:x>
      <cdr:y>0.13275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247650"/>
          <a:ext cx="30480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Eszközoldali átlagos kamat és  duration</a:t>
          </a:r>
        </a:p>
      </cdr:txBody>
    </cdr:sp>
  </cdr:relSizeAnchor>
  <cdr:relSizeAnchor xmlns:cdr="http://schemas.openxmlformats.org/drawingml/2006/chartDrawing">
    <cdr:from>
      <cdr:x>0.27875</cdr:x>
      <cdr:y>0.531</cdr:y>
    </cdr:from>
    <cdr:to>
      <cdr:x>0.75975</cdr:x>
      <cdr:y>0.59975</cdr:y>
    </cdr:to>
    <cdr:sp>
      <cdr:nvSpPr>
        <cdr:cNvPr id="3" name="TextBox 3"/>
        <cdr:cNvSpPr txBox="1">
          <a:spLocks noChangeArrowheads="1"/>
        </cdr:cNvSpPr>
      </cdr:nvSpPr>
      <cdr:spPr>
        <a:xfrm>
          <a:off x="1857375" y="2209800"/>
          <a:ext cx="3219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Forrásoldali átlagos kamat és  duration</a:t>
          </a:r>
        </a:p>
      </cdr:txBody>
    </cdr:sp>
  </cdr:relSizeAnchor>
  <cdr:relSizeAnchor xmlns:cdr="http://schemas.openxmlformats.org/drawingml/2006/chartDrawing">
    <cdr:from>
      <cdr:x>0.48275</cdr:x>
      <cdr:y>0.13425</cdr:y>
    </cdr:from>
    <cdr:to>
      <cdr:x>0.505</cdr:x>
      <cdr:y>0.27875</cdr:y>
    </cdr:to>
    <cdr:sp>
      <cdr:nvSpPr>
        <cdr:cNvPr id="4" name="AutoShape 4"/>
        <cdr:cNvSpPr>
          <a:spLocks/>
        </cdr:cNvSpPr>
      </cdr:nvSpPr>
      <cdr:spPr>
        <a:xfrm>
          <a:off x="3228975" y="552450"/>
          <a:ext cx="152400" cy="600075"/>
        </a:xfrm>
        <a:prstGeom prst="rightBrac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cdr:txBody>
    </cdr:sp>
  </cdr:relSizeAnchor>
  <cdr:relSizeAnchor xmlns:cdr="http://schemas.openxmlformats.org/drawingml/2006/chartDrawing">
    <cdr:from>
      <cdr:x>0.271</cdr:x>
      <cdr:y>0.1965</cdr:y>
    </cdr:from>
    <cdr:to>
      <cdr:x>0.2985</cdr:x>
      <cdr:y>0.55575</cdr:y>
    </cdr:to>
    <cdr:sp>
      <cdr:nvSpPr>
        <cdr:cNvPr id="5" name="AutoShape 5"/>
        <cdr:cNvSpPr>
          <a:spLocks/>
        </cdr:cNvSpPr>
      </cdr:nvSpPr>
      <cdr:spPr>
        <a:xfrm rot="10800000">
          <a:off x="1809750" y="809625"/>
          <a:ext cx="180975" cy="1495425"/>
        </a:xfrm>
        <a:prstGeom prst="leftBrace">
          <a:avLst>
            <a:gd name="adj" fmla="val 1231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cdr:txBody>
    </cdr:sp>
  </cdr:relSizeAnchor>
  <cdr:relSizeAnchor xmlns:cdr="http://schemas.openxmlformats.org/drawingml/2006/chartDrawing">
    <cdr:from>
      <cdr:x>0.511</cdr:x>
      <cdr:y>0.19025</cdr:y>
    </cdr:from>
    <cdr:to>
      <cdr:x>0.73425</cdr:x>
      <cdr:y>0.27875</cdr:y>
    </cdr:to>
    <cdr:sp>
      <cdr:nvSpPr>
        <cdr:cNvPr id="6" name="TextBox 6"/>
        <cdr:cNvSpPr txBox="1">
          <a:spLocks noChangeArrowheads="1"/>
        </cdr:cNvSpPr>
      </cdr:nvSpPr>
      <cdr:spPr>
        <a:xfrm>
          <a:off x="3419475" y="790575"/>
          <a:ext cx="14954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Eszközoldali spread</a:t>
          </a:r>
        </a:p>
      </cdr:txBody>
    </cdr:sp>
  </cdr:relSizeAnchor>
  <cdr:relSizeAnchor xmlns:cdr="http://schemas.openxmlformats.org/drawingml/2006/chartDrawing">
    <cdr:from>
      <cdr:x>0.2985</cdr:x>
      <cdr:y>0.346</cdr:y>
    </cdr:from>
    <cdr:to>
      <cdr:x>0.511</cdr:x>
      <cdr:y>0.41625</cdr:y>
    </cdr:to>
    <cdr:sp>
      <cdr:nvSpPr>
        <cdr:cNvPr id="7" name="TextBox 7"/>
        <cdr:cNvSpPr txBox="1">
          <a:spLocks noChangeArrowheads="1"/>
        </cdr:cNvSpPr>
      </cdr:nvSpPr>
      <cdr:spPr>
        <a:xfrm>
          <a:off x="1990725" y="1438275"/>
          <a:ext cx="1419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Forrásoldali spread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</cdr:y>
    </cdr:from>
    <cdr:to>
      <cdr:x>0.04125</cdr:x>
      <cdr:y>0.06925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2571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75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0.4715</cdr:x>
      <cdr:y>0.18875</cdr:y>
    </cdr:from>
    <cdr:to>
      <cdr:x>0.62</cdr:x>
      <cdr:y>0.23825</cdr:y>
    </cdr:to>
    <cdr:sp>
      <cdr:nvSpPr>
        <cdr:cNvPr id="1" name="TextBox 1"/>
        <cdr:cNvSpPr txBox="1">
          <a:spLocks noChangeArrowheads="1"/>
        </cdr:cNvSpPr>
      </cdr:nvSpPr>
      <cdr:spPr>
        <a:xfrm>
          <a:off x="3152775" y="752475"/>
          <a:ext cx="1000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cdr:txBody>
    </cdr:sp>
  </cdr:relSizeAnchor>
  <cdr:relSizeAnchor xmlns:cdr="http://schemas.openxmlformats.org/drawingml/2006/chartDrawing">
    <cdr:from>
      <cdr:x>0.31525</cdr:x>
      <cdr:y>0.06075</cdr:y>
    </cdr:from>
    <cdr:to>
      <cdr:x>0.77</cdr:x>
      <cdr:y>0.13275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238125"/>
          <a:ext cx="30480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Average duration and spread of assets</a:t>
          </a:r>
        </a:p>
      </cdr:txBody>
    </cdr:sp>
  </cdr:relSizeAnchor>
  <cdr:relSizeAnchor xmlns:cdr="http://schemas.openxmlformats.org/drawingml/2006/chartDrawing">
    <cdr:from>
      <cdr:x>0.2785</cdr:x>
      <cdr:y>0.52525</cdr:y>
    </cdr:from>
    <cdr:to>
      <cdr:x>0.75975</cdr:x>
      <cdr:y>0.593</cdr:y>
    </cdr:to>
    <cdr:sp>
      <cdr:nvSpPr>
        <cdr:cNvPr id="3" name="TextBox 3"/>
        <cdr:cNvSpPr txBox="1">
          <a:spLocks noChangeArrowheads="1"/>
        </cdr:cNvSpPr>
      </cdr:nvSpPr>
      <cdr:spPr>
        <a:xfrm>
          <a:off x="1866900" y="2114550"/>
          <a:ext cx="32289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Average duration and spread of liabilities</a:t>
          </a:r>
        </a:p>
      </cdr:txBody>
    </cdr:sp>
  </cdr:relSizeAnchor>
  <cdr:relSizeAnchor xmlns:cdr="http://schemas.openxmlformats.org/drawingml/2006/chartDrawing">
    <cdr:from>
      <cdr:x>0.48275</cdr:x>
      <cdr:y>0.13425</cdr:y>
    </cdr:from>
    <cdr:to>
      <cdr:x>0.505</cdr:x>
      <cdr:y>0.27675</cdr:y>
    </cdr:to>
    <cdr:sp>
      <cdr:nvSpPr>
        <cdr:cNvPr id="4" name="AutoShape 4"/>
        <cdr:cNvSpPr>
          <a:spLocks/>
        </cdr:cNvSpPr>
      </cdr:nvSpPr>
      <cdr:spPr>
        <a:xfrm>
          <a:off x="3228975" y="533400"/>
          <a:ext cx="152400" cy="571500"/>
        </a:xfrm>
        <a:prstGeom prst="rightBrac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cdr:txBody>
    </cdr:sp>
  </cdr:relSizeAnchor>
  <cdr:relSizeAnchor xmlns:cdr="http://schemas.openxmlformats.org/drawingml/2006/chartDrawing">
    <cdr:from>
      <cdr:x>0.27075</cdr:x>
      <cdr:y>0.1955</cdr:y>
    </cdr:from>
    <cdr:to>
      <cdr:x>0.29825</cdr:x>
      <cdr:y>0.54975</cdr:y>
    </cdr:to>
    <cdr:sp>
      <cdr:nvSpPr>
        <cdr:cNvPr id="5" name="AutoShape 5"/>
        <cdr:cNvSpPr>
          <a:spLocks/>
        </cdr:cNvSpPr>
      </cdr:nvSpPr>
      <cdr:spPr>
        <a:xfrm rot="10800000">
          <a:off x="1809750" y="781050"/>
          <a:ext cx="180975" cy="1428750"/>
        </a:xfrm>
        <a:prstGeom prst="leftBrace">
          <a:avLst>
            <a:gd name="adj" fmla="val 1231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cdr:txBody>
    </cdr:sp>
  </cdr:relSizeAnchor>
  <cdr:relSizeAnchor xmlns:cdr="http://schemas.openxmlformats.org/drawingml/2006/chartDrawing">
    <cdr:from>
      <cdr:x>0.511</cdr:x>
      <cdr:y>0.18925</cdr:y>
    </cdr:from>
    <cdr:to>
      <cdr:x>0.83875</cdr:x>
      <cdr:y>0.276</cdr:y>
    </cdr:to>
    <cdr:sp>
      <cdr:nvSpPr>
        <cdr:cNvPr id="6" name="TextBox 6"/>
        <cdr:cNvSpPr txBox="1">
          <a:spLocks noChangeArrowheads="1"/>
        </cdr:cNvSpPr>
      </cdr:nvSpPr>
      <cdr:spPr>
        <a:xfrm>
          <a:off x="3419475" y="762000"/>
          <a:ext cx="22002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Loan to yield curve spread</a:t>
          </a:r>
        </a:p>
      </cdr:txBody>
    </cdr:sp>
  </cdr:relSizeAnchor>
  <cdr:relSizeAnchor xmlns:cdr="http://schemas.openxmlformats.org/drawingml/2006/chartDrawing">
    <cdr:from>
      <cdr:x>0.29825</cdr:x>
      <cdr:y>0.343</cdr:y>
    </cdr:from>
    <cdr:to>
      <cdr:x>0.511</cdr:x>
      <cdr:y>0.41225</cdr:y>
    </cdr:to>
    <cdr:sp>
      <cdr:nvSpPr>
        <cdr:cNvPr id="7" name="TextBox 7"/>
        <cdr:cNvSpPr txBox="1">
          <a:spLocks noChangeArrowheads="1"/>
        </cdr:cNvSpPr>
      </cdr:nvSpPr>
      <cdr:spPr>
        <a:xfrm>
          <a:off x="1990725" y="1381125"/>
          <a:ext cx="1428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Deposit to yield curve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28575</xdr:rowOff>
    </xdr:from>
    <xdr:to>
      <xdr:col>15</xdr:col>
      <xdr:colOff>600075</xdr:colOff>
      <xdr:row>25</xdr:row>
      <xdr:rowOff>190500</xdr:rowOff>
    </xdr:to>
    <xdr:graphicFrame>
      <xdr:nvGraphicFramePr>
        <xdr:cNvPr id="1" name="Chart 1"/>
        <xdr:cNvGraphicFramePr/>
      </xdr:nvGraphicFramePr>
      <xdr:xfrm>
        <a:off x="3209925" y="1028700"/>
        <a:ext cx="66960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31</xdr:row>
      <xdr:rowOff>0</xdr:rowOff>
    </xdr:from>
    <xdr:to>
      <xdr:col>16</xdr:col>
      <xdr:colOff>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3209925" y="6200775"/>
        <a:ext cx="670560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</cdr:x>
      <cdr:y>0.0195</cdr:y>
    </cdr:from>
    <cdr:to>
      <cdr:x>0.91775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5191125" y="57150"/>
          <a:ext cx="447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  <cdr:relSizeAnchor xmlns:cdr="http://schemas.openxmlformats.org/drawingml/2006/chartDrawing">
    <cdr:from>
      <cdr:x>0.0525</cdr:x>
      <cdr:y>0.008</cdr:y>
    </cdr:from>
    <cdr:to>
      <cdr:x>0.094</cdr:x>
      <cdr:y>0.09225</cdr:y>
    </cdr:to>
    <cdr:sp>
      <cdr:nvSpPr>
        <cdr:cNvPr id="2" name="TextBox 2"/>
        <cdr:cNvSpPr txBox="1">
          <a:spLocks noChangeArrowheads="1"/>
        </cdr:cNvSpPr>
      </cdr:nvSpPr>
      <cdr:spPr>
        <a:xfrm>
          <a:off x="314325" y="19050"/>
          <a:ext cx="2571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0.8475</cdr:x>
      <cdr:y>0.01825</cdr:y>
    </cdr:from>
    <cdr:to>
      <cdr:x>0.92125</cdr:x>
      <cdr:y>0.0875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0" y="57150"/>
          <a:ext cx="457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  <cdr:relSizeAnchor xmlns:cdr="http://schemas.openxmlformats.org/drawingml/2006/chartDrawing">
    <cdr:from>
      <cdr:x>0.052</cdr:x>
      <cdr:y>0.0075</cdr:y>
    </cdr:from>
    <cdr:to>
      <cdr:x>0.09375</cdr:x>
      <cdr:y>0.0875</cdr:y>
    </cdr:to>
    <cdr:sp>
      <cdr:nvSpPr>
        <cdr:cNvPr id="2" name="TextBox 2"/>
        <cdr:cNvSpPr txBox="1">
          <a:spLocks noChangeArrowheads="1"/>
        </cdr:cNvSpPr>
      </cdr:nvSpPr>
      <cdr:spPr>
        <a:xfrm>
          <a:off x="314325" y="19050"/>
          <a:ext cx="257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7</xdr:row>
      <xdr:rowOff>9525</xdr:rowOff>
    </xdr:from>
    <xdr:to>
      <xdr:col>15</xdr:col>
      <xdr:colOff>38100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3362325" y="1409700"/>
        <a:ext cx="61436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28</xdr:row>
      <xdr:rowOff>0</xdr:rowOff>
    </xdr:from>
    <xdr:to>
      <xdr:col>15</xdr:col>
      <xdr:colOff>85725</xdr:colOff>
      <xdr:row>45</xdr:row>
      <xdr:rowOff>0</xdr:rowOff>
    </xdr:to>
    <xdr:graphicFrame>
      <xdr:nvGraphicFramePr>
        <xdr:cNvPr id="2" name="Chart 2"/>
        <xdr:cNvGraphicFramePr/>
      </xdr:nvGraphicFramePr>
      <xdr:xfrm>
        <a:off x="3371850" y="5600700"/>
        <a:ext cx="618172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0.05675</cdr:x>
      <cdr:y>0</cdr:y>
    </cdr:from>
    <cdr:to>
      <cdr:x>0.10425</cdr:x>
      <cdr:y>0.081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0"/>
          <a:ext cx="3238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  <cdr:relSizeAnchor xmlns:cdr="http://schemas.openxmlformats.org/drawingml/2006/chartDrawing">
    <cdr:from>
      <cdr:x>0.90575</cdr:x>
      <cdr:y>0</cdr:y>
    </cdr:from>
    <cdr:to>
      <cdr:x>0.953</cdr:x>
      <cdr:y>0.081</cdr:y>
    </cdr:to>
    <cdr:sp>
      <cdr:nvSpPr>
        <cdr:cNvPr id="2" name="TextBox 2"/>
        <cdr:cNvSpPr txBox="1">
          <a:spLocks noChangeArrowheads="1"/>
        </cdr:cNvSpPr>
      </cdr:nvSpPr>
      <cdr:spPr>
        <a:xfrm>
          <a:off x="6086475" y="0"/>
          <a:ext cx="3143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0.0325</cdr:x>
      <cdr:y>0</cdr:y>
    </cdr:from>
    <cdr:to>
      <cdr:x>0.065</cdr:x>
      <cdr:y>0.0945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0"/>
          <a:ext cx="2190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  <cdr:relSizeAnchor xmlns:cdr="http://schemas.openxmlformats.org/drawingml/2006/chartDrawing">
    <cdr:from>
      <cdr:x>0.90525</cdr:x>
      <cdr:y>0</cdr:y>
    </cdr:from>
    <cdr:to>
      <cdr:x>0.953</cdr:x>
      <cdr:y>0.0945</cdr:y>
    </cdr:to>
    <cdr:sp>
      <cdr:nvSpPr>
        <cdr:cNvPr id="2" name="TextBox 2"/>
        <cdr:cNvSpPr txBox="1">
          <a:spLocks noChangeArrowheads="1"/>
        </cdr:cNvSpPr>
      </cdr:nvSpPr>
      <cdr:spPr>
        <a:xfrm>
          <a:off x="6076950" y="0"/>
          <a:ext cx="3238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9525</xdr:rowOff>
    </xdr:from>
    <xdr:to>
      <xdr:col>16</xdr:col>
      <xdr:colOff>28575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3571875" y="1009650"/>
        <a:ext cx="67246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28</xdr:row>
      <xdr:rowOff>0</xdr:rowOff>
    </xdr:from>
    <xdr:to>
      <xdr:col>16</xdr:col>
      <xdr:colOff>9525</xdr:colOff>
      <xdr:row>42</xdr:row>
      <xdr:rowOff>180975</xdr:rowOff>
    </xdr:to>
    <xdr:graphicFrame>
      <xdr:nvGraphicFramePr>
        <xdr:cNvPr id="2" name="Chart 2"/>
        <xdr:cNvGraphicFramePr/>
      </xdr:nvGraphicFramePr>
      <xdr:xfrm>
        <a:off x="3562350" y="5600700"/>
        <a:ext cx="6715125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9</xdr:row>
      <xdr:rowOff>0</xdr:rowOff>
    </xdr:from>
    <xdr:to>
      <xdr:col>14</xdr:col>
      <xdr:colOff>28575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3714750" y="1800225"/>
        <a:ext cx="73342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31</xdr:row>
      <xdr:rowOff>0</xdr:rowOff>
    </xdr:from>
    <xdr:to>
      <xdr:col>14</xdr:col>
      <xdr:colOff>9525</xdr:colOff>
      <xdr:row>49</xdr:row>
      <xdr:rowOff>28575</xdr:rowOff>
    </xdr:to>
    <xdr:graphicFrame>
      <xdr:nvGraphicFramePr>
        <xdr:cNvPr id="2" name="Chart 2"/>
        <xdr:cNvGraphicFramePr/>
      </xdr:nvGraphicFramePr>
      <xdr:xfrm>
        <a:off x="3705225" y="6200775"/>
        <a:ext cx="732472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28575</xdr:rowOff>
    </xdr:from>
    <xdr:to>
      <xdr:col>12</xdr:col>
      <xdr:colOff>0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4048125" y="1428750"/>
        <a:ext cx="59245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11</xdr:col>
      <xdr:colOff>600075</xdr:colOff>
      <xdr:row>41</xdr:row>
      <xdr:rowOff>47625</xdr:rowOff>
    </xdr:to>
    <xdr:graphicFrame>
      <xdr:nvGraphicFramePr>
        <xdr:cNvPr id="2" name="Chart 2"/>
        <xdr:cNvGraphicFramePr/>
      </xdr:nvGraphicFramePr>
      <xdr:xfrm>
        <a:off x="4048125" y="5400675"/>
        <a:ext cx="59150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12</xdr:row>
      <xdr:rowOff>0</xdr:rowOff>
    </xdr:from>
    <xdr:to>
      <xdr:col>9</xdr:col>
      <xdr:colOff>66675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981075" y="2400300"/>
        <a:ext cx="70008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676275</xdr:colOff>
      <xdr:row>12</xdr:row>
      <xdr:rowOff>0</xdr:rowOff>
    </xdr:from>
    <xdr:to>
      <xdr:col>20</xdr:col>
      <xdr:colOff>523875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8591550" y="2400300"/>
        <a:ext cx="717232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11</xdr:col>
      <xdr:colOff>9525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390525" y="2009775"/>
        <a:ext cx="86010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</xdr:colOff>
      <xdr:row>9</xdr:row>
      <xdr:rowOff>28575</xdr:rowOff>
    </xdr:from>
    <xdr:to>
      <xdr:col>25</xdr:col>
      <xdr:colOff>276225</xdr:colOff>
      <xdr:row>28</xdr:row>
      <xdr:rowOff>9525</xdr:rowOff>
    </xdr:to>
    <xdr:graphicFrame>
      <xdr:nvGraphicFramePr>
        <xdr:cNvPr id="2" name="Chart 2"/>
        <xdr:cNvGraphicFramePr/>
      </xdr:nvGraphicFramePr>
      <xdr:xfrm>
        <a:off x="9601200" y="2028825"/>
        <a:ext cx="81915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8</xdr:row>
      <xdr:rowOff>9525</xdr:rowOff>
    </xdr:from>
    <xdr:to>
      <xdr:col>11</xdr:col>
      <xdr:colOff>238125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181100" y="1609725"/>
        <a:ext cx="76390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495300</xdr:colOff>
      <xdr:row>8</xdr:row>
      <xdr:rowOff>28575</xdr:rowOff>
    </xdr:from>
    <xdr:to>
      <xdr:col>25</xdr:col>
      <xdr:colOff>28575</xdr:colOff>
      <xdr:row>24</xdr:row>
      <xdr:rowOff>57150</xdr:rowOff>
    </xdr:to>
    <xdr:graphicFrame>
      <xdr:nvGraphicFramePr>
        <xdr:cNvPr id="2" name="Chart 2"/>
        <xdr:cNvGraphicFramePr/>
      </xdr:nvGraphicFramePr>
      <xdr:xfrm>
        <a:off x="9658350" y="1628775"/>
        <a:ext cx="74295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10</xdr:row>
      <xdr:rowOff>180975</xdr:rowOff>
    </xdr:from>
    <xdr:to>
      <xdr:col>13</xdr:col>
      <xdr:colOff>504825</xdr:colOff>
      <xdr:row>25</xdr:row>
      <xdr:rowOff>180975</xdr:rowOff>
    </xdr:to>
    <xdr:graphicFrame>
      <xdr:nvGraphicFramePr>
        <xdr:cNvPr id="1" name="Chart 1"/>
        <xdr:cNvGraphicFramePr/>
      </xdr:nvGraphicFramePr>
      <xdr:xfrm>
        <a:off x="2543175" y="2181225"/>
        <a:ext cx="7172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29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2" name="Chart 3"/>
        <xdr:cNvGraphicFramePr/>
      </xdr:nvGraphicFramePr>
      <xdr:xfrm>
        <a:off x="2505075" y="5800725"/>
        <a:ext cx="731520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7</xdr:row>
      <xdr:rowOff>190500</xdr:rowOff>
    </xdr:from>
    <xdr:to>
      <xdr:col>14</xdr:col>
      <xdr:colOff>28575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3143250" y="1590675"/>
        <a:ext cx="64865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28</xdr:row>
      <xdr:rowOff>190500</xdr:rowOff>
    </xdr:from>
    <xdr:to>
      <xdr:col>14</xdr:col>
      <xdr:colOff>0</xdr:colOff>
      <xdr:row>43</xdr:row>
      <xdr:rowOff>28575</xdr:rowOff>
    </xdr:to>
    <xdr:graphicFrame>
      <xdr:nvGraphicFramePr>
        <xdr:cNvPr id="2" name="Chart 2"/>
        <xdr:cNvGraphicFramePr/>
      </xdr:nvGraphicFramePr>
      <xdr:xfrm>
        <a:off x="3152775" y="5791200"/>
        <a:ext cx="64484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</xdr:row>
      <xdr:rowOff>114300</xdr:rowOff>
    </xdr:from>
    <xdr:to>
      <xdr:col>9</xdr:col>
      <xdr:colOff>0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1019175" y="1714500"/>
        <a:ext cx="64865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8</xdr:row>
      <xdr:rowOff>142875</xdr:rowOff>
    </xdr:from>
    <xdr:to>
      <xdr:col>21</xdr:col>
      <xdr:colOff>95250</xdr:colOff>
      <xdr:row>25</xdr:row>
      <xdr:rowOff>123825</xdr:rowOff>
    </xdr:to>
    <xdr:graphicFrame>
      <xdr:nvGraphicFramePr>
        <xdr:cNvPr id="2" name="Chart 2"/>
        <xdr:cNvGraphicFramePr/>
      </xdr:nvGraphicFramePr>
      <xdr:xfrm>
        <a:off x="8143875" y="1743075"/>
        <a:ext cx="67722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0.8865</cdr:x>
      <cdr:y>0.0155</cdr:y>
    </cdr:from>
    <cdr:to>
      <cdr:x>0.95125</cdr:x>
      <cdr:y>0.07825</cdr:y>
    </cdr:to>
    <cdr:sp>
      <cdr:nvSpPr>
        <cdr:cNvPr id="1" name="TextBox 1"/>
        <cdr:cNvSpPr txBox="1">
          <a:spLocks noChangeArrowheads="1"/>
        </cdr:cNvSpPr>
      </cdr:nvSpPr>
      <cdr:spPr>
        <a:xfrm>
          <a:off x="5581650" y="38100"/>
          <a:ext cx="409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25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0.887</cdr:x>
      <cdr:y>0.0195</cdr:y>
    </cdr:from>
    <cdr:to>
      <cdr:x>0.95175</cdr:x>
      <cdr:y>0.12675</cdr:y>
    </cdr:to>
    <cdr:sp>
      <cdr:nvSpPr>
        <cdr:cNvPr id="1" name="TextBox 1"/>
        <cdr:cNvSpPr txBox="1">
          <a:spLocks noChangeArrowheads="1"/>
        </cdr:cNvSpPr>
      </cdr:nvSpPr>
      <cdr:spPr>
        <a:xfrm>
          <a:off x="5972175" y="47625"/>
          <a:ext cx="4381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25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38100</xdr:rowOff>
    </xdr:from>
    <xdr:to>
      <xdr:col>8</xdr:col>
      <xdr:colOff>419100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685800" y="1838325"/>
        <a:ext cx="63055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600075</xdr:colOff>
      <xdr:row>9</xdr:row>
      <xdr:rowOff>114300</xdr:rowOff>
    </xdr:from>
    <xdr:to>
      <xdr:col>21</xdr:col>
      <xdr:colOff>28575</xdr:colOff>
      <xdr:row>23</xdr:row>
      <xdr:rowOff>76200</xdr:rowOff>
    </xdr:to>
    <xdr:graphicFrame>
      <xdr:nvGraphicFramePr>
        <xdr:cNvPr id="2" name="Chart 2"/>
        <xdr:cNvGraphicFramePr/>
      </xdr:nvGraphicFramePr>
      <xdr:xfrm>
        <a:off x="7924800" y="1914525"/>
        <a:ext cx="67437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0.11425</cdr:x>
      <cdr:y>0.1955</cdr:y>
    </cdr:from>
    <cdr:to>
      <cdr:x>0.9395</cdr:x>
      <cdr:y>0.4625</cdr:y>
    </cdr:to>
    <cdr:sp>
      <cdr:nvSpPr>
        <cdr:cNvPr id="1" name="Line 1"/>
        <cdr:cNvSpPr>
          <a:spLocks/>
        </cdr:cNvSpPr>
      </cdr:nvSpPr>
      <cdr:spPr>
        <a:xfrm flipV="1">
          <a:off x="790575" y="742950"/>
          <a:ext cx="57626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cdr:txBody>
    </cdr:sp>
  </cdr:relSizeAnchor>
  <cdr:relSizeAnchor xmlns:cdr="http://schemas.openxmlformats.org/drawingml/2006/chartDrawing">
    <cdr:from>
      <cdr:x>0.01125</cdr:x>
      <cdr:y>0.834</cdr:y>
    </cdr:from>
    <cdr:to>
      <cdr:x>0.99025</cdr:x>
      <cdr:y>0.91975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" y="3171825"/>
          <a:ext cx="68389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Nem teljesítő mérlegtételek nettó értéke/kockázattal korrigált mérlegfőösszeg, %</a:t>
          </a:r>
        </a:p>
      </cdr:txBody>
    </cdr:sp>
  </cdr:relSizeAnchor>
  <cdr:relSizeAnchor xmlns:cdr="http://schemas.openxmlformats.org/drawingml/2006/chartDrawing">
    <cdr:from>
      <cdr:x>0.0105</cdr:x>
      <cdr:y>0.04725</cdr:y>
    </cdr:from>
    <cdr:to>
      <cdr:x>0.08675</cdr:x>
      <cdr:y>0.81</cdr:y>
    </cdr:to>
    <cdr:sp>
      <cdr:nvSpPr>
        <cdr:cNvPr id="3" name="TextBox 3"/>
        <cdr:cNvSpPr txBox="1">
          <a:spLocks noChangeArrowheads="1"/>
        </cdr:cNvSpPr>
      </cdr:nvSpPr>
      <cdr:spPr>
        <a:xfrm>
          <a:off x="66675" y="171450"/>
          <a:ext cx="533400" cy="2905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 Korrigált alapvető tőkemegfelelési mutató, %</a:t>
          </a:r>
        </a:p>
      </cdr:txBody>
    </cdr:sp>
  </cdr:relSizeAnchor>
  <cdr:relSizeAnchor xmlns:cdr="http://schemas.openxmlformats.org/drawingml/2006/chartDrawing">
    <cdr:from>
      <cdr:x>0.4835</cdr:x>
      <cdr:y>0.386</cdr:y>
    </cdr:from>
    <cdr:to>
      <cdr:x>0.5585</cdr:x>
      <cdr:y>0.40625</cdr:y>
    </cdr:to>
    <cdr:sp>
      <cdr:nvSpPr>
        <cdr:cNvPr id="4" name="Line 4"/>
        <cdr:cNvSpPr>
          <a:spLocks/>
        </cdr:cNvSpPr>
      </cdr:nvSpPr>
      <cdr:spPr>
        <a:xfrm flipH="1" flipV="1">
          <a:off x="3371850" y="1466850"/>
          <a:ext cx="5238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cdr:txBody>
    </cdr:sp>
  </cdr:relSizeAnchor>
  <cdr:relSizeAnchor xmlns:cdr="http://schemas.openxmlformats.org/drawingml/2006/chartDrawing">
    <cdr:from>
      <cdr:x>0.4685</cdr:x>
      <cdr:y>0.451</cdr:y>
    </cdr:from>
    <cdr:to>
      <cdr:x>0.48075</cdr:x>
      <cdr:y>0.506</cdr:y>
    </cdr:to>
    <cdr:sp>
      <cdr:nvSpPr>
        <cdr:cNvPr id="5" name="TextBox 5"/>
        <cdr:cNvSpPr txBox="1">
          <a:spLocks noChangeArrowheads="1"/>
        </cdr:cNvSpPr>
      </cdr:nvSpPr>
      <cdr:spPr>
        <a:xfrm>
          <a:off x="3267075" y="17145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cdr:txBody>
    </cdr:sp>
  </cdr:relSizeAnchor>
  <cdr:relSizeAnchor xmlns:cdr="http://schemas.openxmlformats.org/drawingml/2006/chartDrawing">
    <cdr:from>
      <cdr:x>0.40475</cdr:x>
      <cdr:y>0.40625</cdr:y>
    </cdr:from>
    <cdr:to>
      <cdr:x>0.628</cdr:x>
      <cdr:y>0.54125</cdr:y>
    </cdr:to>
    <cdr:sp>
      <cdr:nvSpPr>
        <cdr:cNvPr id="6" name="TextBox 6"/>
        <cdr:cNvSpPr txBox="1">
          <a:spLocks noChangeArrowheads="1"/>
        </cdr:cNvSpPr>
      </cdr:nvSpPr>
      <cdr:spPr>
        <a:xfrm>
          <a:off x="2819400" y="1543050"/>
          <a:ext cx="15621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10 legnagyobb
 bank átlaga</a:t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</cdr:x>
      <cdr:y>0.195</cdr:y>
    </cdr:from>
    <cdr:to>
      <cdr:x>0.93825</cdr:x>
      <cdr:y>0.46125</cdr:y>
    </cdr:to>
    <cdr:sp>
      <cdr:nvSpPr>
        <cdr:cNvPr id="1" name="Line 1"/>
        <cdr:cNvSpPr>
          <a:spLocks/>
        </cdr:cNvSpPr>
      </cdr:nvSpPr>
      <cdr:spPr>
        <a:xfrm flipV="1">
          <a:off x="781050" y="733425"/>
          <a:ext cx="55054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cdr:txBody>
    </cdr:sp>
  </cdr:relSizeAnchor>
  <cdr:relSizeAnchor xmlns:cdr="http://schemas.openxmlformats.org/drawingml/2006/chartDrawing">
    <cdr:from>
      <cdr:x>0.01175</cdr:x>
      <cdr:y>0.83275</cdr:y>
    </cdr:from>
    <cdr:to>
      <cdr:x>0.99</cdr:x>
      <cdr:y>0.919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" y="3152775"/>
          <a:ext cx="65627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Net value of nonperforming assets/risk-weighted assets, %</a:t>
          </a:r>
        </a:p>
      </cdr:txBody>
    </cdr:sp>
  </cdr:relSizeAnchor>
  <cdr:relSizeAnchor xmlns:cdr="http://schemas.openxmlformats.org/drawingml/2006/chartDrawing">
    <cdr:from>
      <cdr:x>0.011</cdr:x>
      <cdr:y>0.04725</cdr:y>
    </cdr:from>
    <cdr:to>
      <cdr:x>0.08875</cdr:x>
      <cdr:y>0.8085</cdr:y>
    </cdr:to>
    <cdr:sp>
      <cdr:nvSpPr>
        <cdr:cNvPr id="3" name="TextBox 3"/>
        <cdr:cNvSpPr txBox="1">
          <a:spLocks noChangeArrowheads="1"/>
        </cdr:cNvSpPr>
      </cdr:nvSpPr>
      <cdr:spPr>
        <a:xfrm>
          <a:off x="66675" y="171450"/>
          <a:ext cx="523875" cy="2886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 Tier 1 capital ratio, %</a:t>
          </a:r>
        </a:p>
      </cdr:txBody>
    </cdr:sp>
  </cdr:relSizeAnchor>
  <cdr:relSizeAnchor xmlns:cdr="http://schemas.openxmlformats.org/drawingml/2006/chartDrawing">
    <cdr:from>
      <cdr:x>0.485</cdr:x>
      <cdr:y>0.385</cdr:y>
    </cdr:from>
    <cdr:to>
      <cdr:x>0.5595</cdr:x>
      <cdr:y>0.40525</cdr:y>
    </cdr:to>
    <cdr:sp>
      <cdr:nvSpPr>
        <cdr:cNvPr id="4" name="Line 4"/>
        <cdr:cNvSpPr>
          <a:spLocks/>
        </cdr:cNvSpPr>
      </cdr:nvSpPr>
      <cdr:spPr>
        <a:xfrm flipH="1" flipV="1">
          <a:off x="3248025" y="1457325"/>
          <a:ext cx="4953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cdr:txBody>
    </cdr:sp>
  </cdr:relSizeAnchor>
  <cdr:relSizeAnchor xmlns:cdr="http://schemas.openxmlformats.org/drawingml/2006/chartDrawing">
    <cdr:from>
      <cdr:x>0.47</cdr:x>
      <cdr:y>0.44975</cdr:y>
    </cdr:from>
    <cdr:to>
      <cdr:x>0.48275</cdr:x>
      <cdr:y>0.505</cdr:y>
    </cdr:to>
    <cdr:sp>
      <cdr:nvSpPr>
        <cdr:cNvPr id="5" name="TextBox 5"/>
        <cdr:cNvSpPr txBox="1">
          <a:spLocks noChangeArrowheads="1"/>
        </cdr:cNvSpPr>
      </cdr:nvSpPr>
      <cdr:spPr>
        <a:xfrm>
          <a:off x="3143250" y="17049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cdr:txBody>
    </cdr:sp>
  </cdr:relSizeAnchor>
  <cdr:relSizeAnchor xmlns:cdr="http://schemas.openxmlformats.org/drawingml/2006/chartDrawing">
    <cdr:from>
      <cdr:x>0.4065</cdr:x>
      <cdr:y>0.40525</cdr:y>
    </cdr:from>
    <cdr:to>
      <cdr:x>0.6285</cdr:x>
      <cdr:y>0.53975</cdr:y>
    </cdr:to>
    <cdr:sp>
      <cdr:nvSpPr>
        <cdr:cNvPr id="6" name="TextBox 6"/>
        <cdr:cNvSpPr txBox="1">
          <a:spLocks noChangeArrowheads="1"/>
        </cdr:cNvSpPr>
      </cdr:nvSpPr>
      <cdr:spPr>
        <a:xfrm>
          <a:off x="2724150" y="1533525"/>
          <a:ext cx="14859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Average of 10 largest banks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</xdr:row>
      <xdr:rowOff>9525</xdr:rowOff>
    </xdr:from>
    <xdr:to>
      <xdr:col>17</xdr:col>
      <xdr:colOff>28575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5305425" y="809625"/>
        <a:ext cx="67246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27</xdr:row>
      <xdr:rowOff>0</xdr:rowOff>
    </xdr:from>
    <xdr:to>
      <xdr:col>17</xdr:col>
      <xdr:colOff>38100</xdr:colOff>
      <xdr:row>45</xdr:row>
      <xdr:rowOff>9525</xdr:rowOff>
    </xdr:to>
    <xdr:graphicFrame>
      <xdr:nvGraphicFramePr>
        <xdr:cNvPr id="2" name="Chart 2"/>
        <xdr:cNvGraphicFramePr/>
      </xdr:nvGraphicFramePr>
      <xdr:xfrm>
        <a:off x="5295900" y="5400675"/>
        <a:ext cx="674370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190500</xdr:rowOff>
    </xdr:from>
    <xdr:to>
      <xdr:col>13</xdr:col>
      <xdr:colOff>9525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361950" y="2990850"/>
        <a:ext cx="6981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28575</xdr:colOff>
      <xdr:row>15</xdr:row>
      <xdr:rowOff>0</xdr:rowOff>
    </xdr:from>
    <xdr:to>
      <xdr:col>26</xdr:col>
      <xdr:colOff>28575</xdr:colOff>
      <xdr:row>33</xdr:row>
      <xdr:rowOff>190500</xdr:rowOff>
    </xdr:to>
    <xdr:graphicFrame>
      <xdr:nvGraphicFramePr>
        <xdr:cNvPr id="2" name="Chart 2"/>
        <xdr:cNvGraphicFramePr/>
      </xdr:nvGraphicFramePr>
      <xdr:xfrm>
        <a:off x="8553450" y="3000375"/>
        <a:ext cx="67056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</cdr:y>
    </cdr:from>
    <cdr:to>
      <cdr:x>0.05875</cdr:x>
      <cdr:y>0.07025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0"/>
          <a:ext cx="2476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  <cdr:relSizeAnchor xmlns:cdr="http://schemas.openxmlformats.org/drawingml/2006/chartDrawing">
    <cdr:from>
      <cdr:x>0.9565</cdr:x>
      <cdr:y>0</cdr:y>
    </cdr:from>
    <cdr:to>
      <cdr:x>0.9915</cdr:x>
      <cdr:y>0.06775</cdr:y>
    </cdr:to>
    <cdr:sp>
      <cdr:nvSpPr>
        <cdr:cNvPr id="2" name="TextBox 2"/>
        <cdr:cNvSpPr txBox="1">
          <a:spLocks noChangeArrowheads="1"/>
        </cdr:cNvSpPr>
      </cdr:nvSpPr>
      <cdr:spPr>
        <a:xfrm>
          <a:off x="7905750" y="0"/>
          <a:ext cx="2857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</cdr:y>
    </cdr:from>
    <cdr:to>
      <cdr:x>0.0595</cdr:x>
      <cdr:y>0.07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0"/>
          <a:ext cx="2476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25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  <cdr:relSizeAnchor xmlns:cdr="http://schemas.openxmlformats.org/drawingml/2006/chartDrawing">
    <cdr:from>
      <cdr:x>0.95625</cdr:x>
      <cdr:y>0</cdr:y>
    </cdr:from>
    <cdr:to>
      <cdr:x>0.99175</cdr:x>
      <cdr:y>0.06775</cdr:y>
    </cdr:to>
    <cdr:sp>
      <cdr:nvSpPr>
        <cdr:cNvPr id="2" name="TextBox 2"/>
        <cdr:cNvSpPr txBox="1">
          <a:spLocks noChangeArrowheads="1"/>
        </cdr:cNvSpPr>
      </cdr:nvSpPr>
      <cdr:spPr>
        <a:xfrm>
          <a:off x="7734300" y="0"/>
          <a:ext cx="2857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25" b="0" i="0" u="none" baseline="0">
              <a:latin typeface="Garamond"/>
              <a:ea typeface="Garamond"/>
              <a:cs typeface="Garamond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Relationship Id="rId2" Type="http://schemas.openxmlformats.org/officeDocument/2006/relationships/printerSettings" Target="../printerSettings/printerSettings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Relationship Id="rId2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29"/>
  <sheetViews>
    <sheetView tabSelected="1" zoomScale="75" zoomScaleNormal="75" workbookViewId="0" topLeftCell="A1">
      <pane xSplit="2" topLeftCell="C1" activePane="topRight" state="frozen"/>
      <selection pane="topLeft" activeCell="B31" sqref="B31"/>
      <selection pane="topRight" activeCell="A1" sqref="A1"/>
    </sheetView>
  </sheetViews>
  <sheetFormatPr defaultColWidth="9.00390625" defaultRowHeight="15.75"/>
  <cols>
    <col min="1" max="1" width="9.00390625" style="4" customWidth="1"/>
    <col min="2" max="2" width="21.375" style="4" customWidth="1"/>
    <col min="3" max="30" width="7.375" style="3" customWidth="1"/>
    <col min="31" max="16384" width="9.00390625" style="4" customWidth="1"/>
  </cols>
  <sheetData>
    <row r="1" spans="1:31" ht="15.75">
      <c r="A1" s="1" t="s">
        <v>0</v>
      </c>
      <c r="B1" s="2" t="s">
        <v>1</v>
      </c>
      <c r="C1" s="4"/>
      <c r="AE1" s="3"/>
    </row>
    <row r="2" spans="2:31" ht="15.75">
      <c r="B2" s="49" t="s">
        <v>194</v>
      </c>
      <c r="C2" s="4"/>
      <c r="AE2" s="3"/>
    </row>
    <row r="3" spans="2:26" ht="15.75">
      <c r="B3" s="2"/>
      <c r="C3" s="3" t="s">
        <v>171</v>
      </c>
      <c r="D3" s="3" t="s">
        <v>172</v>
      </c>
      <c r="E3" s="3" t="s">
        <v>173</v>
      </c>
      <c r="F3" s="3" t="s">
        <v>174</v>
      </c>
      <c r="G3" s="3" t="s">
        <v>175</v>
      </c>
      <c r="H3" s="3" t="s">
        <v>176</v>
      </c>
      <c r="I3" s="3" t="s">
        <v>177</v>
      </c>
      <c r="J3" s="3" t="s">
        <v>178</v>
      </c>
      <c r="K3" s="3" t="s">
        <v>179</v>
      </c>
      <c r="L3" s="3" t="s">
        <v>180</v>
      </c>
      <c r="M3" s="3" t="s">
        <v>181</v>
      </c>
      <c r="N3" s="3" t="s">
        <v>182</v>
      </c>
      <c r="O3" s="3" t="s">
        <v>183</v>
      </c>
      <c r="P3" s="3" t="s">
        <v>184</v>
      </c>
      <c r="Q3" s="3" t="s">
        <v>185</v>
      </c>
      <c r="R3" s="3" t="s">
        <v>186</v>
      </c>
      <c r="S3" s="3" t="s">
        <v>187</v>
      </c>
      <c r="T3" s="3" t="s">
        <v>188</v>
      </c>
      <c r="U3" s="3" t="s">
        <v>189</v>
      </c>
      <c r="V3" s="3" t="s">
        <v>190</v>
      </c>
      <c r="W3" s="3" t="s">
        <v>191</v>
      </c>
      <c r="X3" s="3" t="s">
        <v>192</v>
      </c>
      <c r="Y3" s="3" t="s">
        <v>262</v>
      </c>
      <c r="Z3" s="129" t="str">
        <f>"Dec.04"</f>
        <v>Dec.04</v>
      </c>
    </row>
    <row r="4" spans="2:26" ht="15.75">
      <c r="B4" s="4" t="s">
        <v>2</v>
      </c>
      <c r="C4" s="5">
        <v>36220</v>
      </c>
      <c r="D4" s="5">
        <v>36312</v>
      </c>
      <c r="E4" s="5">
        <v>36404</v>
      </c>
      <c r="F4" s="5">
        <v>36495</v>
      </c>
      <c r="G4" s="5">
        <v>36586</v>
      </c>
      <c r="H4" s="5">
        <v>36678</v>
      </c>
      <c r="I4" s="5">
        <v>36770</v>
      </c>
      <c r="J4" s="5">
        <v>36861</v>
      </c>
      <c r="K4" s="5">
        <v>36951</v>
      </c>
      <c r="L4" s="5">
        <v>37043</v>
      </c>
      <c r="M4" s="5">
        <v>37135</v>
      </c>
      <c r="N4" s="5">
        <v>37226</v>
      </c>
      <c r="O4" s="5">
        <v>37316</v>
      </c>
      <c r="P4" s="5">
        <v>37408</v>
      </c>
      <c r="Q4" s="5">
        <v>37500</v>
      </c>
      <c r="R4" s="5">
        <v>37591</v>
      </c>
      <c r="S4" s="5">
        <v>37681</v>
      </c>
      <c r="T4" s="5">
        <v>37773</v>
      </c>
      <c r="U4" s="5">
        <v>37865</v>
      </c>
      <c r="V4" s="5">
        <v>37956</v>
      </c>
      <c r="W4" s="5">
        <v>38047</v>
      </c>
      <c r="X4" s="5">
        <v>38139</v>
      </c>
      <c r="Y4" s="5">
        <v>38231</v>
      </c>
      <c r="Z4" s="5">
        <v>38322</v>
      </c>
    </row>
    <row r="5" spans="1:26" ht="15.75">
      <c r="A5" s="4" t="s">
        <v>195</v>
      </c>
      <c r="B5" s="4" t="s">
        <v>3</v>
      </c>
      <c r="C5" s="6">
        <v>99.34761562459839</v>
      </c>
      <c r="D5" s="6">
        <v>84.50150524339708</v>
      </c>
      <c r="E5" s="6">
        <v>42.1039046834309</v>
      </c>
      <c r="F5" s="6">
        <v>116.179337037516</v>
      </c>
      <c r="G5" s="6">
        <v>108.75411770385313</v>
      </c>
      <c r="H5" s="6">
        <v>105.7561249659309</v>
      </c>
      <c r="I5" s="6">
        <v>108.95366057904323</v>
      </c>
      <c r="J5" s="6">
        <v>64.41110279167566</v>
      </c>
      <c r="K5" s="6">
        <v>53.76279408253188</v>
      </c>
      <c r="L5" s="6">
        <v>91.90669578581243</v>
      </c>
      <c r="M5" s="6">
        <v>84.26405746315018</v>
      </c>
      <c r="N5" s="6">
        <v>57.371939289506145</v>
      </c>
      <c r="O5" s="6">
        <v>73.15701457763561</v>
      </c>
      <c r="P5" s="6">
        <v>52.37853202891063</v>
      </c>
      <c r="Q5" s="6">
        <v>57.86369801190972</v>
      </c>
      <c r="R5" s="6">
        <v>61.35851484593211</v>
      </c>
      <c r="S5" s="6">
        <v>58.96090764626192</v>
      </c>
      <c r="T5" s="6">
        <v>64.64842343722279</v>
      </c>
      <c r="U5" s="6">
        <v>50.39444038207221</v>
      </c>
      <c r="V5" s="6">
        <v>53.357967734120585</v>
      </c>
      <c r="W5" s="6">
        <v>37.47911943262951</v>
      </c>
      <c r="X5" s="6">
        <v>28.239621925989542</v>
      </c>
      <c r="Y5" s="6">
        <v>25.097149014025497</v>
      </c>
      <c r="Z5" s="6">
        <v>21.047118898855686</v>
      </c>
    </row>
    <row r="6" spans="1:26" ht="15.75">
      <c r="A6" s="4" t="s">
        <v>196</v>
      </c>
      <c r="B6" s="4" t="s">
        <v>4</v>
      </c>
      <c r="C6" s="6">
        <v>9.138559148725454</v>
      </c>
      <c r="D6" s="6">
        <v>2.6732016488366668</v>
      </c>
      <c r="E6" s="6">
        <v>0.6520593692208365</v>
      </c>
      <c r="F6" s="6">
        <v>9.374538197435545</v>
      </c>
      <c r="G6" s="6">
        <v>10.098478685954925</v>
      </c>
      <c r="H6" s="6">
        <v>15.560298930819561</v>
      </c>
      <c r="I6" s="6">
        <v>19.27629951649299</v>
      </c>
      <c r="J6" s="6">
        <v>20.728614293933155</v>
      </c>
      <c r="K6" s="6">
        <v>20.50894778570718</v>
      </c>
      <c r="L6" s="6">
        <v>10.564288353767394</v>
      </c>
      <c r="M6" s="6">
        <v>6.534317040744075</v>
      </c>
      <c r="N6" s="6">
        <v>-1.084412227550514</v>
      </c>
      <c r="O6" s="6">
        <v>-4.963185466421339</v>
      </c>
      <c r="P6" s="6">
        <v>-1.1684680230282805</v>
      </c>
      <c r="Q6" s="6">
        <v>-0.25157713772088197</v>
      </c>
      <c r="R6" s="6">
        <v>-6.101975828451778</v>
      </c>
      <c r="S6" s="6">
        <v>-4.381134409057697</v>
      </c>
      <c r="T6" s="6">
        <v>4.675307479271806</v>
      </c>
      <c r="U6" s="6">
        <v>2.3534949155496587</v>
      </c>
      <c r="V6" s="6">
        <v>16.47387624845007</v>
      </c>
      <c r="W6" s="6">
        <v>15.17237738769075</v>
      </c>
      <c r="X6" s="6">
        <v>9.120195752862248</v>
      </c>
      <c r="Y6" s="6">
        <v>9.697133997728479</v>
      </c>
      <c r="Z6" s="6">
        <v>9.20112598317877</v>
      </c>
    </row>
    <row r="7" spans="1:26" ht="15.75">
      <c r="A7" s="4" t="s">
        <v>197</v>
      </c>
      <c r="B7" s="4" t="s">
        <v>5</v>
      </c>
      <c r="C7" s="6">
        <v>14.121228152257958</v>
      </c>
      <c r="D7" s="6">
        <v>15.176007588222529</v>
      </c>
      <c r="E7" s="6">
        <v>21.078323778269038</v>
      </c>
      <c r="F7" s="6">
        <v>27.070426345538998</v>
      </c>
      <c r="G7" s="6">
        <v>30.557753054149273</v>
      </c>
      <c r="H7" s="6">
        <v>31.860353383993797</v>
      </c>
      <c r="I7" s="6">
        <v>30.58561419413828</v>
      </c>
      <c r="J7" s="6">
        <v>35.68632020542685</v>
      </c>
      <c r="K7" s="6">
        <v>38.43237028816282</v>
      </c>
      <c r="L7" s="6">
        <v>54.71350078735817</v>
      </c>
      <c r="M7" s="6">
        <v>58.15722278219917</v>
      </c>
      <c r="N7" s="6">
        <v>54.6372327326081</v>
      </c>
      <c r="O7" s="6">
        <v>52.94589188008271</v>
      </c>
      <c r="P7" s="6">
        <v>47.02365600565361</v>
      </c>
      <c r="Q7" s="6">
        <v>58.53989924896959</v>
      </c>
      <c r="R7" s="6">
        <v>62.19161070539109</v>
      </c>
      <c r="S7" s="6">
        <v>65.7925081064142</v>
      </c>
      <c r="T7" s="6">
        <v>70.01533534433409</v>
      </c>
      <c r="U7" s="6">
        <v>61.67720826616529</v>
      </c>
      <c r="V7" s="6">
        <v>61.149344774731595</v>
      </c>
      <c r="W7" s="6">
        <v>56.51995707026165</v>
      </c>
      <c r="X7" s="6">
        <v>41.546098048424554</v>
      </c>
      <c r="Y7" s="6">
        <v>31.698997493278682</v>
      </c>
      <c r="Z7" s="6">
        <v>25.427536711133627</v>
      </c>
    </row>
    <row r="9" spans="3:15" ht="15.75">
      <c r="C9" s="2" t="s">
        <v>1</v>
      </c>
      <c r="D9" s="4"/>
      <c r="O9" s="49" t="s">
        <v>194</v>
      </c>
    </row>
    <row r="29" spans="3:15" ht="15.75">
      <c r="C29" s="7" t="s">
        <v>6</v>
      </c>
      <c r="D29" s="4"/>
      <c r="O29" s="7" t="s">
        <v>198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E52"/>
  <sheetViews>
    <sheetView zoomScale="75" zoomScaleNormal="75" workbookViewId="0" topLeftCell="A1">
      <selection activeCell="A2" sqref="A2"/>
    </sheetView>
  </sheetViews>
  <sheetFormatPr defaultColWidth="9.00390625" defaultRowHeight="15.75"/>
  <cols>
    <col min="1" max="1" width="9.00390625" style="36" customWidth="1"/>
    <col min="2" max="2" width="15.50390625" style="36" customWidth="1"/>
    <col min="3" max="3" width="12.625" style="36" customWidth="1"/>
    <col min="4" max="6" width="9.00390625" style="36" customWidth="1"/>
    <col min="7" max="7" width="15.50390625" style="36" bestFit="1" customWidth="1"/>
    <col min="8" max="8" width="10.625" style="36" bestFit="1" customWidth="1"/>
    <col min="9" max="16384" width="9.00390625" style="36" customWidth="1"/>
  </cols>
  <sheetData>
    <row r="1" ht="15.75">
      <c r="B1" s="36" t="s">
        <v>157</v>
      </c>
    </row>
    <row r="2" spans="1:2" ht="15.75">
      <c r="A2" s="1" t="s">
        <v>0</v>
      </c>
      <c r="B2" s="35" t="s">
        <v>68</v>
      </c>
    </row>
    <row r="3" ht="15.75">
      <c r="B3" s="49" t="s">
        <v>295</v>
      </c>
    </row>
    <row r="4" ht="15.75">
      <c r="E4" s="35" t="s">
        <v>68</v>
      </c>
    </row>
    <row r="5" spans="1:3" ht="15.75">
      <c r="A5" s="41" t="s">
        <v>2</v>
      </c>
      <c r="B5" s="36" t="s">
        <v>69</v>
      </c>
      <c r="C5" s="36" t="s">
        <v>70</v>
      </c>
    </row>
    <row r="6" spans="1:3" ht="15.75">
      <c r="A6" s="41"/>
      <c r="B6" s="88" t="s">
        <v>293</v>
      </c>
      <c r="C6" s="88" t="s">
        <v>294</v>
      </c>
    </row>
    <row r="7" spans="1:4" ht="15.75">
      <c r="A7" s="36">
        <v>1996</v>
      </c>
      <c r="B7" s="36">
        <v>10</v>
      </c>
      <c r="C7" s="40">
        <v>3.6186000000000003</v>
      </c>
      <c r="D7" s="36">
        <v>1996</v>
      </c>
    </row>
    <row r="8" spans="1:4" ht="15.75">
      <c r="A8" s="36">
        <v>1997</v>
      </c>
      <c r="B8" s="36">
        <v>8</v>
      </c>
      <c r="C8" s="40">
        <v>3.840606</v>
      </c>
      <c r="D8" s="36">
        <v>1997</v>
      </c>
    </row>
    <row r="9" spans="1:4" ht="15.75">
      <c r="A9" s="36">
        <v>1998</v>
      </c>
      <c r="B9" s="36">
        <v>7.4</v>
      </c>
      <c r="C9" s="40">
        <v>4.090974</v>
      </c>
      <c r="D9" s="36">
        <v>1998</v>
      </c>
    </row>
    <row r="10" spans="1:4" ht="15.75">
      <c r="A10" s="36">
        <v>1999</v>
      </c>
      <c r="B10" s="36">
        <v>13.2</v>
      </c>
      <c r="C10" s="40">
        <v>4.1689</v>
      </c>
      <c r="D10" s="36">
        <v>1999</v>
      </c>
    </row>
    <row r="11" spans="1:4" ht="15.75">
      <c r="A11" s="36">
        <v>2000</v>
      </c>
      <c r="B11" s="36">
        <v>14.1</v>
      </c>
      <c r="C11" s="40">
        <v>3.8544</v>
      </c>
      <c r="D11" s="36">
        <v>2000</v>
      </c>
    </row>
    <row r="12" spans="1:5" ht="15.75">
      <c r="A12" s="36">
        <v>2001</v>
      </c>
      <c r="B12" s="36">
        <v>13.4</v>
      </c>
      <c r="C12" s="40">
        <v>3.5219</v>
      </c>
      <c r="D12" s="36">
        <v>2001</v>
      </c>
      <c r="E12" s="42"/>
    </row>
    <row r="13" spans="1:5" ht="15.75">
      <c r="A13" s="36">
        <v>2002</v>
      </c>
      <c r="B13" s="36">
        <v>17.5</v>
      </c>
      <c r="C13" s="40">
        <v>4.0202</v>
      </c>
      <c r="D13" s="36">
        <v>2002</v>
      </c>
      <c r="E13" s="39"/>
    </row>
    <row r="14" spans="1:5" ht="15.75">
      <c r="A14" s="36">
        <v>2003</v>
      </c>
      <c r="B14" s="36">
        <v>19.3</v>
      </c>
      <c r="C14" s="40">
        <v>4.717</v>
      </c>
      <c r="D14" s="36">
        <v>2003</v>
      </c>
      <c r="E14" s="39"/>
    </row>
    <row r="15" spans="1:4" ht="15.75">
      <c r="A15" s="36" t="s">
        <v>66</v>
      </c>
      <c r="B15" s="36">
        <v>14.6</v>
      </c>
      <c r="C15" s="40">
        <v>4.52</v>
      </c>
      <c r="D15" s="36" t="s">
        <v>404</v>
      </c>
    </row>
    <row r="28" ht="15.75">
      <c r="E28" s="7" t="s">
        <v>67</v>
      </c>
    </row>
    <row r="30" ht="15.75">
      <c r="E30" s="49" t="s">
        <v>295</v>
      </c>
    </row>
    <row r="52" ht="15.75">
      <c r="E52" s="7" t="s">
        <v>292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G60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9.00390625" style="43" customWidth="1"/>
    <col min="2" max="2" width="10.625" style="43" customWidth="1"/>
    <col min="3" max="3" width="15.375" style="43" customWidth="1"/>
    <col min="4" max="4" width="18.875" style="43" customWidth="1"/>
    <col min="5" max="16384" width="8.00390625" style="43" customWidth="1"/>
  </cols>
  <sheetData>
    <row r="1" spans="1:2" ht="15.75">
      <c r="A1" s="1" t="s">
        <v>0</v>
      </c>
      <c r="B1" s="44" t="s">
        <v>74</v>
      </c>
    </row>
    <row r="2" ht="15.75">
      <c r="B2" s="44" t="s">
        <v>303</v>
      </c>
    </row>
    <row r="3" spans="3:4" s="154" customFormat="1" ht="15.75">
      <c r="C3" s="154" t="s">
        <v>296</v>
      </c>
      <c r="D3" s="154" t="s">
        <v>297</v>
      </c>
    </row>
    <row r="4" spans="3:4" s="154" customFormat="1" ht="15.75">
      <c r="C4" s="154" t="s">
        <v>72</v>
      </c>
      <c r="D4" s="154" t="s">
        <v>73</v>
      </c>
    </row>
    <row r="5" spans="1:6" ht="15.75">
      <c r="A5" s="141" t="s">
        <v>304</v>
      </c>
      <c r="B5" s="45">
        <v>34759</v>
      </c>
      <c r="C5" s="46">
        <v>-0.48984078410735044</v>
      </c>
      <c r="D5" s="46">
        <v>3.8533375364616047</v>
      </c>
      <c r="F5" s="44" t="s">
        <v>74</v>
      </c>
    </row>
    <row r="6" spans="1:4" ht="15.75">
      <c r="A6" s="141" t="s">
        <v>305</v>
      </c>
      <c r="B6" s="45">
        <v>34851</v>
      </c>
      <c r="C6" s="46">
        <v>-0.43145106023300256</v>
      </c>
      <c r="D6" s="46">
        <v>3.7515960006119218</v>
      </c>
    </row>
    <row r="7" spans="1:4" ht="15.75">
      <c r="A7" s="141" t="s">
        <v>306</v>
      </c>
      <c r="B7" s="45">
        <v>34943</v>
      </c>
      <c r="C7" s="46">
        <v>-0.29979192676130934</v>
      </c>
      <c r="D7" s="46">
        <v>3.574664836150749</v>
      </c>
    </row>
    <row r="8" spans="1:4" ht="15.75">
      <c r="A8" s="141" t="s">
        <v>307</v>
      </c>
      <c r="B8" s="45">
        <v>35034</v>
      </c>
      <c r="C8" s="46">
        <v>-0.3094472366112531</v>
      </c>
      <c r="D8" s="46">
        <v>3.352588686901843</v>
      </c>
    </row>
    <row r="9" spans="1:4" ht="15.75">
      <c r="A9" s="141" t="s">
        <v>308</v>
      </c>
      <c r="B9" s="45">
        <v>35125</v>
      </c>
      <c r="C9" s="46">
        <v>-0.18268203879131198</v>
      </c>
      <c r="D9" s="46">
        <v>3.2730655291098785</v>
      </c>
    </row>
    <row r="10" spans="1:4" ht="15.75">
      <c r="A10" s="141" t="s">
        <v>309</v>
      </c>
      <c r="B10" s="45">
        <v>35217</v>
      </c>
      <c r="C10" s="46">
        <v>-0.13335928534088853</v>
      </c>
      <c r="D10" s="46">
        <v>3.13905914364258</v>
      </c>
    </row>
    <row r="11" spans="1:4" ht="15.75">
      <c r="A11" s="141" t="s">
        <v>310</v>
      </c>
      <c r="B11" s="45">
        <v>35309</v>
      </c>
      <c r="C11" s="46">
        <v>0.05234744587672361</v>
      </c>
      <c r="D11" s="46">
        <v>3.1185964879452883</v>
      </c>
    </row>
    <row r="12" spans="1:4" ht="15.75">
      <c r="A12" s="141" t="s">
        <v>311</v>
      </c>
      <c r="B12" s="45">
        <v>35400</v>
      </c>
      <c r="C12" s="46">
        <v>-0.07641048914430117</v>
      </c>
      <c r="D12" s="46">
        <v>2.8563180217507917</v>
      </c>
    </row>
    <row r="13" spans="1:4" ht="15.75">
      <c r="A13" s="141" t="s">
        <v>312</v>
      </c>
      <c r="B13" s="45">
        <v>35490</v>
      </c>
      <c r="C13" s="46">
        <v>0.3724417875193202</v>
      </c>
      <c r="D13" s="46">
        <v>3.1666245500748986</v>
      </c>
    </row>
    <row r="14" spans="1:4" ht="15.75">
      <c r="A14" s="141" t="s">
        <v>313</v>
      </c>
      <c r="B14" s="45">
        <v>35582</v>
      </c>
      <c r="C14" s="46">
        <v>0.662506970755803</v>
      </c>
      <c r="D14" s="46">
        <v>3.405206316600179</v>
      </c>
    </row>
    <row r="15" spans="1:4" ht="15.75">
      <c r="A15" s="141" t="s">
        <v>314</v>
      </c>
      <c r="B15" s="45">
        <v>35674</v>
      </c>
      <c r="C15" s="46">
        <v>1.9752513471502586</v>
      </c>
      <c r="D15" s="46">
        <v>4.717083088757621</v>
      </c>
    </row>
    <row r="16" spans="1:4" ht="15.75">
      <c r="A16" s="141" t="s">
        <v>315</v>
      </c>
      <c r="B16" s="45">
        <v>35765</v>
      </c>
      <c r="C16" s="46">
        <v>1.6765154160686053</v>
      </c>
      <c r="D16" s="46">
        <v>4.431696212920765</v>
      </c>
    </row>
    <row r="17" spans="1:4" ht="15.75">
      <c r="A17" s="141" t="s">
        <v>316</v>
      </c>
      <c r="B17" s="45">
        <v>35855</v>
      </c>
      <c r="C17" s="46">
        <v>1.4800387624125173</v>
      </c>
      <c r="D17" s="46">
        <v>4.109196633807695</v>
      </c>
    </row>
    <row r="18" spans="1:4" ht="15.75">
      <c r="A18" s="141" t="s">
        <v>317</v>
      </c>
      <c r="B18" s="45">
        <v>35947</v>
      </c>
      <c r="C18" s="46">
        <v>0.7204408648641399</v>
      </c>
      <c r="D18" s="46">
        <v>3.1721483615769785</v>
      </c>
    </row>
    <row r="19" spans="1:4" ht="15.75">
      <c r="A19" s="141" t="s">
        <v>318</v>
      </c>
      <c r="B19" s="45">
        <v>36039</v>
      </c>
      <c r="C19" s="46">
        <v>0.5166526701642106</v>
      </c>
      <c r="D19" s="46">
        <v>2.8146084035872683</v>
      </c>
    </row>
    <row r="20" spans="1:4" ht="15.75">
      <c r="A20" s="141" t="s">
        <v>319</v>
      </c>
      <c r="B20" s="45">
        <v>36130</v>
      </c>
      <c r="C20" s="46">
        <v>0.8020882620299671</v>
      </c>
      <c r="D20" s="46">
        <v>3.0105190070280288</v>
      </c>
    </row>
    <row r="21" spans="1:4" ht="15.75">
      <c r="A21" s="148" t="s">
        <v>171</v>
      </c>
      <c r="B21" s="45">
        <v>36220</v>
      </c>
      <c r="C21" s="46">
        <v>1.0702952533278558</v>
      </c>
      <c r="D21" s="46">
        <v>3.183380079298581</v>
      </c>
    </row>
    <row r="22" spans="1:4" ht="15.75">
      <c r="A22" s="148" t="s">
        <v>172</v>
      </c>
      <c r="B22" s="45">
        <v>36312</v>
      </c>
      <c r="C22" s="46">
        <v>2.022049827396304</v>
      </c>
      <c r="D22" s="46">
        <v>4.077432025377997</v>
      </c>
    </row>
    <row r="23" spans="1:4" ht="15.75">
      <c r="A23" s="148" t="s">
        <v>173</v>
      </c>
      <c r="B23" s="45">
        <v>36404</v>
      </c>
      <c r="C23" s="46">
        <v>2.250857212669683</v>
      </c>
      <c r="D23" s="46">
        <v>4.313410634648415</v>
      </c>
    </row>
    <row r="24" spans="1:4" ht="15.75">
      <c r="A24" s="148" t="s">
        <v>174</v>
      </c>
      <c r="B24" s="45">
        <v>36495</v>
      </c>
      <c r="C24" s="46">
        <v>2.2153293275731847</v>
      </c>
      <c r="D24" s="46">
        <v>4.3074625359242935</v>
      </c>
    </row>
    <row r="25" spans="1:4" ht="15.75">
      <c r="A25" s="148" t="s">
        <v>175</v>
      </c>
      <c r="B25" s="45">
        <v>36586</v>
      </c>
      <c r="C25" s="46">
        <v>2.314086320346413</v>
      </c>
      <c r="D25" s="46">
        <v>4.42140597869052</v>
      </c>
    </row>
    <row r="26" spans="1:6" ht="15.75">
      <c r="A26" s="148" t="s">
        <v>176</v>
      </c>
      <c r="B26" s="45">
        <v>36678</v>
      </c>
      <c r="C26" s="46">
        <v>2.5131468336769194</v>
      </c>
      <c r="D26" s="46">
        <v>4.626564558620676</v>
      </c>
      <c r="F26" s="7" t="s">
        <v>33</v>
      </c>
    </row>
    <row r="27" spans="1:4" ht="15.75">
      <c r="A27" s="148" t="s">
        <v>177</v>
      </c>
      <c r="B27" s="45">
        <v>36770</v>
      </c>
      <c r="C27" s="46">
        <v>2.8601252514831983</v>
      </c>
      <c r="D27" s="46">
        <v>4.984630896832064</v>
      </c>
    </row>
    <row r="28" spans="1:4" ht="15.75">
      <c r="A28" s="148" t="s">
        <v>178</v>
      </c>
      <c r="B28" s="45">
        <v>36861</v>
      </c>
      <c r="C28" s="46">
        <v>2.739768547000566</v>
      </c>
      <c r="D28" s="46">
        <v>4.890869649677907</v>
      </c>
    </row>
    <row r="29" spans="1:6" ht="15.75">
      <c r="A29" s="148" t="s">
        <v>179</v>
      </c>
      <c r="B29" s="45">
        <v>36951</v>
      </c>
      <c r="C29" s="46">
        <v>3.0360643798672373</v>
      </c>
      <c r="D29" s="46">
        <v>5.204031078770594</v>
      </c>
      <c r="F29" s="44" t="s">
        <v>303</v>
      </c>
    </row>
    <row r="30" spans="1:4" ht="15.75">
      <c r="A30" s="148" t="s">
        <v>180</v>
      </c>
      <c r="B30" s="45">
        <v>37043</v>
      </c>
      <c r="C30" s="46">
        <v>3.124070720546628</v>
      </c>
      <c r="D30" s="46">
        <v>5.339302576202523</v>
      </c>
    </row>
    <row r="31" spans="1:4" ht="15.75">
      <c r="A31" s="148" t="s">
        <v>181</v>
      </c>
      <c r="B31" s="45">
        <v>37135</v>
      </c>
      <c r="C31" s="46">
        <v>3.229112886037793</v>
      </c>
      <c r="D31" s="46">
        <v>5.499125574688733</v>
      </c>
    </row>
    <row r="32" spans="1:4" ht="15.75">
      <c r="A32" s="148" t="s">
        <v>182</v>
      </c>
      <c r="B32" s="45">
        <v>37226</v>
      </c>
      <c r="C32" s="46">
        <v>3.0838713481534867</v>
      </c>
      <c r="D32" s="46">
        <v>5.41053771298355</v>
      </c>
    </row>
    <row r="33" spans="1:4" ht="15.75">
      <c r="A33" s="148" t="s">
        <v>183</v>
      </c>
      <c r="B33" s="45">
        <v>37316</v>
      </c>
      <c r="C33" s="46">
        <v>3.4167434666460395</v>
      </c>
      <c r="D33" s="46">
        <v>5.775841847446287</v>
      </c>
    </row>
    <row r="34" spans="1:4" ht="15.75">
      <c r="A34" s="148" t="s">
        <v>184</v>
      </c>
      <c r="B34" s="45">
        <v>37408</v>
      </c>
      <c r="C34" s="46">
        <v>3.8492741703595423</v>
      </c>
      <c r="D34" s="46">
        <v>6.257331116896071</v>
      </c>
    </row>
    <row r="35" spans="1:4" ht="15.75">
      <c r="A35" s="148" t="s">
        <v>185</v>
      </c>
      <c r="B35" s="45">
        <v>37500</v>
      </c>
      <c r="C35" s="46">
        <v>3.728791463449536</v>
      </c>
      <c r="D35" s="46">
        <v>6.207927090031883</v>
      </c>
    </row>
    <row r="36" spans="1:4" ht="15.75">
      <c r="A36" s="148" t="s">
        <v>186</v>
      </c>
      <c r="B36" s="45">
        <v>37591</v>
      </c>
      <c r="C36" s="46">
        <v>3.6071271318455014</v>
      </c>
      <c r="D36" s="46">
        <v>5.969588483237682</v>
      </c>
    </row>
    <row r="37" spans="1:4" ht="15.75">
      <c r="A37" s="148" t="s">
        <v>187</v>
      </c>
      <c r="B37" s="45">
        <v>37681</v>
      </c>
      <c r="C37" s="46">
        <v>3.911837103769958</v>
      </c>
      <c r="D37" s="46">
        <v>6.170819797411898</v>
      </c>
    </row>
    <row r="38" spans="1:4" ht="15.75">
      <c r="A38" s="148" t="s">
        <v>188</v>
      </c>
      <c r="B38" s="45">
        <v>37773</v>
      </c>
      <c r="C38" s="46">
        <v>4.349793093366567</v>
      </c>
      <c r="D38" s="46">
        <v>6.543995204151364</v>
      </c>
    </row>
    <row r="39" spans="1:4" ht="15.75">
      <c r="A39" s="148" t="s">
        <v>189</v>
      </c>
      <c r="B39" s="45">
        <v>37865</v>
      </c>
      <c r="C39" s="46">
        <v>4.6920647309635575</v>
      </c>
      <c r="D39" s="46">
        <v>7.173751922965354</v>
      </c>
    </row>
    <row r="40" spans="1:4" ht="15.75">
      <c r="A40" s="148" t="s">
        <v>190</v>
      </c>
      <c r="B40" s="45">
        <v>37956</v>
      </c>
      <c r="C40" s="46">
        <v>4.034123938356783</v>
      </c>
      <c r="D40" s="46">
        <v>6.670580461736347</v>
      </c>
    </row>
    <row r="41" spans="1:4" ht="15.75">
      <c r="A41" s="148" t="s">
        <v>191</v>
      </c>
      <c r="B41" s="45">
        <v>38047</v>
      </c>
      <c r="C41" s="46">
        <v>4.884740059870885</v>
      </c>
      <c r="D41" s="46">
        <v>7.644253382813248</v>
      </c>
    </row>
    <row r="42" spans="1:4" ht="15.75">
      <c r="A42" s="148" t="s">
        <v>192</v>
      </c>
      <c r="B42" s="45">
        <v>38139</v>
      </c>
      <c r="C42" s="46">
        <v>4.9174003732348135</v>
      </c>
      <c r="D42" s="46">
        <v>7.804828774363016</v>
      </c>
    </row>
    <row r="43" spans="1:4" ht="15.75">
      <c r="A43" s="148" t="s">
        <v>193</v>
      </c>
      <c r="B43" s="45">
        <v>38231</v>
      </c>
      <c r="C43" s="46">
        <v>5.598511175906116</v>
      </c>
      <c r="D43" s="46">
        <v>8.767018633742868</v>
      </c>
    </row>
    <row r="44" spans="1:4" ht="15.75">
      <c r="A44" s="148" t="s">
        <v>320</v>
      </c>
      <c r="B44" s="45">
        <v>38322</v>
      </c>
      <c r="C44" s="46">
        <v>5.081429670676066</v>
      </c>
      <c r="D44" s="46">
        <v>8.46631597371238</v>
      </c>
    </row>
    <row r="50" ht="15.75">
      <c r="F50" s="7" t="s">
        <v>222</v>
      </c>
    </row>
    <row r="54" ht="15.75">
      <c r="G54" s="46"/>
    </row>
    <row r="55" ht="15.75">
      <c r="G55" s="46"/>
    </row>
    <row r="56" spans="3:7" ht="15.75">
      <c r="C56" s="47"/>
      <c r="D56" s="47"/>
      <c r="E56" s="47"/>
      <c r="F56" s="47"/>
      <c r="G56" s="46"/>
    </row>
    <row r="57" spans="3:7" ht="15.75">
      <c r="C57" s="47"/>
      <c r="D57" s="47"/>
      <c r="E57" s="47"/>
      <c r="F57" s="47"/>
      <c r="G57" s="46"/>
    </row>
    <row r="58" spans="3:7" ht="15.75">
      <c r="C58" s="47"/>
      <c r="D58" s="47"/>
      <c r="E58" s="47"/>
      <c r="F58" s="47"/>
      <c r="G58" s="46"/>
    </row>
    <row r="59" spans="3:7" ht="15.75">
      <c r="C59" s="47"/>
      <c r="D59" s="47"/>
      <c r="E59" s="47"/>
      <c r="F59" s="47"/>
      <c r="G59" s="46"/>
    </row>
    <row r="60" spans="3:7" ht="15.75">
      <c r="C60" s="47"/>
      <c r="D60" s="47"/>
      <c r="E60" s="47"/>
      <c r="F60" s="47"/>
      <c r="G60" s="46"/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F49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9.00390625" style="48" customWidth="1"/>
    <col min="2" max="2" width="10.875" style="48" customWidth="1"/>
    <col min="3" max="3" width="11.75390625" style="48" customWidth="1"/>
    <col min="4" max="4" width="14.75390625" style="48" customWidth="1"/>
    <col min="5" max="16384" width="8.00390625" style="48" customWidth="1"/>
  </cols>
  <sheetData>
    <row r="1" spans="1:2" ht="15.75">
      <c r="A1" s="1" t="s">
        <v>0</v>
      </c>
      <c r="B1" s="49" t="s">
        <v>160</v>
      </c>
    </row>
    <row r="2" spans="2:3" ht="15.75">
      <c r="B2" s="142" t="s">
        <v>321</v>
      </c>
      <c r="C2" s="49"/>
    </row>
    <row r="3" spans="2:4" s="155" customFormat="1" ht="15.75">
      <c r="B3" s="156"/>
      <c r="C3" s="155" t="s">
        <v>322</v>
      </c>
      <c r="D3" s="155" t="s">
        <v>323</v>
      </c>
    </row>
    <row r="4" spans="3:4" s="155" customFormat="1" ht="15.75">
      <c r="C4" s="155" t="s">
        <v>136</v>
      </c>
      <c r="D4" s="155" t="s">
        <v>137</v>
      </c>
    </row>
    <row r="5" spans="1:4" ht="15.75">
      <c r="A5" s="143">
        <v>34759</v>
      </c>
      <c r="B5" s="50">
        <v>34759</v>
      </c>
      <c r="C5" s="51">
        <v>6.821026916161373</v>
      </c>
      <c r="D5" s="51">
        <v>10.445529603314698</v>
      </c>
    </row>
    <row r="6" spans="1:6" ht="15.75">
      <c r="A6" s="143">
        <v>34851</v>
      </c>
      <c r="B6" s="50">
        <v>34851</v>
      </c>
      <c r="C6" s="51">
        <v>6.308869210356415</v>
      </c>
      <c r="D6" s="51">
        <v>9.947571417691176</v>
      </c>
      <c r="F6" s="49" t="s">
        <v>160</v>
      </c>
    </row>
    <row r="7" spans="1:4" ht="15.75">
      <c r="A7" s="143">
        <v>34943</v>
      </c>
      <c r="B7" s="50">
        <v>34943</v>
      </c>
      <c r="C7" s="51">
        <v>6.099741501965038</v>
      </c>
      <c r="D7" s="51">
        <v>9.3052731067879</v>
      </c>
    </row>
    <row r="8" spans="1:4" ht="15.75">
      <c r="A8" s="143">
        <v>35034</v>
      </c>
      <c r="B8" s="50">
        <v>35034</v>
      </c>
      <c r="C8" s="51">
        <v>5.493090487341416</v>
      </c>
      <c r="D8" s="51">
        <v>8.588201948964405</v>
      </c>
    </row>
    <row r="9" spans="1:4" ht="15.75">
      <c r="A9" s="143">
        <v>35125</v>
      </c>
      <c r="B9" s="50">
        <v>35125</v>
      </c>
      <c r="C9" s="51">
        <v>5.204074250832202</v>
      </c>
      <c r="D9" s="51">
        <v>8.02023006874808</v>
      </c>
    </row>
    <row r="10" spans="1:4" ht="15.75">
      <c r="A10" s="143">
        <v>35217</v>
      </c>
      <c r="B10" s="50">
        <v>35217</v>
      </c>
      <c r="C10" s="51">
        <v>4.783110741255548</v>
      </c>
      <c r="D10" s="51">
        <v>7.436869866282334</v>
      </c>
    </row>
    <row r="11" spans="1:4" ht="15.75">
      <c r="A11" s="143">
        <v>35309</v>
      </c>
      <c r="B11" s="50">
        <v>35309</v>
      </c>
      <c r="C11" s="51">
        <v>4.627066940225692</v>
      </c>
      <c r="D11" s="51">
        <v>6.978396275448249</v>
      </c>
    </row>
    <row r="12" spans="1:4" ht="15.75">
      <c r="A12" s="143">
        <v>35400</v>
      </c>
      <c r="B12" s="50">
        <v>35400</v>
      </c>
      <c r="C12" s="51">
        <v>4.124022537662391</v>
      </c>
      <c r="D12" s="51">
        <v>6.624096834307169</v>
      </c>
    </row>
    <row r="13" spans="1:4" ht="15.75">
      <c r="A13" s="143">
        <v>35490</v>
      </c>
      <c r="B13" s="50">
        <v>35490</v>
      </c>
      <c r="C13" s="51">
        <v>3.98064211600836</v>
      </c>
      <c r="D13" s="51">
        <v>6.114291959810017</v>
      </c>
    </row>
    <row r="14" spans="1:4" ht="15.75">
      <c r="A14" s="143">
        <v>35582</v>
      </c>
      <c r="B14" s="50">
        <v>35582</v>
      </c>
      <c r="C14" s="51">
        <v>3.7106791726838995</v>
      </c>
      <c r="D14" s="51">
        <v>6.046294006640058</v>
      </c>
    </row>
    <row r="15" spans="1:4" ht="15.75">
      <c r="A15" s="143">
        <v>35674</v>
      </c>
      <c r="B15" s="50">
        <v>35674</v>
      </c>
      <c r="C15" s="51">
        <v>3.747428148332577</v>
      </c>
      <c r="D15" s="51">
        <v>5.98708659845313</v>
      </c>
    </row>
    <row r="16" spans="1:4" ht="15.75">
      <c r="A16" s="143">
        <v>35765</v>
      </c>
      <c r="B16" s="50">
        <v>35765</v>
      </c>
      <c r="C16" s="51">
        <v>3.8152208290419956</v>
      </c>
      <c r="D16" s="51">
        <v>6.437404692000989</v>
      </c>
    </row>
    <row r="17" spans="1:4" ht="15.75">
      <c r="A17" s="143">
        <v>35855</v>
      </c>
      <c r="B17" s="50">
        <v>35855</v>
      </c>
      <c r="C17" s="51">
        <v>3.9609814839709547</v>
      </c>
      <c r="D17" s="51">
        <v>6.092463065620203</v>
      </c>
    </row>
    <row r="18" spans="1:4" ht="15.75">
      <c r="A18" s="143">
        <v>35947</v>
      </c>
      <c r="B18" s="50">
        <v>35947</v>
      </c>
      <c r="C18" s="51">
        <v>3.6812684642127684</v>
      </c>
      <c r="D18" s="51">
        <v>5.943156867627675</v>
      </c>
    </row>
    <row r="19" spans="1:4" ht="15.75">
      <c r="A19" s="143">
        <v>36039</v>
      </c>
      <c r="B19" s="50">
        <v>36039</v>
      </c>
      <c r="C19" s="51">
        <v>3.733221854606213</v>
      </c>
      <c r="D19" s="51">
        <v>6.019949387321473</v>
      </c>
    </row>
    <row r="20" spans="1:4" ht="15.75">
      <c r="A20" s="143">
        <v>36130</v>
      </c>
      <c r="B20" s="50">
        <v>36130</v>
      </c>
      <c r="C20" s="51">
        <v>3.377358104144677</v>
      </c>
      <c r="D20" s="51">
        <v>5.8200106832763465</v>
      </c>
    </row>
    <row r="21" spans="1:4" ht="15.75">
      <c r="A21" s="143">
        <v>36220</v>
      </c>
      <c r="B21" s="50">
        <v>36220</v>
      </c>
      <c r="C21" s="51">
        <v>3.900902060206245</v>
      </c>
      <c r="D21" s="51">
        <v>5.92099960344264</v>
      </c>
    </row>
    <row r="22" spans="1:4" ht="15.75">
      <c r="A22" s="143">
        <v>36312</v>
      </c>
      <c r="B22" s="50">
        <v>36312</v>
      </c>
      <c r="C22" s="51">
        <v>3.781501360964766</v>
      </c>
      <c r="D22" s="51">
        <v>6.25955083422131</v>
      </c>
    </row>
    <row r="23" spans="1:4" ht="15.75">
      <c r="A23" s="143">
        <v>36404</v>
      </c>
      <c r="B23" s="50">
        <v>36404</v>
      </c>
      <c r="C23" s="51">
        <v>3.9874578632677387</v>
      </c>
      <c r="D23" s="51">
        <v>6.668872337176205</v>
      </c>
    </row>
    <row r="24" spans="1:4" ht="15.75">
      <c r="A24" s="143">
        <v>36495</v>
      </c>
      <c r="B24" s="50">
        <v>36495</v>
      </c>
      <c r="C24" s="51">
        <v>3.896525788544856</v>
      </c>
      <c r="D24" s="51">
        <v>6.94612039081094</v>
      </c>
    </row>
    <row r="25" spans="1:4" ht="15.75">
      <c r="A25" s="143">
        <v>36586</v>
      </c>
      <c r="B25" s="50">
        <v>36586</v>
      </c>
      <c r="C25" s="51">
        <v>4.504558028660409</v>
      </c>
      <c r="D25" s="51">
        <v>7.166667302044074</v>
      </c>
    </row>
    <row r="26" spans="1:6" ht="15.75">
      <c r="A26" s="143">
        <v>36678</v>
      </c>
      <c r="B26" s="50">
        <v>36678</v>
      </c>
      <c r="C26" s="51">
        <v>4.565878012407339</v>
      </c>
      <c r="D26" s="51">
        <v>7.664700838067852</v>
      </c>
      <c r="F26" s="7" t="s">
        <v>33</v>
      </c>
    </row>
    <row r="27" spans="1:4" ht="15.75">
      <c r="A27" s="143">
        <v>36770</v>
      </c>
      <c r="B27" s="50">
        <v>36770</v>
      </c>
      <c r="C27" s="51">
        <v>4.851919062429164</v>
      </c>
      <c r="D27" s="51">
        <v>8.234350117330589</v>
      </c>
    </row>
    <row r="28" spans="1:4" ht="15.75">
      <c r="A28" s="143">
        <v>36861</v>
      </c>
      <c r="B28" s="50">
        <v>36861</v>
      </c>
      <c r="C28" s="51">
        <v>5.085218373345828</v>
      </c>
      <c r="D28" s="51">
        <v>8.934137068673378</v>
      </c>
    </row>
    <row r="29" spans="1:6" ht="15.75">
      <c r="A29" s="143">
        <v>36951</v>
      </c>
      <c r="B29" s="50">
        <v>36951</v>
      </c>
      <c r="C29" s="51">
        <v>6.058429514985872</v>
      </c>
      <c r="D29" s="51">
        <v>9.335894008649161</v>
      </c>
      <c r="F29" s="142" t="s">
        <v>321</v>
      </c>
    </row>
    <row r="30" spans="1:4" ht="15.75">
      <c r="A30" s="143">
        <v>37043</v>
      </c>
      <c r="B30" s="50">
        <v>37043</v>
      </c>
      <c r="C30" s="51">
        <v>6.2313650116951225</v>
      </c>
      <c r="D30" s="51">
        <v>10.290463587067016</v>
      </c>
    </row>
    <row r="31" spans="1:4" ht="15.75">
      <c r="A31" s="143">
        <v>37135</v>
      </c>
      <c r="B31" s="50">
        <v>37135</v>
      </c>
      <c r="C31" s="51">
        <v>6.709148649995672</v>
      </c>
      <c r="D31" s="51">
        <v>11.28732072612126</v>
      </c>
    </row>
    <row r="32" spans="1:4" ht="15.75">
      <c r="A32" s="143">
        <v>37226</v>
      </c>
      <c r="B32" s="50">
        <v>37226</v>
      </c>
      <c r="C32" s="51">
        <v>6.7916944929598415</v>
      </c>
      <c r="D32" s="51">
        <v>12.091365823790081</v>
      </c>
    </row>
    <row r="33" spans="1:4" ht="15.75">
      <c r="A33" s="143">
        <v>37316</v>
      </c>
      <c r="B33" s="50">
        <v>37316</v>
      </c>
      <c r="C33" s="51">
        <v>8.056495830138399</v>
      </c>
      <c r="D33" s="51">
        <v>12.83982376261013</v>
      </c>
    </row>
    <row r="34" spans="1:4" ht="15.75">
      <c r="A34" s="143">
        <v>37408</v>
      </c>
      <c r="B34" s="50">
        <v>37408</v>
      </c>
      <c r="C34" s="51">
        <v>8.586753853903888</v>
      </c>
      <c r="D34" s="51">
        <v>14.700852559232539</v>
      </c>
    </row>
    <row r="35" spans="1:4" ht="15.75">
      <c r="A35" s="143">
        <v>37500</v>
      </c>
      <c r="B35" s="50">
        <v>37500</v>
      </c>
      <c r="C35" s="51">
        <v>9.82966090716082</v>
      </c>
      <c r="D35" s="51">
        <v>17.0195174495772</v>
      </c>
    </row>
    <row r="36" spans="1:4" ht="15.75">
      <c r="A36" s="143">
        <v>37591</v>
      </c>
      <c r="B36" s="50">
        <v>37591</v>
      </c>
      <c r="C36" s="51">
        <v>10.2925462435258</v>
      </c>
      <c r="D36" s="51">
        <v>18.824181073221</v>
      </c>
    </row>
    <row r="37" spans="1:4" ht="15.75">
      <c r="A37" s="143">
        <v>37681</v>
      </c>
      <c r="B37" s="50">
        <v>37681</v>
      </c>
      <c r="C37" s="51">
        <v>12.286207594563662</v>
      </c>
      <c r="D37" s="51">
        <v>20.35971852129021</v>
      </c>
    </row>
    <row r="38" spans="1:4" ht="15.75">
      <c r="A38" s="143">
        <v>37773</v>
      </c>
      <c r="B38" s="50">
        <v>37773</v>
      </c>
      <c r="C38" s="51">
        <v>13.45655787443239</v>
      </c>
      <c r="D38" s="51">
        <v>22.906517030332555</v>
      </c>
    </row>
    <row r="39" spans="1:4" ht="15.75">
      <c r="A39" s="143">
        <v>37865</v>
      </c>
      <c r="B39" s="50">
        <v>37865</v>
      </c>
      <c r="C39" s="51">
        <v>14.51100817985519</v>
      </c>
      <c r="D39" s="51">
        <v>25.18141769891954</v>
      </c>
    </row>
    <row r="40" spans="1:4" ht="15.75">
      <c r="A40" s="143">
        <v>37956</v>
      </c>
      <c r="B40" s="50">
        <v>37956</v>
      </c>
      <c r="C40" s="51">
        <v>15.147096059399832</v>
      </c>
      <c r="D40" s="51">
        <v>27.277461634551898</v>
      </c>
    </row>
    <row r="41" spans="1:4" ht="15.75">
      <c r="A41" s="143">
        <v>38047</v>
      </c>
      <c r="B41" s="50">
        <v>38047</v>
      </c>
      <c r="C41" s="51">
        <v>17.42525731654966</v>
      </c>
      <c r="D41" s="51">
        <v>28.1828223593234</v>
      </c>
    </row>
    <row r="42" spans="1:4" ht="15.75">
      <c r="A42" s="143">
        <v>38139</v>
      </c>
      <c r="B42" s="50">
        <v>38139</v>
      </c>
      <c r="C42" s="51">
        <v>17.558019903636374</v>
      </c>
      <c r="D42" s="51">
        <v>29.726143050753727</v>
      </c>
    </row>
    <row r="43" spans="1:4" ht="15.75">
      <c r="A43" s="143">
        <v>38231</v>
      </c>
      <c r="B43" s="50">
        <v>38231</v>
      </c>
      <c r="C43" s="51">
        <v>18.466356235230332</v>
      </c>
      <c r="D43" s="51">
        <v>31.08052451967026</v>
      </c>
    </row>
    <row r="44" spans="1:4" ht="15.75">
      <c r="A44" s="143">
        <v>38322</v>
      </c>
      <c r="B44" s="50">
        <v>38322</v>
      </c>
      <c r="C44" s="51">
        <v>18.422348800699005</v>
      </c>
      <c r="D44" s="51">
        <v>32.40376092474561</v>
      </c>
    </row>
    <row r="45" spans="2:3" ht="15.75">
      <c r="B45" s="52"/>
      <c r="C45" s="51"/>
    </row>
    <row r="49" ht="15.75">
      <c r="F49" s="7" t="s">
        <v>222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I42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8.00390625" style="53" customWidth="1"/>
    <col min="2" max="2" width="11.25390625" style="53" customWidth="1"/>
    <col min="3" max="3" width="11.75390625" style="53" customWidth="1"/>
    <col min="4" max="16384" width="8.00390625" style="53" customWidth="1"/>
  </cols>
  <sheetData>
    <row r="1" spans="1:2" ht="15.75">
      <c r="A1" s="1" t="s">
        <v>0</v>
      </c>
      <c r="B1" s="49" t="s">
        <v>140</v>
      </c>
    </row>
    <row r="2" spans="1:2" ht="15.75">
      <c r="A2" s="1"/>
      <c r="B2" s="49" t="s">
        <v>326</v>
      </c>
    </row>
    <row r="3" spans="1:3" s="159" customFormat="1" ht="15.75">
      <c r="A3" s="157"/>
      <c r="B3" s="158" t="s">
        <v>324</v>
      </c>
      <c r="C3" s="158" t="s">
        <v>325</v>
      </c>
    </row>
    <row r="4" spans="1:5" s="159" customFormat="1" ht="15.75">
      <c r="A4" s="160"/>
      <c r="B4" s="160" t="s">
        <v>138</v>
      </c>
      <c r="C4" s="160" t="s">
        <v>139</v>
      </c>
      <c r="E4" s="161" t="s">
        <v>140</v>
      </c>
    </row>
    <row r="5" spans="1:3" ht="15.75">
      <c r="A5" s="55">
        <v>2000</v>
      </c>
      <c r="B5" s="54">
        <v>0.7557477561277226</v>
      </c>
      <c r="C5" s="54">
        <v>3.5858461703242384</v>
      </c>
    </row>
    <row r="6" spans="1:9" ht="15.75">
      <c r="A6" s="55">
        <v>2001</v>
      </c>
      <c r="B6" s="54">
        <v>0.8857487729922892</v>
      </c>
      <c r="C6" s="54">
        <v>3.716789652819886</v>
      </c>
      <c r="I6" s="54"/>
    </row>
    <row r="7" spans="1:9" ht="15.75">
      <c r="A7" s="55">
        <f>A6+1</f>
        <v>2002</v>
      </c>
      <c r="B7" s="54">
        <v>1.3708053460580647</v>
      </c>
      <c r="C7" s="54">
        <v>4.332178319250557</v>
      </c>
      <c r="I7" s="54"/>
    </row>
    <row r="8" spans="1:9" ht="15.75">
      <c r="A8" s="55">
        <f>A7+1</f>
        <v>2003</v>
      </c>
      <c r="B8" s="54">
        <v>1.5639934419497106</v>
      </c>
      <c r="C8" s="54">
        <v>4.856667260421533</v>
      </c>
      <c r="I8" s="54"/>
    </row>
    <row r="9" spans="1:9" ht="15.75">
      <c r="A9" s="55">
        <f>A8+1</f>
        <v>2004</v>
      </c>
      <c r="B9" s="54">
        <v>2.1748977821714184</v>
      </c>
      <c r="C9" s="54">
        <v>6.205563890018935</v>
      </c>
      <c r="I9" s="54"/>
    </row>
    <row r="10" ht="15.75">
      <c r="I10" s="54"/>
    </row>
    <row r="11" ht="15.75">
      <c r="I11" s="54"/>
    </row>
    <row r="23" ht="15.75">
      <c r="E23" s="7" t="s">
        <v>33</v>
      </c>
    </row>
    <row r="25" ht="15.75">
      <c r="E25" s="49" t="s">
        <v>326</v>
      </c>
    </row>
    <row r="42" ht="15.75">
      <c r="E42" s="7" t="s">
        <v>222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"/>
  <dimension ref="A1:FZ47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27.00390625" style="56" customWidth="1"/>
    <col min="2" max="2" width="37.375" style="56" customWidth="1"/>
    <col min="3" max="8" width="7.625" style="56" customWidth="1"/>
    <col min="9" max="9" width="5.75390625" style="56" customWidth="1"/>
    <col min="10" max="14" width="7.625" style="56" customWidth="1"/>
    <col min="15" max="16" width="9.625" style="56" customWidth="1"/>
    <col min="17" max="16384" width="8.00390625" style="56" customWidth="1"/>
  </cols>
  <sheetData>
    <row r="1" spans="1:2" ht="15.75">
      <c r="A1" s="1" t="s">
        <v>0</v>
      </c>
      <c r="B1" s="57" t="s">
        <v>75</v>
      </c>
    </row>
    <row r="2" spans="2:20" s="58" customFormat="1" ht="15.75">
      <c r="B2" s="145" t="s">
        <v>327</v>
      </c>
      <c r="I2" s="59"/>
      <c r="T2" s="59"/>
    </row>
    <row r="3" spans="2:6" ht="15.75">
      <c r="B3" s="60"/>
      <c r="C3" s="60">
        <v>2001</v>
      </c>
      <c r="D3" s="60">
        <v>2002</v>
      </c>
      <c r="E3" s="60">
        <v>2003</v>
      </c>
      <c r="F3" s="60">
        <v>2004</v>
      </c>
    </row>
    <row r="4" spans="2:104" ht="15.75" hidden="1">
      <c r="B4" s="61"/>
      <c r="C4" s="62" t="e">
        <f>+#REF!/#REF!</f>
        <v>#REF!</v>
      </c>
      <c r="D4" s="62" t="e">
        <f>+#REF!/#REF!</f>
        <v>#REF!</v>
      </c>
      <c r="E4" s="62" t="e">
        <f>+#REF!/#REF!</f>
        <v>#REF!</v>
      </c>
      <c r="F4" s="62" t="e">
        <f>+#REF!/#REF!</f>
        <v>#REF!</v>
      </c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</row>
    <row r="5" spans="1:104" ht="15.75">
      <c r="A5" s="144" t="s">
        <v>390</v>
      </c>
      <c r="B5" s="58" t="s">
        <v>76</v>
      </c>
      <c r="C5" s="63">
        <v>3.6721985933894863</v>
      </c>
      <c r="D5" s="63">
        <v>3.9041563302687807</v>
      </c>
      <c r="E5" s="63">
        <v>3.981453922182423</v>
      </c>
      <c r="F5" s="63">
        <v>4.818104947583861</v>
      </c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</row>
    <row r="6" spans="1:104" ht="15.75">
      <c r="A6" s="144" t="s">
        <v>391</v>
      </c>
      <c r="B6" s="61" t="s">
        <v>77</v>
      </c>
      <c r="C6" s="62">
        <v>16.9678826381325</v>
      </c>
      <c r="D6" s="62">
        <v>25.9613859986186</v>
      </c>
      <c r="E6" s="62">
        <v>32.6743444624689</v>
      </c>
      <c r="F6" s="62">
        <v>35.4396326633807</v>
      </c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</row>
    <row r="7" spans="2:182" s="67" customFormat="1" ht="15.75">
      <c r="B7" s="64"/>
      <c r="C7" s="64"/>
      <c r="D7" s="64"/>
      <c r="E7" s="64"/>
      <c r="F7" s="64"/>
      <c r="G7" s="64"/>
      <c r="H7" s="64"/>
      <c r="I7" s="65"/>
      <c r="J7" s="64"/>
      <c r="K7" s="64"/>
      <c r="L7" s="64"/>
      <c r="M7" s="64"/>
      <c r="N7" s="64"/>
      <c r="O7" s="64"/>
      <c r="P7" s="64"/>
      <c r="Q7" s="64"/>
      <c r="R7" s="64"/>
      <c r="S7" s="64"/>
      <c r="T7" s="65"/>
      <c r="U7" s="64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</row>
    <row r="8" spans="2:16" ht="15.75">
      <c r="B8" s="61"/>
      <c r="C8" s="57" t="s">
        <v>75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13" spans="2:104" ht="15.75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</row>
    <row r="26" ht="15.75">
      <c r="C26" s="7" t="s">
        <v>6</v>
      </c>
    </row>
    <row r="28" ht="15.75">
      <c r="C28" s="145" t="s">
        <v>327</v>
      </c>
    </row>
    <row r="47" ht="15.75">
      <c r="C47" s="7" t="s">
        <v>198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E44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8.00390625" style="68" customWidth="1"/>
    <col min="2" max="3" width="8.375" style="68" bestFit="1" customWidth="1"/>
    <col min="4" max="16384" width="8.00390625" style="68" customWidth="1"/>
  </cols>
  <sheetData>
    <row r="1" spans="1:2" ht="15.75">
      <c r="A1" s="1" t="s">
        <v>0</v>
      </c>
      <c r="B1" s="69" t="s">
        <v>80</v>
      </c>
    </row>
    <row r="2" spans="1:2" ht="15.75">
      <c r="A2" s="1"/>
      <c r="B2" s="146" t="s">
        <v>328</v>
      </c>
    </row>
    <row r="3" spans="4:5" ht="15.75">
      <c r="D3" s="68" t="s">
        <v>78</v>
      </c>
      <c r="E3" s="136" t="s">
        <v>329</v>
      </c>
    </row>
    <row r="4" spans="2:3" ht="15.75">
      <c r="B4" s="136" t="s">
        <v>388</v>
      </c>
      <c r="C4" s="136" t="s">
        <v>389</v>
      </c>
    </row>
    <row r="5" spans="2:5" ht="15.75">
      <c r="B5" s="68" t="s">
        <v>79</v>
      </c>
      <c r="C5" s="68" t="s">
        <v>71</v>
      </c>
      <c r="E5" s="69" t="s">
        <v>80</v>
      </c>
    </row>
    <row r="6" spans="1:3" ht="15.75">
      <c r="A6" s="68">
        <v>2000</v>
      </c>
      <c r="B6" s="70">
        <v>59.55766000000002</v>
      </c>
      <c r="C6" s="70">
        <v>677.66434</v>
      </c>
    </row>
    <row r="7" spans="1:3" ht="15.75">
      <c r="A7" s="68">
        <v>2001</v>
      </c>
      <c r="B7" s="70">
        <v>156.41853944022665</v>
      </c>
      <c r="C7" s="70">
        <v>968.7485090887735</v>
      </c>
    </row>
    <row r="8" spans="1:3" ht="15.75">
      <c r="A8" s="68">
        <v>2002</v>
      </c>
      <c r="B8" s="70">
        <v>249.399510345</v>
      </c>
      <c r="C8" s="70">
        <v>1642.735209953</v>
      </c>
    </row>
    <row r="9" spans="1:3" ht="15.75">
      <c r="A9" s="68">
        <v>2003</v>
      </c>
      <c r="B9" s="70">
        <v>551.289</v>
      </c>
      <c r="C9" s="70">
        <v>2513.6952854419997</v>
      </c>
    </row>
    <row r="10" spans="1:3" ht="15.75">
      <c r="A10" s="68">
        <v>2004</v>
      </c>
      <c r="B10" s="70">
        <v>1062.7717499999999</v>
      </c>
      <c r="C10" s="70">
        <v>2935.5345215109996</v>
      </c>
    </row>
    <row r="24" ht="15.75">
      <c r="E24" s="7" t="s">
        <v>6</v>
      </c>
    </row>
    <row r="26" ht="15.75">
      <c r="E26" s="146" t="s">
        <v>328</v>
      </c>
    </row>
    <row r="44" ht="15.75">
      <c r="E44" s="7" t="s">
        <v>198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J41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9.00390625" style="71" customWidth="1"/>
    <col min="2" max="2" width="9.50390625" style="71" bestFit="1" customWidth="1"/>
    <col min="3" max="6" width="8.125" style="71" bestFit="1" customWidth="1"/>
    <col min="7" max="16384" width="8.00390625" style="71" customWidth="1"/>
  </cols>
  <sheetData>
    <row r="1" spans="1:2" ht="15.75">
      <c r="A1" s="1" t="s">
        <v>0</v>
      </c>
      <c r="B1" s="72" t="s">
        <v>81</v>
      </c>
    </row>
    <row r="2" spans="1:8" ht="15.75">
      <c r="A2" s="1"/>
      <c r="B2" s="72" t="s">
        <v>330</v>
      </c>
      <c r="H2" s="72" t="s">
        <v>81</v>
      </c>
    </row>
    <row r="3" spans="2:6" ht="79.5" customHeight="1">
      <c r="B3" s="1"/>
      <c r="C3" s="73" t="s">
        <v>331</v>
      </c>
      <c r="D3" s="73" t="s">
        <v>332</v>
      </c>
      <c r="E3" s="73" t="s">
        <v>333</v>
      </c>
      <c r="F3" s="73" t="s">
        <v>334</v>
      </c>
    </row>
    <row r="4" spans="1:6" ht="78.75">
      <c r="A4" s="71" t="s">
        <v>335</v>
      </c>
      <c r="B4" s="71" t="s">
        <v>336</v>
      </c>
      <c r="C4" s="73" t="s">
        <v>82</v>
      </c>
      <c r="D4" s="73" t="s">
        <v>83</v>
      </c>
      <c r="E4" s="73" t="s">
        <v>84</v>
      </c>
      <c r="F4" s="73" t="s">
        <v>85</v>
      </c>
    </row>
    <row r="5" spans="1:10" ht="15.75">
      <c r="A5" s="143">
        <v>36586</v>
      </c>
      <c r="B5" s="45">
        <v>36586</v>
      </c>
      <c r="C5" s="71">
        <v>380</v>
      </c>
      <c r="D5" s="71">
        <v>4534.119407613326</v>
      </c>
      <c r="E5" s="71">
        <v>9436.211055755315</v>
      </c>
      <c r="I5" s="74"/>
      <c r="J5" s="74"/>
    </row>
    <row r="6" spans="1:10" ht="15.75">
      <c r="A6" s="143">
        <v>36678</v>
      </c>
      <c r="B6" s="45">
        <v>36678</v>
      </c>
      <c r="C6" s="71">
        <v>1880</v>
      </c>
      <c r="D6" s="71">
        <v>4553.346688341188</v>
      </c>
      <c r="E6" s="71">
        <v>10899.15791443686</v>
      </c>
      <c r="H6" s="74"/>
      <c r="I6" s="74"/>
      <c r="J6" s="74"/>
    </row>
    <row r="7" spans="1:10" ht="15.75">
      <c r="A7" s="143">
        <v>36770</v>
      </c>
      <c r="B7" s="45">
        <v>36770</v>
      </c>
      <c r="C7" s="71">
        <v>5132</v>
      </c>
      <c r="D7" s="71">
        <v>4373.374958001755</v>
      </c>
      <c r="E7" s="71">
        <v>11735.349947411869</v>
      </c>
      <c r="H7" s="74"/>
      <c r="I7" s="74"/>
      <c r="J7" s="74"/>
    </row>
    <row r="8" spans="1:10" ht="15.75">
      <c r="A8" s="143">
        <v>36861</v>
      </c>
      <c r="B8" s="45">
        <v>36861</v>
      </c>
      <c r="C8" s="71">
        <v>5586</v>
      </c>
      <c r="D8" s="71">
        <v>6261.736844201924</v>
      </c>
      <c r="E8" s="71">
        <v>12320.462649233452</v>
      </c>
      <c r="H8" s="74"/>
      <c r="I8" s="74"/>
      <c r="J8" s="74"/>
    </row>
    <row r="9" spans="1:10" ht="15.75">
      <c r="A9" s="143">
        <v>36951</v>
      </c>
      <c r="B9" s="45">
        <v>36951</v>
      </c>
      <c r="C9" s="71">
        <v>2943</v>
      </c>
      <c r="D9" s="71">
        <v>6723.745933387815</v>
      </c>
      <c r="E9" s="71">
        <v>11972.432358357331</v>
      </c>
      <c r="H9" s="74"/>
      <c r="I9" s="74"/>
      <c r="J9" s="74"/>
    </row>
    <row r="10" spans="1:10" ht="15.75">
      <c r="A10" s="143">
        <v>37043</v>
      </c>
      <c r="B10" s="45">
        <v>37043</v>
      </c>
      <c r="C10" s="71">
        <v>4202</v>
      </c>
      <c r="D10" s="71">
        <v>6628.666642572725</v>
      </c>
      <c r="E10" s="71">
        <v>11518.554511066108</v>
      </c>
      <c r="H10" s="74"/>
      <c r="I10" s="74"/>
      <c r="J10" s="74"/>
    </row>
    <row r="11" spans="1:10" ht="15.75">
      <c r="A11" s="143">
        <v>37135</v>
      </c>
      <c r="B11" s="45">
        <v>37135</v>
      </c>
      <c r="C11" s="71">
        <v>5247</v>
      </c>
      <c r="D11" s="71">
        <v>7317.3615041128805</v>
      </c>
      <c r="E11" s="71">
        <v>11686.694832686871</v>
      </c>
      <c r="H11" s="74"/>
      <c r="I11" s="74"/>
      <c r="J11" s="74"/>
    </row>
    <row r="12" spans="1:10" ht="15.75">
      <c r="A12" s="143">
        <v>37226</v>
      </c>
      <c r="B12" s="45">
        <v>37226</v>
      </c>
      <c r="C12" s="71">
        <v>4849</v>
      </c>
      <c r="D12" s="71">
        <v>7341.639021672615</v>
      </c>
      <c r="E12" s="71">
        <v>12370.914383156465</v>
      </c>
      <c r="F12" s="71">
        <v>262234.06470286165</v>
      </c>
      <c r="H12" s="74"/>
      <c r="I12" s="74"/>
      <c r="J12" s="74"/>
    </row>
    <row r="13" spans="1:10" ht="15.75">
      <c r="A13" s="143">
        <v>37316</v>
      </c>
      <c r="B13" s="45">
        <v>37316</v>
      </c>
      <c r="C13" s="71">
        <v>3985</v>
      </c>
      <c r="D13" s="71">
        <v>7826.037687902284</v>
      </c>
      <c r="E13" s="71">
        <v>11767.61333606173</v>
      </c>
      <c r="F13" s="71">
        <v>261582.6675121539</v>
      </c>
      <c r="G13" s="74"/>
      <c r="H13" s="74"/>
      <c r="I13" s="74"/>
      <c r="J13" s="74"/>
    </row>
    <row r="14" spans="1:10" ht="15.75">
      <c r="A14" s="143">
        <v>37408</v>
      </c>
      <c r="B14" s="45">
        <v>37408</v>
      </c>
      <c r="C14" s="71">
        <v>5088</v>
      </c>
      <c r="D14" s="71">
        <v>8090.560242428161</v>
      </c>
      <c r="E14" s="71">
        <v>12188.606750886876</v>
      </c>
      <c r="F14" s="71">
        <v>263608.06499893096</v>
      </c>
      <c r="G14" s="74"/>
      <c r="H14" s="74"/>
      <c r="I14" s="74"/>
      <c r="J14" s="74"/>
    </row>
    <row r="15" spans="1:10" ht="15.75">
      <c r="A15" s="143">
        <v>37500</v>
      </c>
      <c r="B15" s="45">
        <v>37500</v>
      </c>
      <c r="C15" s="71">
        <v>6058</v>
      </c>
      <c r="D15" s="71">
        <v>7589.27704678174</v>
      </c>
      <c r="E15" s="71">
        <v>12570.014976771543</v>
      </c>
      <c r="F15" s="71">
        <v>271606.98239222827</v>
      </c>
      <c r="G15" s="74"/>
      <c r="H15" s="74"/>
      <c r="I15" s="74"/>
      <c r="J15" s="74"/>
    </row>
    <row r="16" spans="1:10" ht="15.75">
      <c r="A16" s="143">
        <v>37591</v>
      </c>
      <c r="B16" s="45">
        <v>37591</v>
      </c>
      <c r="C16" s="71">
        <v>4679</v>
      </c>
      <c r="D16" s="71">
        <v>7957.290284494679</v>
      </c>
      <c r="E16" s="71">
        <v>11863.59622179148</v>
      </c>
      <c r="F16" s="71">
        <v>275061.2231272533</v>
      </c>
      <c r="G16" s="74"/>
      <c r="H16" s="74"/>
      <c r="I16" s="74"/>
      <c r="J16" s="74"/>
    </row>
    <row r="17" spans="1:10" ht="15.75">
      <c r="A17" s="143">
        <v>37681</v>
      </c>
      <c r="B17" s="45">
        <v>37681</v>
      </c>
      <c r="C17" s="71">
        <v>7168</v>
      </c>
      <c r="D17" s="71">
        <v>7474.602559733485</v>
      </c>
      <c r="E17" s="71">
        <v>13959.115790140399</v>
      </c>
      <c r="F17" s="71">
        <v>284642.8084138715</v>
      </c>
      <c r="G17" s="74"/>
      <c r="H17" s="74" t="s">
        <v>86</v>
      </c>
      <c r="I17" s="74"/>
      <c r="J17" s="74"/>
    </row>
    <row r="18" spans="1:10" ht="15.75">
      <c r="A18" s="143">
        <v>37773</v>
      </c>
      <c r="B18" s="45">
        <v>37773</v>
      </c>
      <c r="C18" s="71">
        <v>8223</v>
      </c>
      <c r="D18" s="71">
        <v>7638.899684371857</v>
      </c>
      <c r="E18" s="71">
        <v>14220.785015059084</v>
      </c>
      <c r="F18" s="71">
        <v>296781.05661128246</v>
      </c>
      <c r="G18" s="74"/>
      <c r="H18" s="74"/>
      <c r="I18" s="74"/>
      <c r="J18" s="74"/>
    </row>
    <row r="19" spans="1:10" ht="15.75">
      <c r="A19" s="143">
        <v>37865</v>
      </c>
      <c r="B19" s="45">
        <v>37865</v>
      </c>
      <c r="C19" s="71">
        <v>10948</v>
      </c>
      <c r="D19" s="71">
        <v>8060.18809332072</v>
      </c>
      <c r="E19" s="71">
        <v>14683.426958621669</v>
      </c>
      <c r="F19" s="71">
        <v>308657.1079097581</v>
      </c>
      <c r="G19" s="74"/>
      <c r="H19" s="74"/>
      <c r="I19" s="74"/>
      <c r="J19" s="74"/>
    </row>
    <row r="20" spans="1:10" ht="15.75">
      <c r="A20" s="143">
        <v>37956</v>
      </c>
      <c r="B20" s="45">
        <v>37956</v>
      </c>
      <c r="C20" s="71">
        <v>8497</v>
      </c>
      <c r="D20" s="71">
        <v>10210.545879011317</v>
      </c>
      <c r="E20" s="71">
        <v>15983.42902339215</v>
      </c>
      <c r="F20" s="71">
        <v>316877.9572039943</v>
      </c>
      <c r="G20" s="74"/>
      <c r="H20" s="72" t="s">
        <v>330</v>
      </c>
      <c r="I20" s="74"/>
      <c r="J20" s="74"/>
    </row>
    <row r="21" spans="1:10" ht="15.75">
      <c r="A21" s="143">
        <v>38047</v>
      </c>
      <c r="B21" s="45">
        <v>38047</v>
      </c>
      <c r="C21" s="71">
        <v>8129</v>
      </c>
      <c r="D21" s="71">
        <v>10857.733211624321</v>
      </c>
      <c r="E21" s="71">
        <v>14838.817761500697</v>
      </c>
      <c r="F21" s="71">
        <v>327569.36845861084</v>
      </c>
      <c r="G21" s="74"/>
      <c r="H21" s="74"/>
      <c r="I21" s="74"/>
      <c r="J21" s="74"/>
    </row>
    <row r="22" spans="1:10" ht="15.75">
      <c r="A22" s="143">
        <v>38139</v>
      </c>
      <c r="B22" s="45">
        <v>38139</v>
      </c>
      <c r="C22" s="71">
        <v>5771</v>
      </c>
      <c r="D22" s="71">
        <v>10861.105966852154</v>
      </c>
      <c r="E22" s="71">
        <v>14791.231231497688</v>
      </c>
      <c r="F22" s="71">
        <v>326508.86810903315</v>
      </c>
      <c r="G22" s="74"/>
      <c r="H22" s="74"/>
      <c r="I22" s="74"/>
      <c r="J22" s="74"/>
    </row>
    <row r="23" spans="1:10" ht="15.75">
      <c r="A23" s="143">
        <v>38231</v>
      </c>
      <c r="B23" s="45">
        <v>38231</v>
      </c>
      <c r="C23" s="71">
        <v>5926</v>
      </c>
      <c r="D23" s="71">
        <v>11014.370121243526</v>
      </c>
      <c r="E23" s="71">
        <v>14129.788239155196</v>
      </c>
      <c r="F23" s="71">
        <v>329049.33490984334</v>
      </c>
      <c r="G23" s="74"/>
      <c r="H23" s="74"/>
      <c r="I23" s="74"/>
      <c r="J23" s="74"/>
    </row>
    <row r="24" spans="1:10" ht="15.75">
      <c r="A24" s="143">
        <v>38322</v>
      </c>
      <c r="B24" s="45">
        <v>38322</v>
      </c>
      <c r="C24" s="71">
        <v>5700</v>
      </c>
      <c r="D24" s="71">
        <v>11113.129316412234</v>
      </c>
      <c r="E24" s="71">
        <v>13316.772565004072</v>
      </c>
      <c r="F24" s="71">
        <v>332752.08557588805</v>
      </c>
      <c r="G24" s="74"/>
      <c r="I24" s="74"/>
      <c r="J24" s="74"/>
    </row>
    <row r="41" ht="15.75">
      <c r="H41" s="74" t="s">
        <v>337</v>
      </c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E47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14.50390625" style="68" customWidth="1"/>
    <col min="2" max="2" width="18.125" style="68" customWidth="1"/>
    <col min="3" max="3" width="8.875" style="68" customWidth="1"/>
    <col min="4" max="16384" width="8.00390625" style="68" customWidth="1"/>
  </cols>
  <sheetData>
    <row r="1" spans="1:2" ht="15.75">
      <c r="A1" s="1" t="s">
        <v>0</v>
      </c>
      <c r="B1" s="69" t="s">
        <v>87</v>
      </c>
    </row>
    <row r="2" spans="1:2" ht="15.75">
      <c r="A2" s="1"/>
      <c r="B2" s="146" t="s">
        <v>344</v>
      </c>
    </row>
    <row r="3" ht="15.75">
      <c r="C3" s="68" t="s">
        <v>88</v>
      </c>
    </row>
    <row r="4" spans="1:3" ht="15.75">
      <c r="A4" s="147" t="s">
        <v>338</v>
      </c>
      <c r="B4" s="75" t="s">
        <v>89</v>
      </c>
      <c r="C4" s="75">
        <v>1056</v>
      </c>
    </row>
    <row r="5" spans="1:5" s="163" customFormat="1" ht="15.75">
      <c r="A5" s="147" t="s">
        <v>339</v>
      </c>
      <c r="B5" s="162" t="s">
        <v>90</v>
      </c>
      <c r="C5" s="162">
        <v>1458</v>
      </c>
      <c r="E5" s="164" t="s">
        <v>87</v>
      </c>
    </row>
    <row r="6" spans="1:3" ht="15.75">
      <c r="A6" s="147" t="s">
        <v>340</v>
      </c>
      <c r="B6" s="75" t="s">
        <v>91</v>
      </c>
      <c r="C6" s="75">
        <v>1884</v>
      </c>
    </row>
    <row r="7" spans="1:3" ht="15.75">
      <c r="A7" s="147" t="s">
        <v>341</v>
      </c>
      <c r="B7" s="75" t="s">
        <v>92</v>
      </c>
      <c r="C7" s="75">
        <v>1959</v>
      </c>
    </row>
    <row r="8" spans="1:3" ht="15.75">
      <c r="A8" s="147" t="s">
        <v>342</v>
      </c>
      <c r="B8" s="75" t="s">
        <v>93</v>
      </c>
      <c r="C8" s="75">
        <v>3517</v>
      </c>
    </row>
    <row r="9" spans="1:3" ht="15.75">
      <c r="A9" s="147" t="s">
        <v>343</v>
      </c>
      <c r="B9" s="75" t="s">
        <v>94</v>
      </c>
      <c r="C9" s="75">
        <v>2736</v>
      </c>
    </row>
    <row r="26" ht="15.75">
      <c r="E26" s="7" t="s">
        <v>6</v>
      </c>
    </row>
    <row r="28" ht="15.75">
      <c r="E28" s="146" t="s">
        <v>344</v>
      </c>
    </row>
    <row r="47" ht="15.75">
      <c r="E47" s="7" t="s">
        <v>198</v>
      </c>
    </row>
  </sheetData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G67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9.00390625" style="76" customWidth="1"/>
    <col min="2" max="3" width="8.00390625" style="76" customWidth="1"/>
    <col min="4" max="4" width="8.50390625" style="76" bestFit="1" customWidth="1"/>
    <col min="5" max="5" width="10.875" style="76" bestFit="1" customWidth="1"/>
    <col min="6" max="16384" width="8.00390625" style="76" customWidth="1"/>
  </cols>
  <sheetData>
    <row r="1" spans="1:2" ht="15.75">
      <c r="A1" s="1" t="s">
        <v>0</v>
      </c>
      <c r="B1" s="77" t="s">
        <v>97</v>
      </c>
    </row>
    <row r="2" spans="2:3" ht="15.75">
      <c r="B2" s="77" t="s">
        <v>345</v>
      </c>
      <c r="C2" s="77"/>
    </row>
    <row r="3" spans="3:5" ht="15.75">
      <c r="C3" s="139" t="s">
        <v>298</v>
      </c>
      <c r="D3" s="139" t="s">
        <v>299</v>
      </c>
      <c r="E3" s="88" t="s">
        <v>300</v>
      </c>
    </row>
    <row r="4" spans="3:5" ht="15.75">
      <c r="C4" s="76" t="s">
        <v>95</v>
      </c>
      <c r="D4" s="76" t="s">
        <v>11</v>
      </c>
      <c r="E4" s="76" t="s">
        <v>96</v>
      </c>
    </row>
    <row r="5" spans="1:7" ht="15.75">
      <c r="A5" s="140">
        <f>+B5</f>
        <v>36526</v>
      </c>
      <c r="B5" s="78">
        <v>36526</v>
      </c>
      <c r="C5" s="76">
        <v>454.762</v>
      </c>
      <c r="D5" s="76">
        <v>-537.156</v>
      </c>
      <c r="E5" s="76">
        <v>-82.394</v>
      </c>
      <c r="G5" s="77" t="s">
        <v>97</v>
      </c>
    </row>
    <row r="6" spans="1:7" ht="15.75">
      <c r="A6" s="140">
        <f aca="true" t="shared" si="0" ref="A6:A67">+B6</f>
        <v>36557</v>
      </c>
      <c r="B6" s="78">
        <v>36557</v>
      </c>
      <c r="C6" s="76">
        <v>460.582</v>
      </c>
      <c r="D6" s="76">
        <v>-616.968</v>
      </c>
      <c r="E6" s="76">
        <v>-156.386</v>
      </c>
      <c r="G6" s="79"/>
    </row>
    <row r="7" spans="1:7" ht="15.75">
      <c r="A7" s="140">
        <f t="shared" si="0"/>
        <v>36586</v>
      </c>
      <c r="B7" s="78">
        <v>36586</v>
      </c>
      <c r="C7" s="76">
        <v>476.818</v>
      </c>
      <c r="D7" s="76">
        <v>-628.623</v>
      </c>
      <c r="E7" s="76">
        <v>-151.805</v>
      </c>
      <c r="G7" s="79"/>
    </row>
    <row r="8" spans="1:7" ht="15.75">
      <c r="A8" s="140">
        <f t="shared" si="0"/>
        <v>36617</v>
      </c>
      <c r="B8" s="78">
        <v>36617</v>
      </c>
      <c r="C8" s="76">
        <v>504.335</v>
      </c>
      <c r="D8" s="76">
        <v>-624.683</v>
      </c>
      <c r="E8" s="76">
        <v>-120.348</v>
      </c>
      <c r="G8" s="79"/>
    </row>
    <row r="9" spans="1:7" ht="15.75">
      <c r="A9" s="140">
        <f t="shared" si="0"/>
        <v>36647</v>
      </c>
      <c r="B9" s="78">
        <v>36647</v>
      </c>
      <c r="C9" s="76">
        <v>547.839</v>
      </c>
      <c r="D9" s="76">
        <v>-650.878</v>
      </c>
      <c r="E9" s="76">
        <v>-103.039</v>
      </c>
      <c r="G9" s="79"/>
    </row>
    <row r="10" spans="1:7" ht="15.75">
      <c r="A10" s="140">
        <f t="shared" si="0"/>
        <v>36678</v>
      </c>
      <c r="B10" s="78">
        <v>36678</v>
      </c>
      <c r="C10" s="76">
        <v>539.753</v>
      </c>
      <c r="D10" s="76">
        <v>-620.501</v>
      </c>
      <c r="E10" s="76">
        <v>-80.748</v>
      </c>
      <c r="G10" s="79"/>
    </row>
    <row r="11" spans="1:7" ht="15.75">
      <c r="A11" s="140">
        <f t="shared" si="0"/>
        <v>36708</v>
      </c>
      <c r="B11" s="78">
        <v>36708</v>
      </c>
      <c r="C11" s="76">
        <v>583.684</v>
      </c>
      <c r="D11" s="76">
        <v>-651.574</v>
      </c>
      <c r="E11" s="76">
        <v>-67.89</v>
      </c>
      <c r="G11" s="79"/>
    </row>
    <row r="12" spans="1:7" ht="15.75">
      <c r="A12" s="140">
        <f t="shared" si="0"/>
        <v>36739</v>
      </c>
      <c r="B12" s="78">
        <v>36739</v>
      </c>
      <c r="C12" s="76">
        <v>625.271</v>
      </c>
      <c r="D12" s="76">
        <v>-705.716</v>
      </c>
      <c r="E12" s="76">
        <v>-80.445</v>
      </c>
      <c r="G12" s="79"/>
    </row>
    <row r="13" spans="1:7" ht="15.75">
      <c r="A13" s="140">
        <f t="shared" si="0"/>
        <v>36770</v>
      </c>
      <c r="B13" s="78">
        <v>36770</v>
      </c>
      <c r="C13" s="76">
        <v>704.789</v>
      </c>
      <c r="D13" s="76">
        <v>-789.74</v>
      </c>
      <c r="E13" s="76">
        <v>-84.951</v>
      </c>
      <c r="G13" s="79"/>
    </row>
    <row r="14" spans="1:7" ht="15.75">
      <c r="A14" s="140">
        <f t="shared" si="0"/>
        <v>36800</v>
      </c>
      <c r="B14" s="78">
        <v>36800</v>
      </c>
      <c r="C14" s="76">
        <v>676.24</v>
      </c>
      <c r="D14" s="76">
        <v>-721.057</v>
      </c>
      <c r="E14" s="76">
        <v>-44.817</v>
      </c>
      <c r="G14" s="79"/>
    </row>
    <row r="15" spans="1:7" ht="15.75">
      <c r="A15" s="140">
        <f t="shared" si="0"/>
        <v>36831</v>
      </c>
      <c r="B15" s="78">
        <v>36831</v>
      </c>
      <c r="C15" s="76">
        <v>701.322</v>
      </c>
      <c r="D15" s="76">
        <v>-745.674</v>
      </c>
      <c r="E15" s="76">
        <v>-44.352</v>
      </c>
      <c r="G15" s="79"/>
    </row>
    <row r="16" spans="1:7" ht="15.75">
      <c r="A16" s="140">
        <f t="shared" si="0"/>
        <v>36861</v>
      </c>
      <c r="B16" s="78">
        <v>36861</v>
      </c>
      <c r="C16" s="76">
        <v>712.194</v>
      </c>
      <c r="D16" s="76">
        <v>-749.406</v>
      </c>
      <c r="E16" s="76">
        <v>-37.212</v>
      </c>
      <c r="G16" s="79"/>
    </row>
    <row r="17" spans="1:7" ht="15.75">
      <c r="A17" s="140">
        <f t="shared" si="0"/>
        <v>36892</v>
      </c>
      <c r="B17" s="78">
        <v>36892</v>
      </c>
      <c r="C17" s="76">
        <v>676.247</v>
      </c>
      <c r="D17" s="76">
        <v>-747.281</v>
      </c>
      <c r="E17" s="76">
        <v>-71.034</v>
      </c>
      <c r="G17" s="79"/>
    </row>
    <row r="18" spans="1:7" ht="15.75">
      <c r="A18" s="140">
        <f t="shared" si="0"/>
        <v>36923</v>
      </c>
      <c r="B18" s="78">
        <v>36923</v>
      </c>
      <c r="C18" s="76">
        <v>643.578</v>
      </c>
      <c r="D18" s="76">
        <v>-759.755</v>
      </c>
      <c r="E18" s="76">
        <v>-116.177</v>
      </c>
      <c r="G18" s="79"/>
    </row>
    <row r="19" spans="1:7" ht="15.75">
      <c r="A19" s="140">
        <f t="shared" si="0"/>
        <v>36951</v>
      </c>
      <c r="B19" s="78">
        <v>36951</v>
      </c>
      <c r="C19" s="76">
        <v>631.995</v>
      </c>
      <c r="D19" s="76">
        <v>-740.522</v>
      </c>
      <c r="E19" s="76">
        <v>-108.527</v>
      </c>
      <c r="G19" s="79"/>
    </row>
    <row r="20" spans="1:7" ht="15.75">
      <c r="A20" s="140">
        <f t="shared" si="0"/>
        <v>36982</v>
      </c>
      <c r="B20" s="78">
        <v>36982</v>
      </c>
      <c r="C20" s="76">
        <v>659.763</v>
      </c>
      <c r="D20" s="76">
        <v>-786.969</v>
      </c>
      <c r="E20" s="76">
        <v>-127.206</v>
      </c>
      <c r="G20" s="79"/>
    </row>
    <row r="21" spans="1:7" ht="15.75">
      <c r="A21" s="140">
        <f t="shared" si="0"/>
        <v>37012</v>
      </c>
      <c r="B21" s="78">
        <v>37012</v>
      </c>
      <c r="C21" s="76">
        <v>696.852</v>
      </c>
      <c r="D21" s="76">
        <v>-756.974</v>
      </c>
      <c r="E21" s="76">
        <v>-60.122</v>
      </c>
      <c r="G21" s="79"/>
    </row>
    <row r="22" spans="1:5" ht="15.75">
      <c r="A22" s="140">
        <f t="shared" si="0"/>
        <v>37043</v>
      </c>
      <c r="B22" s="78">
        <v>37043</v>
      </c>
      <c r="C22" s="76">
        <v>642.137</v>
      </c>
      <c r="D22" s="76">
        <v>-678.664</v>
      </c>
      <c r="E22" s="76">
        <v>-36.527</v>
      </c>
    </row>
    <row r="23" spans="1:5" ht="15.75">
      <c r="A23" s="140">
        <f t="shared" si="0"/>
        <v>37073</v>
      </c>
      <c r="B23" s="78">
        <v>37073</v>
      </c>
      <c r="C23" s="76">
        <v>612.04</v>
      </c>
      <c r="D23" s="76">
        <v>-687.973</v>
      </c>
      <c r="E23" s="76">
        <v>-75.933</v>
      </c>
    </row>
    <row r="24" spans="1:5" ht="15.75">
      <c r="A24" s="140">
        <f t="shared" si="0"/>
        <v>37104</v>
      </c>
      <c r="B24" s="78">
        <v>37104</v>
      </c>
      <c r="C24" s="76">
        <v>558.756</v>
      </c>
      <c r="D24" s="76">
        <v>-676.412</v>
      </c>
      <c r="E24" s="76">
        <v>-117.656</v>
      </c>
    </row>
    <row r="25" spans="1:7" ht="15.75">
      <c r="A25" s="140">
        <f t="shared" si="0"/>
        <v>37135</v>
      </c>
      <c r="B25" s="78">
        <v>37135</v>
      </c>
      <c r="C25" s="76">
        <v>585.048</v>
      </c>
      <c r="D25" s="76">
        <v>-650.837</v>
      </c>
      <c r="E25" s="76">
        <v>-65.789</v>
      </c>
      <c r="G25" s="7" t="s">
        <v>6</v>
      </c>
    </row>
    <row r="26" spans="1:5" ht="15.75">
      <c r="A26" s="140">
        <f t="shared" si="0"/>
        <v>37165</v>
      </c>
      <c r="B26" s="78">
        <v>37165</v>
      </c>
      <c r="C26" s="76">
        <v>619.802</v>
      </c>
      <c r="D26" s="76">
        <v>-628.994</v>
      </c>
      <c r="E26" s="76">
        <v>-9.192</v>
      </c>
    </row>
    <row r="27" spans="1:5" ht="15.75">
      <c r="A27" s="140">
        <f t="shared" si="0"/>
        <v>37196</v>
      </c>
      <c r="B27" s="78">
        <v>37196</v>
      </c>
      <c r="C27" s="76">
        <v>588.085</v>
      </c>
      <c r="D27" s="76">
        <v>-544.47</v>
      </c>
      <c r="E27" s="76">
        <v>43.615</v>
      </c>
    </row>
    <row r="28" spans="1:7" ht="15.75">
      <c r="A28" s="140">
        <f t="shared" si="0"/>
        <v>37226</v>
      </c>
      <c r="B28" s="78">
        <v>37226</v>
      </c>
      <c r="C28" s="76">
        <v>488.988</v>
      </c>
      <c r="D28" s="76">
        <v>-411.598</v>
      </c>
      <c r="E28" s="76">
        <v>77.39</v>
      </c>
      <c r="G28" s="77" t="s">
        <v>345</v>
      </c>
    </row>
    <row r="29" spans="1:5" ht="15.75">
      <c r="A29" s="140">
        <f t="shared" si="0"/>
        <v>37257</v>
      </c>
      <c r="B29" s="78">
        <v>37257</v>
      </c>
      <c r="C29" s="76">
        <v>450.514</v>
      </c>
      <c r="D29" s="76">
        <v>-335.04339</v>
      </c>
      <c r="E29" s="76">
        <v>115.47061</v>
      </c>
    </row>
    <row r="30" spans="1:5" ht="15.75">
      <c r="A30" s="140">
        <f t="shared" si="0"/>
        <v>37288</v>
      </c>
      <c r="B30" s="78">
        <v>37288</v>
      </c>
      <c r="C30" s="76">
        <v>488.371</v>
      </c>
      <c r="D30" s="76">
        <v>-360.32293</v>
      </c>
      <c r="E30" s="76">
        <v>128.04807</v>
      </c>
    </row>
    <row r="31" spans="1:5" ht="15.75">
      <c r="A31" s="140">
        <f t="shared" si="0"/>
        <v>37316</v>
      </c>
      <c r="B31" s="78">
        <v>37316</v>
      </c>
      <c r="C31" s="76">
        <v>507.721</v>
      </c>
      <c r="D31" s="76">
        <v>-410.31874</v>
      </c>
      <c r="E31" s="76">
        <v>97.40226</v>
      </c>
    </row>
    <row r="32" spans="1:5" ht="15.75">
      <c r="A32" s="140">
        <f t="shared" si="0"/>
        <v>37347</v>
      </c>
      <c r="B32" s="78">
        <v>37347</v>
      </c>
      <c r="C32" s="76">
        <v>506.131</v>
      </c>
      <c r="D32" s="76">
        <v>-385.34467</v>
      </c>
      <c r="E32" s="76">
        <v>120.78633</v>
      </c>
    </row>
    <row r="33" spans="1:5" ht="15.75">
      <c r="A33" s="140">
        <f t="shared" si="0"/>
        <v>37377</v>
      </c>
      <c r="B33" s="78">
        <v>37377</v>
      </c>
      <c r="C33" s="76">
        <v>533.599</v>
      </c>
      <c r="D33" s="76">
        <v>-400.721</v>
      </c>
      <c r="E33" s="76">
        <v>132.878</v>
      </c>
    </row>
    <row r="34" spans="1:5" ht="15.75">
      <c r="A34" s="140">
        <f t="shared" si="0"/>
        <v>37408</v>
      </c>
      <c r="B34" s="78">
        <v>37408</v>
      </c>
      <c r="C34" s="76">
        <v>575.474</v>
      </c>
      <c r="D34" s="76">
        <v>-493.38213</v>
      </c>
      <c r="E34" s="76">
        <v>82.09187000000011</v>
      </c>
    </row>
    <row r="35" spans="1:5" ht="15.75">
      <c r="A35" s="140">
        <f t="shared" si="0"/>
        <v>37438</v>
      </c>
      <c r="B35" s="78">
        <v>37438</v>
      </c>
      <c r="C35" s="76">
        <v>663.476</v>
      </c>
      <c r="D35" s="76">
        <v>-616.78903</v>
      </c>
      <c r="E35" s="76">
        <v>46.68697</v>
      </c>
    </row>
    <row r="36" spans="1:5" ht="15.75">
      <c r="A36" s="140">
        <f t="shared" si="0"/>
        <v>37469</v>
      </c>
      <c r="B36" s="78">
        <v>37469</v>
      </c>
      <c r="C36" s="76">
        <v>717.776</v>
      </c>
      <c r="D36" s="76">
        <v>-608.22861</v>
      </c>
      <c r="E36" s="76">
        <v>109.54739</v>
      </c>
    </row>
    <row r="37" spans="1:5" ht="15.75">
      <c r="A37" s="140">
        <f t="shared" si="0"/>
        <v>37500</v>
      </c>
      <c r="B37" s="78">
        <v>37500</v>
      </c>
      <c r="C37" s="76">
        <v>760.903</v>
      </c>
      <c r="D37" s="76">
        <v>-648.4927700000001</v>
      </c>
      <c r="E37" s="76">
        <v>112.41023</v>
      </c>
    </row>
    <row r="38" spans="1:5" ht="15.75">
      <c r="A38" s="140">
        <f t="shared" si="0"/>
        <v>37530</v>
      </c>
      <c r="B38" s="78">
        <v>37530</v>
      </c>
      <c r="C38" s="76">
        <v>771.32</v>
      </c>
      <c r="D38" s="76">
        <v>-580.55571</v>
      </c>
      <c r="E38" s="76">
        <v>190.76429000000002</v>
      </c>
    </row>
    <row r="39" spans="1:5" ht="15.75">
      <c r="A39" s="140">
        <f t="shared" si="0"/>
        <v>37561</v>
      </c>
      <c r="B39" s="78">
        <v>37561</v>
      </c>
      <c r="C39" s="76">
        <v>736.871</v>
      </c>
      <c r="D39" s="76">
        <v>-448.4053</v>
      </c>
      <c r="E39" s="76">
        <v>288.4657</v>
      </c>
    </row>
    <row r="40" spans="1:5" ht="15.75">
      <c r="A40" s="140">
        <f t="shared" si="0"/>
        <v>37591</v>
      </c>
      <c r="B40" s="78">
        <v>37591</v>
      </c>
      <c r="C40" s="76">
        <v>794.773</v>
      </c>
      <c r="D40" s="76">
        <v>-428.47719</v>
      </c>
      <c r="E40" s="76">
        <v>366.29581</v>
      </c>
    </row>
    <row r="41" spans="1:5" ht="15.75">
      <c r="A41" s="140">
        <f t="shared" si="0"/>
        <v>37622</v>
      </c>
      <c r="B41" s="78">
        <v>37622</v>
      </c>
      <c r="C41" s="76">
        <v>816.336</v>
      </c>
      <c r="D41" s="76">
        <v>-721.69655</v>
      </c>
      <c r="E41" s="76">
        <v>94.63945</v>
      </c>
    </row>
    <row r="42" spans="1:5" ht="15.75">
      <c r="A42" s="140">
        <f t="shared" si="0"/>
        <v>37653</v>
      </c>
      <c r="B42" s="78">
        <v>37653</v>
      </c>
      <c r="C42" s="76">
        <v>956.317</v>
      </c>
      <c r="D42" s="76">
        <v>-1170.81357</v>
      </c>
      <c r="E42" s="76">
        <v>-214.49657000000002</v>
      </c>
    </row>
    <row r="43" spans="1:5" ht="15.75">
      <c r="A43" s="140">
        <f t="shared" si="0"/>
        <v>37681</v>
      </c>
      <c r="B43" s="78">
        <v>37681</v>
      </c>
      <c r="C43" s="76">
        <v>1000.987</v>
      </c>
      <c r="D43" s="76">
        <v>-1048.22761</v>
      </c>
      <c r="E43" s="76">
        <v>-47.2406100000001</v>
      </c>
    </row>
    <row r="44" spans="1:5" ht="15.75">
      <c r="A44" s="140">
        <f t="shared" si="0"/>
        <v>37712</v>
      </c>
      <c r="B44" s="78">
        <v>37712</v>
      </c>
      <c r="C44" s="76">
        <v>1018.076</v>
      </c>
      <c r="D44" s="76">
        <v>-1008.8655699999999</v>
      </c>
      <c r="E44" s="76">
        <v>9.210429999999935</v>
      </c>
    </row>
    <row r="45" spans="1:5" ht="15.75">
      <c r="A45" s="140">
        <f t="shared" si="0"/>
        <v>37742</v>
      </c>
      <c r="B45" s="78">
        <v>37742</v>
      </c>
      <c r="C45" s="76">
        <v>1023.152</v>
      </c>
      <c r="D45" s="76">
        <v>-865.91252</v>
      </c>
      <c r="E45" s="76">
        <v>157.23948000000001</v>
      </c>
    </row>
    <row r="46" spans="1:5" ht="15.75">
      <c r="A46" s="140">
        <f t="shared" si="0"/>
        <v>37773</v>
      </c>
      <c r="B46" s="78">
        <v>37773</v>
      </c>
      <c r="C46" s="76">
        <v>1236.795</v>
      </c>
      <c r="D46" s="76">
        <v>-885.84813</v>
      </c>
      <c r="E46" s="76">
        <v>350.94687</v>
      </c>
    </row>
    <row r="47" spans="1:5" ht="15.75">
      <c r="A47" s="140">
        <f t="shared" si="0"/>
        <v>37803</v>
      </c>
      <c r="B47" s="78">
        <v>37803</v>
      </c>
      <c r="C47" s="76">
        <v>1294.984</v>
      </c>
      <c r="D47" s="76">
        <v>-959.81719</v>
      </c>
      <c r="E47" s="76">
        <v>335.16681</v>
      </c>
    </row>
    <row r="48" spans="1:7" ht="15.75">
      <c r="A48" s="140">
        <f t="shared" si="0"/>
        <v>37834</v>
      </c>
      <c r="B48" s="78">
        <v>37834</v>
      </c>
      <c r="C48" s="76">
        <v>1322.479</v>
      </c>
      <c r="D48" s="76">
        <v>-949.3644499999999</v>
      </c>
      <c r="E48" s="76">
        <v>373.11455</v>
      </c>
      <c r="G48" s="7" t="s">
        <v>198</v>
      </c>
    </row>
    <row r="49" spans="1:5" ht="15.75">
      <c r="A49" s="140">
        <f t="shared" si="0"/>
        <v>37865</v>
      </c>
      <c r="B49" s="78">
        <v>37865</v>
      </c>
      <c r="C49" s="76">
        <v>1357.396</v>
      </c>
      <c r="D49" s="76">
        <v>-942.3786</v>
      </c>
      <c r="E49" s="76">
        <v>415.0174</v>
      </c>
    </row>
    <row r="50" spans="1:5" ht="15.75">
      <c r="A50" s="140">
        <f t="shared" si="0"/>
        <v>37895</v>
      </c>
      <c r="B50" s="78">
        <v>37895</v>
      </c>
      <c r="C50" s="76">
        <v>1343.089</v>
      </c>
      <c r="D50" s="76">
        <v>-952.4888100000001</v>
      </c>
      <c r="E50" s="76">
        <v>390.60019</v>
      </c>
    </row>
    <row r="51" spans="1:5" ht="15.75">
      <c r="A51" s="140">
        <f t="shared" si="0"/>
        <v>37926</v>
      </c>
      <c r="B51" s="78">
        <v>37926</v>
      </c>
      <c r="C51" s="76">
        <v>1431.522</v>
      </c>
      <c r="D51" s="76">
        <v>-1014.56997</v>
      </c>
      <c r="E51" s="76">
        <v>416.95203000000004</v>
      </c>
    </row>
    <row r="52" spans="1:5" ht="15.75">
      <c r="A52" s="140">
        <f t="shared" si="0"/>
        <v>37956</v>
      </c>
      <c r="B52" s="78">
        <v>37956</v>
      </c>
      <c r="C52" s="76">
        <v>1616.553</v>
      </c>
      <c r="D52" s="76">
        <v>-1046.64345</v>
      </c>
      <c r="E52" s="76">
        <v>569.9095500000001</v>
      </c>
    </row>
    <row r="53" spans="1:5" ht="15.75">
      <c r="A53" s="140">
        <f t="shared" si="0"/>
        <v>37987</v>
      </c>
      <c r="B53" s="78">
        <v>37987</v>
      </c>
      <c r="C53" s="76">
        <v>1641.053</v>
      </c>
      <c r="D53" s="76">
        <v>-1055.46703</v>
      </c>
      <c r="E53" s="76">
        <v>585.58597</v>
      </c>
    </row>
    <row r="54" spans="1:5" ht="15.75">
      <c r="A54" s="140">
        <f t="shared" si="0"/>
        <v>38018</v>
      </c>
      <c r="B54" s="78">
        <v>38018</v>
      </c>
      <c r="C54" s="76">
        <v>1640.527</v>
      </c>
      <c r="D54" s="76">
        <v>-1063.9556200000002</v>
      </c>
      <c r="E54" s="76">
        <v>576.57138</v>
      </c>
    </row>
    <row r="55" spans="1:5" ht="15.75">
      <c r="A55" s="140">
        <f t="shared" si="0"/>
        <v>38047</v>
      </c>
      <c r="B55" s="78">
        <v>38047</v>
      </c>
      <c r="C55" s="76">
        <v>1565.47</v>
      </c>
      <c r="D55" s="76">
        <v>-1007.30639</v>
      </c>
      <c r="E55" s="76">
        <v>558.16361</v>
      </c>
    </row>
    <row r="56" spans="1:5" ht="15.75">
      <c r="A56" s="140">
        <f t="shared" si="0"/>
        <v>38078</v>
      </c>
      <c r="B56" s="78">
        <v>38078</v>
      </c>
      <c r="C56" s="76">
        <v>1595.718</v>
      </c>
      <c r="D56" s="76">
        <v>-953.09413</v>
      </c>
      <c r="E56" s="76">
        <v>642.62387</v>
      </c>
    </row>
    <row r="57" spans="1:5" ht="15.75">
      <c r="A57" s="140">
        <f t="shared" si="0"/>
        <v>38108</v>
      </c>
      <c r="B57" s="78">
        <v>38108</v>
      </c>
      <c r="C57" s="76">
        <v>1778.045</v>
      </c>
      <c r="D57" s="76">
        <v>-1058.4563899999998</v>
      </c>
      <c r="E57" s="76">
        <v>719.58861</v>
      </c>
    </row>
    <row r="58" spans="1:5" ht="15.75">
      <c r="A58" s="140">
        <f t="shared" si="0"/>
        <v>38139</v>
      </c>
      <c r="B58" s="78">
        <v>38139</v>
      </c>
      <c r="C58" s="76">
        <v>1894.563</v>
      </c>
      <c r="D58" s="76">
        <v>-1214.57237</v>
      </c>
      <c r="E58" s="76">
        <v>679.99063</v>
      </c>
    </row>
    <row r="59" spans="1:5" ht="15.75">
      <c r="A59" s="140">
        <f t="shared" si="0"/>
        <v>38169</v>
      </c>
      <c r="B59" s="78">
        <v>38169</v>
      </c>
      <c r="C59" s="76">
        <v>1936.875</v>
      </c>
      <c r="D59" s="76">
        <v>-1334.9431000000002</v>
      </c>
      <c r="E59" s="76">
        <v>601.9319</v>
      </c>
    </row>
    <row r="60" spans="1:5" ht="15.75">
      <c r="A60" s="140">
        <f t="shared" si="0"/>
        <v>38200</v>
      </c>
      <c r="B60" s="78">
        <v>38200</v>
      </c>
      <c r="C60" s="76">
        <v>1970.566</v>
      </c>
      <c r="D60" s="76">
        <v>-1346.2946499999998</v>
      </c>
      <c r="E60" s="76">
        <v>624.27135</v>
      </c>
    </row>
    <row r="61" spans="1:5" ht="15.75">
      <c r="A61" s="140">
        <f t="shared" si="0"/>
        <v>38231</v>
      </c>
      <c r="B61" s="78">
        <v>38231</v>
      </c>
      <c r="C61" s="76">
        <v>2011.644</v>
      </c>
      <c r="D61" s="76">
        <v>-1303.83153</v>
      </c>
      <c r="E61" s="76">
        <v>707.81247</v>
      </c>
    </row>
    <row r="62" spans="1:5" ht="15.75">
      <c r="A62" s="140">
        <f t="shared" si="0"/>
        <v>38261</v>
      </c>
      <c r="B62" s="78">
        <v>38261</v>
      </c>
      <c r="C62" s="76">
        <v>2087.658</v>
      </c>
      <c r="D62" s="76">
        <v>-1334.66603</v>
      </c>
      <c r="E62" s="76">
        <v>752.9919699999999</v>
      </c>
    </row>
    <row r="63" spans="1:5" ht="15.75">
      <c r="A63" s="140">
        <f t="shared" si="0"/>
        <v>38292</v>
      </c>
      <c r="B63" s="78">
        <v>38292</v>
      </c>
      <c r="C63" s="76">
        <v>2228.687</v>
      </c>
      <c r="D63" s="76">
        <v>-1465.60797</v>
      </c>
      <c r="E63" s="76">
        <v>763.07903</v>
      </c>
    </row>
    <row r="64" spans="1:5" ht="15.75">
      <c r="A64" s="140">
        <f t="shared" si="0"/>
        <v>38322</v>
      </c>
      <c r="B64" s="78">
        <v>38322</v>
      </c>
      <c r="C64" s="76">
        <v>2393.171</v>
      </c>
      <c r="D64" s="76">
        <v>-1475.46684</v>
      </c>
      <c r="E64" s="76">
        <v>917.70416</v>
      </c>
    </row>
    <row r="65" spans="1:5" ht="15.75">
      <c r="A65" s="140">
        <f t="shared" si="0"/>
        <v>38353</v>
      </c>
      <c r="B65" s="78">
        <v>38353</v>
      </c>
      <c r="C65" s="76">
        <v>2439.818</v>
      </c>
      <c r="D65" s="76">
        <v>-1492.441</v>
      </c>
      <c r="E65" s="76">
        <v>947.377</v>
      </c>
    </row>
    <row r="66" spans="1:5" ht="15.75">
      <c r="A66" s="140">
        <f t="shared" si="0"/>
        <v>38384</v>
      </c>
      <c r="B66" s="78">
        <v>38384</v>
      </c>
      <c r="C66" s="76">
        <v>2468.847</v>
      </c>
      <c r="D66" s="76">
        <v>-1503.445</v>
      </c>
      <c r="E66" s="76">
        <v>965.402</v>
      </c>
    </row>
    <row r="67" spans="1:5" ht="15.75">
      <c r="A67" s="140">
        <f t="shared" si="0"/>
        <v>38412</v>
      </c>
      <c r="B67" s="78">
        <v>38412</v>
      </c>
      <c r="C67" s="76">
        <v>2466.143</v>
      </c>
      <c r="D67" s="76">
        <v>-1511.074</v>
      </c>
      <c r="E67" s="76">
        <v>955.069</v>
      </c>
    </row>
  </sheetData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F50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9.00390625" style="76" customWidth="1"/>
    <col min="2" max="2" width="8.00390625" style="76" customWidth="1"/>
    <col min="3" max="3" width="11.125" style="76" customWidth="1"/>
    <col min="4" max="4" width="11.625" style="76" customWidth="1"/>
    <col min="5" max="16384" width="8.00390625" style="76" customWidth="1"/>
  </cols>
  <sheetData>
    <row r="1" spans="1:2" ht="15.75">
      <c r="A1" s="1" t="s">
        <v>0</v>
      </c>
      <c r="B1" s="49" t="s">
        <v>100</v>
      </c>
    </row>
    <row r="2" spans="2:3" ht="15.75">
      <c r="B2" s="49" t="s">
        <v>347</v>
      </c>
      <c r="C2" s="49"/>
    </row>
    <row r="3" spans="2:4" ht="15.75">
      <c r="B3" s="1"/>
      <c r="C3" s="88" t="s">
        <v>301</v>
      </c>
      <c r="D3" s="88" t="s">
        <v>302</v>
      </c>
    </row>
    <row r="4" spans="3:4" ht="15.75">
      <c r="C4" s="80" t="s">
        <v>98</v>
      </c>
      <c r="D4" s="80" t="s">
        <v>99</v>
      </c>
    </row>
    <row r="5" spans="1:6" ht="15.75">
      <c r="A5" s="140">
        <f>+B5</f>
        <v>37257</v>
      </c>
      <c r="B5" s="78">
        <v>37257</v>
      </c>
      <c r="C5" s="79">
        <v>110.942</v>
      </c>
      <c r="D5" s="79">
        <v>-186.472</v>
      </c>
      <c r="F5" s="49" t="s">
        <v>100</v>
      </c>
    </row>
    <row r="6" spans="1:4" ht="15.75">
      <c r="A6" s="140">
        <f aca="true" t="shared" si="0" ref="A6:A40">+B6</f>
        <v>37288</v>
      </c>
      <c r="B6" s="78">
        <v>37288</v>
      </c>
      <c r="C6" s="79">
        <v>103.717</v>
      </c>
      <c r="D6" s="79">
        <v>-200.382</v>
      </c>
    </row>
    <row r="7" spans="1:4" ht="15.75">
      <c r="A7" s="140">
        <f t="shared" si="0"/>
        <v>37316</v>
      </c>
      <c r="B7" s="78">
        <v>37316</v>
      </c>
      <c r="C7" s="79">
        <v>137.125</v>
      </c>
      <c r="D7" s="79">
        <v>-209.133</v>
      </c>
    </row>
    <row r="8" spans="1:4" ht="15.75">
      <c r="A8" s="140">
        <f t="shared" si="0"/>
        <v>37347</v>
      </c>
      <c r="B8" s="78">
        <v>37347</v>
      </c>
      <c r="C8" s="79">
        <v>121.23</v>
      </c>
      <c r="D8" s="79">
        <v>-195.506</v>
      </c>
    </row>
    <row r="9" spans="1:4" ht="15.75">
      <c r="A9" s="140">
        <f t="shared" si="0"/>
        <v>37377</v>
      </c>
      <c r="B9" s="78">
        <v>37377</v>
      </c>
      <c r="C9" s="79">
        <v>120.38</v>
      </c>
      <c r="D9" s="79">
        <v>-209.415</v>
      </c>
    </row>
    <row r="10" spans="1:4" ht="15.75">
      <c r="A10" s="140">
        <f t="shared" si="0"/>
        <v>37408</v>
      </c>
      <c r="B10" s="78">
        <v>37408</v>
      </c>
      <c r="C10" s="79">
        <v>119.07</v>
      </c>
      <c r="D10" s="79">
        <v>-154.708</v>
      </c>
    </row>
    <row r="11" spans="1:4" ht="15.75">
      <c r="A11" s="140">
        <f t="shared" si="0"/>
        <v>37438</v>
      </c>
      <c r="B11" s="78">
        <v>37438</v>
      </c>
      <c r="C11" s="79">
        <v>117.905</v>
      </c>
      <c r="D11" s="79">
        <v>-156.143</v>
      </c>
    </row>
    <row r="12" spans="1:4" ht="15.75">
      <c r="A12" s="140">
        <f t="shared" si="0"/>
        <v>37469</v>
      </c>
      <c r="B12" s="78">
        <v>37469</v>
      </c>
      <c r="C12" s="79">
        <v>79.432</v>
      </c>
      <c r="D12" s="79">
        <v>-174.166</v>
      </c>
    </row>
    <row r="13" spans="1:4" ht="15.75">
      <c r="A13" s="140">
        <f t="shared" si="0"/>
        <v>37500</v>
      </c>
      <c r="B13" s="78">
        <v>37500</v>
      </c>
      <c r="C13" s="79">
        <v>86.385</v>
      </c>
      <c r="D13" s="79">
        <v>-176.845</v>
      </c>
    </row>
    <row r="14" spans="1:4" ht="15.75">
      <c r="A14" s="140">
        <f t="shared" si="0"/>
        <v>37530</v>
      </c>
      <c r="B14" s="78">
        <v>37530</v>
      </c>
      <c r="C14" s="79">
        <v>58.882</v>
      </c>
      <c r="D14" s="79">
        <v>-233.966</v>
      </c>
    </row>
    <row r="15" spans="1:4" ht="15.75">
      <c r="A15" s="140">
        <f t="shared" si="0"/>
        <v>37561</v>
      </c>
      <c r="B15" s="78">
        <v>37561</v>
      </c>
      <c r="C15" s="79">
        <v>35.995</v>
      </c>
      <c r="D15" s="79">
        <v>-303.393</v>
      </c>
    </row>
    <row r="16" spans="1:4" ht="15.75">
      <c r="A16" s="140">
        <f t="shared" si="0"/>
        <v>37591</v>
      </c>
      <c r="B16" s="78">
        <v>37591</v>
      </c>
      <c r="C16" s="79">
        <v>42.187</v>
      </c>
      <c r="D16" s="79">
        <v>-393.673</v>
      </c>
    </row>
    <row r="17" spans="1:4" ht="15.75">
      <c r="A17" s="140">
        <f t="shared" si="0"/>
        <v>37622</v>
      </c>
      <c r="B17" s="78">
        <v>37622</v>
      </c>
      <c r="C17" s="79">
        <v>160.595</v>
      </c>
      <c r="D17" s="79">
        <v>-247.704</v>
      </c>
    </row>
    <row r="18" spans="1:4" ht="15.75">
      <c r="A18" s="140">
        <f t="shared" si="0"/>
        <v>37653</v>
      </c>
      <c r="B18" s="78">
        <v>37653</v>
      </c>
      <c r="C18" s="79">
        <v>347.61</v>
      </c>
      <c r="D18" s="79">
        <v>-144.717</v>
      </c>
    </row>
    <row r="19" spans="1:4" ht="15.75">
      <c r="A19" s="140">
        <f t="shared" si="0"/>
        <v>37681</v>
      </c>
      <c r="B19" s="78">
        <v>37681</v>
      </c>
      <c r="C19" s="79">
        <v>266.169</v>
      </c>
      <c r="D19" s="79">
        <v>-234.401</v>
      </c>
    </row>
    <row r="20" spans="1:4" ht="15.75">
      <c r="A20" s="140">
        <f t="shared" si="0"/>
        <v>37712</v>
      </c>
      <c r="B20" s="78">
        <v>37712</v>
      </c>
      <c r="C20" s="79">
        <v>190.838</v>
      </c>
      <c r="D20" s="79">
        <v>-214.062</v>
      </c>
    </row>
    <row r="21" spans="1:4" ht="15.75">
      <c r="A21" s="140">
        <f t="shared" si="0"/>
        <v>37742</v>
      </c>
      <c r="B21" s="78">
        <v>37742</v>
      </c>
      <c r="C21" s="79">
        <v>103.018</v>
      </c>
      <c r="D21" s="79">
        <v>-265.666</v>
      </c>
    </row>
    <row r="22" spans="1:4" ht="15.75">
      <c r="A22" s="140">
        <f t="shared" si="0"/>
        <v>37773</v>
      </c>
      <c r="B22" s="78">
        <v>37773</v>
      </c>
      <c r="C22" s="79">
        <v>138.018</v>
      </c>
      <c r="D22" s="79">
        <v>-494.555</v>
      </c>
    </row>
    <row r="23" spans="1:4" ht="15.75">
      <c r="A23" s="140">
        <f t="shared" si="0"/>
        <v>37803</v>
      </c>
      <c r="B23" s="78">
        <v>37803</v>
      </c>
      <c r="C23" s="79">
        <v>146.703</v>
      </c>
      <c r="D23" s="79">
        <v>-458.192</v>
      </c>
    </row>
    <row r="24" spans="1:4" ht="15.75">
      <c r="A24" s="140">
        <f t="shared" si="0"/>
        <v>37834</v>
      </c>
      <c r="B24" s="78">
        <v>37834</v>
      </c>
      <c r="C24" s="79">
        <v>94.986</v>
      </c>
      <c r="D24" s="79">
        <v>-428.802</v>
      </c>
    </row>
    <row r="25" spans="1:4" ht="15.75">
      <c r="A25" s="140">
        <f t="shared" si="0"/>
        <v>37865</v>
      </c>
      <c r="B25" s="78">
        <v>37865</v>
      </c>
      <c r="C25" s="79">
        <v>100.486</v>
      </c>
      <c r="D25" s="79">
        <v>-472.007</v>
      </c>
    </row>
    <row r="26" spans="1:6" ht="15.75">
      <c r="A26" s="140">
        <f t="shared" si="0"/>
        <v>37895</v>
      </c>
      <c r="B26" s="78">
        <v>37895</v>
      </c>
      <c r="C26" s="79">
        <v>87.385</v>
      </c>
      <c r="D26" s="79">
        <v>-470.406</v>
      </c>
      <c r="F26" s="7" t="s">
        <v>6</v>
      </c>
    </row>
    <row r="27" spans="1:4" ht="15.75">
      <c r="A27" s="140">
        <f t="shared" si="0"/>
        <v>37926</v>
      </c>
      <c r="B27" s="78">
        <v>37926</v>
      </c>
      <c r="C27" s="79">
        <v>88.837</v>
      </c>
      <c r="D27" s="79">
        <v>-512.798</v>
      </c>
    </row>
    <row r="28" spans="1:4" ht="15.75">
      <c r="A28" s="140">
        <f t="shared" si="0"/>
        <v>37956</v>
      </c>
      <c r="B28" s="78">
        <v>37956</v>
      </c>
      <c r="C28" s="79">
        <v>52.374</v>
      </c>
      <c r="D28" s="79">
        <v>-591.228</v>
      </c>
    </row>
    <row r="29" spans="1:6" ht="15.75">
      <c r="A29" s="140">
        <f t="shared" si="0"/>
        <v>37987</v>
      </c>
      <c r="B29" s="78">
        <v>37987</v>
      </c>
      <c r="C29" s="79">
        <v>57.844</v>
      </c>
      <c r="D29" s="79">
        <v>-605.394</v>
      </c>
      <c r="F29" s="49" t="s">
        <v>347</v>
      </c>
    </row>
    <row r="30" spans="1:4" ht="15.75">
      <c r="A30" s="140">
        <f t="shared" si="0"/>
        <v>38018</v>
      </c>
      <c r="B30" s="78">
        <v>38018</v>
      </c>
      <c r="C30" s="79">
        <v>79.176</v>
      </c>
      <c r="D30" s="79">
        <v>-628.986</v>
      </c>
    </row>
    <row r="31" spans="1:4" ht="15.75">
      <c r="A31" s="140">
        <f t="shared" si="0"/>
        <v>38047</v>
      </c>
      <c r="B31" s="78">
        <v>38047</v>
      </c>
      <c r="C31" s="79">
        <v>77.727</v>
      </c>
      <c r="D31" s="79">
        <v>-597.424</v>
      </c>
    </row>
    <row r="32" spans="1:4" ht="15.75">
      <c r="A32" s="140">
        <f t="shared" si="0"/>
        <v>38078</v>
      </c>
      <c r="B32" s="78">
        <v>38078</v>
      </c>
      <c r="C32" s="79">
        <v>58.047</v>
      </c>
      <c r="D32" s="79">
        <v>-663.18</v>
      </c>
    </row>
    <row r="33" spans="1:4" ht="15.75">
      <c r="A33" s="140">
        <f t="shared" si="0"/>
        <v>38108</v>
      </c>
      <c r="B33" s="78">
        <v>38108</v>
      </c>
      <c r="C33" s="79">
        <v>45.609</v>
      </c>
      <c r="D33" s="79">
        <v>-725.228</v>
      </c>
    </row>
    <row r="34" spans="1:4" ht="15.75">
      <c r="A34" s="140">
        <f t="shared" si="0"/>
        <v>38139</v>
      </c>
      <c r="B34" s="78">
        <v>38139</v>
      </c>
      <c r="C34" s="79">
        <v>68.719</v>
      </c>
      <c r="D34" s="79">
        <v>-705.486</v>
      </c>
    </row>
    <row r="35" spans="1:4" ht="15.75">
      <c r="A35" s="140">
        <f t="shared" si="0"/>
        <v>38169</v>
      </c>
      <c r="B35" s="78">
        <v>38169</v>
      </c>
      <c r="C35" s="79">
        <v>97.291</v>
      </c>
      <c r="D35" s="79">
        <v>-669.176</v>
      </c>
    </row>
    <row r="36" spans="1:4" ht="15.75">
      <c r="A36" s="140">
        <f t="shared" si="0"/>
        <v>38200</v>
      </c>
      <c r="B36" s="78">
        <v>38200</v>
      </c>
      <c r="C36" s="79">
        <v>100.657</v>
      </c>
      <c r="D36" s="79">
        <v>-706.683</v>
      </c>
    </row>
    <row r="37" spans="1:4" ht="15.75">
      <c r="A37" s="140">
        <f t="shared" si="0"/>
        <v>38231</v>
      </c>
      <c r="B37" s="78">
        <v>38231</v>
      </c>
      <c r="C37" s="79">
        <v>49.583</v>
      </c>
      <c r="D37" s="79">
        <v>-741.803</v>
      </c>
    </row>
    <row r="38" spans="1:4" ht="15.75">
      <c r="A38" s="140">
        <f t="shared" si="0"/>
        <v>38261</v>
      </c>
      <c r="B38" s="78">
        <v>38261</v>
      </c>
      <c r="C38" s="79">
        <v>38.976</v>
      </c>
      <c r="D38" s="79">
        <v>-782.331</v>
      </c>
    </row>
    <row r="39" spans="1:4" ht="15.75">
      <c r="A39" s="140">
        <f t="shared" si="0"/>
        <v>38292</v>
      </c>
      <c r="B39" s="78">
        <v>38292</v>
      </c>
      <c r="C39" s="79">
        <v>18.822</v>
      </c>
      <c r="D39" s="79">
        <v>-780.773</v>
      </c>
    </row>
    <row r="40" spans="1:4" ht="15.75">
      <c r="A40" s="140">
        <f t="shared" si="0"/>
        <v>38322</v>
      </c>
      <c r="B40" s="78">
        <v>38322</v>
      </c>
      <c r="C40" s="79">
        <v>15.009</v>
      </c>
      <c r="D40" s="79">
        <v>-899.601</v>
      </c>
    </row>
    <row r="50" ht="15.75">
      <c r="F50" s="7" t="s">
        <v>198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31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13.125" style="9" customWidth="1"/>
    <col min="2" max="2" width="31.625" style="9" customWidth="1"/>
    <col min="3" max="7" width="8.625" style="9" customWidth="1"/>
    <col min="8" max="9" width="8.00390625" style="9" customWidth="1"/>
    <col min="10" max="10" width="9.125" style="9" bestFit="1" customWidth="1"/>
    <col min="11" max="11" width="9.875" style="9" customWidth="1"/>
    <col min="12" max="12" width="9.125" style="9" customWidth="1"/>
    <col min="13" max="13" width="9.50390625" style="9" customWidth="1"/>
    <col min="14" max="14" width="9.125" style="9" customWidth="1"/>
    <col min="15" max="15" width="9.375" style="9" bestFit="1" customWidth="1"/>
    <col min="16" max="16384" width="8.00390625" style="9" customWidth="1"/>
  </cols>
  <sheetData>
    <row r="1" spans="1:10" ht="15.75">
      <c r="A1" s="1" t="s">
        <v>0</v>
      </c>
      <c r="B1" s="8" t="s">
        <v>405</v>
      </c>
      <c r="J1" s="9" t="s">
        <v>407</v>
      </c>
    </row>
    <row r="2" spans="2:10" ht="15.75">
      <c r="B2" s="130" t="s">
        <v>406</v>
      </c>
      <c r="C2" s="8"/>
      <c r="J2" s="9" t="s">
        <v>408</v>
      </c>
    </row>
    <row r="3" spans="2:7" ht="15.75">
      <c r="B3" s="10"/>
      <c r="C3" s="131" t="s">
        <v>186</v>
      </c>
      <c r="D3" s="132" t="s">
        <v>188</v>
      </c>
      <c r="E3" s="132" t="s">
        <v>190</v>
      </c>
      <c r="F3" s="132" t="s">
        <v>192</v>
      </c>
      <c r="G3" s="131" t="str">
        <f>"Dec.04"</f>
        <v>Dec.04</v>
      </c>
    </row>
    <row r="4" spans="2:7" ht="15.75">
      <c r="B4" s="11"/>
      <c r="C4" s="127" t="s">
        <v>166</v>
      </c>
      <c r="D4" s="127" t="s">
        <v>167</v>
      </c>
      <c r="E4" s="127" t="s">
        <v>168</v>
      </c>
      <c r="F4" s="127" t="s">
        <v>169</v>
      </c>
      <c r="G4" s="127" t="s">
        <v>170</v>
      </c>
    </row>
    <row r="5" spans="1:7" ht="15.75">
      <c r="A5" s="9" t="s">
        <v>196</v>
      </c>
      <c r="B5" s="9" t="s">
        <v>7</v>
      </c>
      <c r="C5" s="12">
        <v>-12.41</v>
      </c>
      <c r="D5" s="12">
        <v>-15.03</v>
      </c>
      <c r="E5" s="12">
        <v>-13.86</v>
      </c>
      <c r="F5" s="12">
        <v>-14.88</v>
      </c>
      <c r="G5" s="12">
        <v>-15.4</v>
      </c>
    </row>
    <row r="6" spans="1:7" ht="15.75">
      <c r="A6" s="9" t="s">
        <v>199</v>
      </c>
      <c r="B6" s="9" t="s">
        <v>8</v>
      </c>
      <c r="C6" s="12">
        <v>-3.24</v>
      </c>
      <c r="D6" s="12">
        <v>-6.1</v>
      </c>
      <c r="E6" s="12">
        <v>-8.74</v>
      </c>
      <c r="F6" s="12">
        <v>-9.53</v>
      </c>
      <c r="G6" s="12">
        <v>-7.7</v>
      </c>
    </row>
    <row r="7" spans="1:7" ht="15.75">
      <c r="A7" s="9" t="s">
        <v>200</v>
      </c>
      <c r="B7" s="9" t="s">
        <v>9</v>
      </c>
      <c r="C7" s="12">
        <v>22.4</v>
      </c>
      <c r="D7" s="12">
        <v>17.6</v>
      </c>
      <c r="E7" s="12">
        <v>15.31</v>
      </c>
      <c r="F7" s="12">
        <v>13.44</v>
      </c>
      <c r="G7" s="12">
        <v>12.02</v>
      </c>
    </row>
    <row r="8" spans="1:7" ht="15.75">
      <c r="A8" s="9" t="s">
        <v>201</v>
      </c>
      <c r="B8" s="9" t="s">
        <v>10</v>
      </c>
      <c r="C8" s="12">
        <v>-24.6</v>
      </c>
      <c r="D8" s="12">
        <v>-22.5</v>
      </c>
      <c r="E8" s="12">
        <v>-17.74</v>
      </c>
      <c r="F8" s="12">
        <v>-18.76</v>
      </c>
      <c r="G8" s="12">
        <v>-17.3</v>
      </c>
    </row>
    <row r="9" spans="1:7" ht="15.75">
      <c r="A9" s="9" t="s">
        <v>387</v>
      </c>
      <c r="B9" s="9" t="s">
        <v>11</v>
      </c>
      <c r="C9" s="12">
        <v>4.5</v>
      </c>
      <c r="D9" s="12">
        <v>9.18</v>
      </c>
      <c r="E9" s="12">
        <v>8.42</v>
      </c>
      <c r="F9" s="12">
        <v>10.38</v>
      </c>
      <c r="G9" s="12">
        <v>10</v>
      </c>
    </row>
    <row r="11" spans="2:11" ht="15.75">
      <c r="B11" s="8" t="s">
        <v>405</v>
      </c>
      <c r="K11" s="130" t="s">
        <v>406</v>
      </c>
    </row>
    <row r="31" spans="2:11" ht="15.75">
      <c r="B31" s="7" t="s">
        <v>6</v>
      </c>
      <c r="K31" s="7" t="s">
        <v>198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F53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10.125" style="76" bestFit="1" customWidth="1"/>
    <col min="2" max="16384" width="8.00390625" style="76" customWidth="1"/>
  </cols>
  <sheetData>
    <row r="1" spans="1:2" ht="15.75">
      <c r="A1" s="1" t="s">
        <v>0</v>
      </c>
      <c r="B1" s="77" t="s">
        <v>101</v>
      </c>
    </row>
    <row r="2" spans="1:2" ht="15.75">
      <c r="A2" s="1"/>
      <c r="B2" s="49" t="s">
        <v>350</v>
      </c>
    </row>
    <row r="3" spans="2:3" ht="15.75">
      <c r="B3" s="88" t="s">
        <v>348</v>
      </c>
      <c r="C3" s="88" t="s">
        <v>349</v>
      </c>
    </row>
    <row r="4" spans="2:6" ht="15.75">
      <c r="B4" s="76" t="s">
        <v>102</v>
      </c>
      <c r="C4" s="76" t="s">
        <v>103</v>
      </c>
      <c r="F4" s="77" t="s">
        <v>101</v>
      </c>
    </row>
    <row r="5" spans="1:3" ht="15.75">
      <c r="A5" s="76">
        <v>0.25</v>
      </c>
      <c r="B5" s="76">
        <v>11.710100529452799</v>
      </c>
      <c r="C5" s="76">
        <v>7.565259617425024</v>
      </c>
    </row>
    <row r="6" spans="1:3" ht="15.75">
      <c r="A6" s="76">
        <v>0.5</v>
      </c>
      <c r="B6" s="76">
        <v>11.295874531297947</v>
      </c>
      <c r="C6" s="76">
        <v>7.450041191481449</v>
      </c>
    </row>
    <row r="7" spans="1:3" ht="15.75">
      <c r="A7" s="76">
        <v>0.75</v>
      </c>
      <c r="B7" s="76">
        <v>11.019688893999</v>
      </c>
      <c r="C7" s="76">
        <v>7.379381219078596</v>
      </c>
    </row>
    <row r="8" spans="1:3" ht="15.75">
      <c r="A8" s="76">
        <v>1</v>
      </c>
      <c r="B8" s="76">
        <v>10.82352374171048</v>
      </c>
      <c r="C8" s="76">
        <v>7.337538512977804</v>
      </c>
    </row>
    <row r="9" spans="1:4" ht="15.75">
      <c r="A9" s="76">
        <v>1.25</v>
      </c>
      <c r="B9" s="76">
        <v>10.67159010236301</v>
      </c>
      <c r="C9" s="76">
        <v>7.313800357629252</v>
      </c>
      <c r="D9" s="76">
        <v>7.650045736779217</v>
      </c>
    </row>
    <row r="10" spans="1:3" ht="15.75">
      <c r="A10" s="76">
        <v>1.53</v>
      </c>
      <c r="B10" s="76">
        <v>10.542392327097819</v>
      </c>
      <c r="C10" s="76">
        <v>7.300921438492058</v>
      </c>
    </row>
    <row r="11" spans="1:3" ht="15.75">
      <c r="A11" s="76">
        <v>1.75</v>
      </c>
      <c r="B11" s="76">
        <v>10.42354688633943</v>
      </c>
      <c r="C11" s="76">
        <v>7.294049245065426</v>
      </c>
    </row>
    <row r="12" spans="1:3" ht="15.75">
      <c r="A12" s="76">
        <v>2</v>
      </c>
      <c r="B12" s="76">
        <v>10.308385561920728</v>
      </c>
      <c r="C12" s="76">
        <v>7.2899814058090096</v>
      </c>
    </row>
    <row r="13" spans="1:3" ht="15.75">
      <c r="A13" s="76">
        <v>2.25</v>
      </c>
      <c r="B13" s="76">
        <v>10.193735514575094</v>
      </c>
      <c r="C13" s="76">
        <v>7.2866509984155</v>
      </c>
    </row>
    <row r="14" spans="1:3" ht="15.75">
      <c r="A14" s="76">
        <v>2.5</v>
      </c>
      <c r="B14" s="76">
        <v>10.078482015705767</v>
      </c>
      <c r="C14" s="76">
        <v>7.2827692178002446</v>
      </c>
    </row>
    <row r="15" spans="1:4" ht="15.75">
      <c r="A15" s="76">
        <v>2.75</v>
      </c>
      <c r="B15" s="76">
        <v>9.96265202069213</v>
      </c>
      <c r="C15" s="76">
        <v>7.277577073151531</v>
      </c>
      <c r="D15" s="76">
        <v>11.2598258777242</v>
      </c>
    </row>
    <row r="16" spans="1:3" ht="15.75">
      <c r="A16" s="76">
        <v>3</v>
      </c>
      <c r="B16" s="76">
        <v>9.846842607112306</v>
      </c>
      <c r="C16" s="76">
        <v>7.270672850300586</v>
      </c>
    </row>
    <row r="17" spans="1:3" ht="15.75">
      <c r="A17" s="76">
        <v>3.25</v>
      </c>
      <c r="B17" s="76">
        <v>9.731875570767553</v>
      </c>
      <c r="C17" s="76">
        <v>7.261892342723275</v>
      </c>
    </row>
    <row r="18" spans="1:3" ht="15.75">
      <c r="A18" s="76">
        <v>3.5</v>
      </c>
      <c r="B18" s="76">
        <v>9.618598276193635</v>
      </c>
      <c r="C18" s="76">
        <v>7.251225896254665</v>
      </c>
    </row>
    <row r="19" spans="1:3" ht="15.75">
      <c r="A19" s="76">
        <v>3.75</v>
      </c>
      <c r="B19" s="76">
        <v>9.507777313958288</v>
      </c>
      <c r="C19" s="76">
        <v>7.238761166146945</v>
      </c>
    </row>
    <row r="20" spans="1:3" ht="15.75">
      <c r="A20" s="76">
        <v>4</v>
      </c>
      <c r="B20" s="76">
        <v>9.40004955266548</v>
      </c>
      <c r="C20" s="76">
        <v>7.224643843565914</v>
      </c>
    </row>
    <row r="21" spans="1:3" ht="15.75">
      <c r="A21" s="76">
        <v>4.25</v>
      </c>
      <c r="B21" s="76">
        <v>9.295907417726735</v>
      </c>
      <c r="C21" s="76">
        <v>7.209050940038542</v>
      </c>
    </row>
    <row r="22" spans="1:3" ht="15.75">
      <c r="A22" s="76">
        <v>4.5</v>
      </c>
      <c r="B22" s="76">
        <v>9.195703483330266</v>
      </c>
      <c r="C22" s="76">
        <v>7.192172841231503</v>
      </c>
    </row>
    <row r="23" spans="1:3" ht="15.75">
      <c r="A23" s="76">
        <v>4.75</v>
      </c>
      <c r="B23" s="76">
        <v>9.099664977633326</v>
      </c>
      <c r="C23" s="76">
        <v>7.174201473806874</v>
      </c>
    </row>
    <row r="24" spans="1:3" ht="15.75">
      <c r="A24" s="76">
        <v>5</v>
      </c>
      <c r="B24" s="76">
        <v>9.007912442425344</v>
      </c>
      <c r="C24" s="76">
        <v>7.155322720920654</v>
      </c>
    </row>
    <row r="25" spans="1:3" ht="15.75">
      <c r="A25" s="76">
        <v>5.25</v>
      </c>
      <c r="B25" s="76">
        <v>8.920479159953551</v>
      </c>
      <c r="C25" s="76">
        <v>7.135711776720144</v>
      </c>
    </row>
    <row r="26" spans="1:3" ht="15.75">
      <c r="A26" s="76">
        <v>5.5</v>
      </c>
      <c r="B26" s="76">
        <v>8.837329477429485</v>
      </c>
      <c r="C26" s="76">
        <v>7.1155305196277885</v>
      </c>
    </row>
    <row r="27" spans="1:3" ht="15.75">
      <c r="A27" s="76">
        <v>5.75</v>
      </c>
      <c r="B27" s="76">
        <v>8.758375109529437</v>
      </c>
      <c r="C27" s="76">
        <v>7.094926258025436</v>
      </c>
    </row>
    <row r="28" ht="15.75">
      <c r="F28" s="7" t="s">
        <v>6</v>
      </c>
    </row>
    <row r="30" ht="15.75">
      <c r="F30" s="49" t="s">
        <v>350</v>
      </c>
    </row>
    <row r="53" ht="15.75">
      <c r="F53" s="7" t="s">
        <v>198</v>
      </c>
    </row>
  </sheetData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F243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2" width="10.00390625" style="81" bestFit="1" customWidth="1"/>
    <col min="3" max="4" width="8.125" style="81" bestFit="1" customWidth="1"/>
    <col min="5" max="16384" width="8.00390625" style="81" customWidth="1"/>
  </cols>
  <sheetData>
    <row r="1" spans="1:2" ht="15.75">
      <c r="A1" s="1" t="s">
        <v>0</v>
      </c>
      <c r="B1" s="49" t="s">
        <v>143</v>
      </c>
    </row>
    <row r="2" spans="2:3" ht="15.75">
      <c r="B2" s="49" t="s">
        <v>352</v>
      </c>
      <c r="C2" s="49"/>
    </row>
    <row r="3" spans="3:4" ht="15.75">
      <c r="C3" s="88" t="s">
        <v>353</v>
      </c>
      <c r="D3" s="88" t="s">
        <v>354</v>
      </c>
    </row>
    <row r="4" spans="3:4" ht="15.75">
      <c r="C4" s="81" t="s">
        <v>141</v>
      </c>
      <c r="D4" s="81" t="s">
        <v>142</v>
      </c>
    </row>
    <row r="5" spans="1:4" ht="15.75">
      <c r="A5" s="150">
        <f>+B5</f>
        <v>38092</v>
      </c>
      <c r="B5" s="82">
        <v>38092</v>
      </c>
      <c r="C5" s="81">
        <v>0.4715595588235288</v>
      </c>
      <c r="D5" s="81">
        <v>7.807143014705881</v>
      </c>
    </row>
    <row r="6" spans="1:6" ht="15.75">
      <c r="A6" s="150">
        <f aca="true" t="shared" si="0" ref="A6:A69">+B6</f>
        <v>38093</v>
      </c>
      <c r="B6" s="82">
        <v>38093</v>
      </c>
      <c r="C6" s="81">
        <v>0.693205073529411</v>
      </c>
      <c r="D6" s="81">
        <v>8.009486691176473</v>
      </c>
      <c r="F6" s="49" t="s">
        <v>143</v>
      </c>
    </row>
    <row r="7" spans="1:4" ht="15.75">
      <c r="A7" s="150">
        <f t="shared" si="0"/>
        <v>38096</v>
      </c>
      <c r="B7" s="82">
        <v>38096</v>
      </c>
      <c r="C7" s="81">
        <v>0.958661102941176</v>
      </c>
      <c r="D7" s="81">
        <v>7.885672205882352</v>
      </c>
    </row>
    <row r="8" spans="1:4" ht="15.75">
      <c r="A8" s="150">
        <f t="shared" si="0"/>
        <v>38097</v>
      </c>
      <c r="B8" s="82">
        <v>38097</v>
      </c>
      <c r="C8" s="81">
        <v>1.0541407058823524</v>
      </c>
      <c r="D8" s="81">
        <v>7.687955588235294</v>
      </c>
    </row>
    <row r="9" spans="1:4" ht="15.75">
      <c r="A9" s="150">
        <f t="shared" si="0"/>
        <v>38098</v>
      </c>
      <c r="B9" s="82">
        <v>38098</v>
      </c>
      <c r="C9" s="81">
        <v>0.6842628676470593</v>
      </c>
      <c r="D9" s="81">
        <v>9.655871691176474</v>
      </c>
    </row>
    <row r="10" spans="1:4" ht="15.75">
      <c r="A10" s="150">
        <f t="shared" si="0"/>
        <v>38099</v>
      </c>
      <c r="B10" s="82">
        <v>38099</v>
      </c>
      <c r="C10" s="81">
        <v>0.07514698529411745</v>
      </c>
      <c r="D10" s="81">
        <v>9.441789852941183</v>
      </c>
    </row>
    <row r="11" spans="1:4" ht="15.75">
      <c r="A11" s="150">
        <f t="shared" si="0"/>
        <v>38100</v>
      </c>
      <c r="B11" s="82">
        <v>38100</v>
      </c>
      <c r="C11" s="81">
        <v>0.28947882352941146</v>
      </c>
      <c r="D11" s="81">
        <v>9.70428424264706</v>
      </c>
    </row>
    <row r="12" spans="1:4" ht="15.75">
      <c r="A12" s="150">
        <f t="shared" si="0"/>
        <v>38103</v>
      </c>
      <c r="B12" s="82">
        <v>38103</v>
      </c>
      <c r="C12" s="81">
        <v>0.16926625000000012</v>
      </c>
      <c r="D12" s="81">
        <v>9.985152132352942</v>
      </c>
    </row>
    <row r="13" spans="1:4" ht="15.75">
      <c r="A13" s="150">
        <f t="shared" si="0"/>
        <v>38104</v>
      </c>
      <c r="B13" s="82">
        <v>38104</v>
      </c>
      <c r="C13" s="81">
        <v>0.2669140441176465</v>
      </c>
      <c r="D13" s="81">
        <v>9.513276249999999</v>
      </c>
    </row>
    <row r="14" spans="1:4" ht="15.75">
      <c r="A14" s="150">
        <f t="shared" si="0"/>
        <v>38105</v>
      </c>
      <c r="B14" s="82">
        <v>38105</v>
      </c>
      <c r="C14" s="81">
        <v>1.0751042647058826</v>
      </c>
      <c r="D14" s="81">
        <v>9.695101764705882</v>
      </c>
    </row>
    <row r="15" spans="1:4" ht="15.75">
      <c r="A15" s="150">
        <f t="shared" si="0"/>
        <v>38106</v>
      </c>
      <c r="B15" s="82">
        <v>38106</v>
      </c>
      <c r="C15" s="81">
        <v>1.2448970588235295</v>
      </c>
      <c r="D15" s="81">
        <v>9.487396544117646</v>
      </c>
    </row>
    <row r="16" spans="1:4" ht="15.75">
      <c r="A16" s="150">
        <f t="shared" si="0"/>
        <v>38107</v>
      </c>
      <c r="B16" s="82">
        <v>38107</v>
      </c>
      <c r="C16" s="81">
        <v>0.9363130882352938</v>
      </c>
      <c r="D16" s="81">
        <v>8.31549911764706</v>
      </c>
    </row>
    <row r="17" spans="1:4" ht="15.75">
      <c r="A17" s="150">
        <f t="shared" si="0"/>
        <v>38110</v>
      </c>
      <c r="B17" s="82">
        <v>38110</v>
      </c>
      <c r="C17" s="81">
        <v>2.3301650735294124</v>
      </c>
      <c r="D17" s="81">
        <v>4.251811911764705</v>
      </c>
    </row>
    <row r="18" spans="1:4" ht="15.75">
      <c r="A18" s="150">
        <f t="shared" si="0"/>
        <v>38111</v>
      </c>
      <c r="B18" s="82">
        <v>38111</v>
      </c>
      <c r="C18" s="81">
        <v>1.9334956617647052</v>
      </c>
      <c r="D18" s="81">
        <v>3.8775844852941193</v>
      </c>
    </row>
    <row r="19" spans="1:4" ht="15.75">
      <c r="A19" s="150">
        <f t="shared" si="0"/>
        <v>38112</v>
      </c>
      <c r="B19" s="82">
        <v>38112</v>
      </c>
      <c r="C19" s="81">
        <v>2.0098616176470583</v>
      </c>
      <c r="D19" s="81">
        <v>4.06595625</v>
      </c>
    </row>
    <row r="20" spans="1:4" ht="15.75">
      <c r="A20" s="150">
        <f t="shared" si="0"/>
        <v>38113</v>
      </c>
      <c r="B20" s="82">
        <v>38113</v>
      </c>
      <c r="C20" s="81">
        <v>2.259042573529411</v>
      </c>
      <c r="D20" s="81">
        <v>4.243056102941178</v>
      </c>
    </row>
    <row r="21" spans="1:4" ht="15.75">
      <c r="A21" s="150">
        <f t="shared" si="0"/>
        <v>38114</v>
      </c>
      <c r="B21" s="82">
        <v>38114</v>
      </c>
      <c r="C21" s="81">
        <v>3.1088350066176473</v>
      </c>
      <c r="D21" s="81">
        <v>4.837291544117648</v>
      </c>
    </row>
    <row r="22" spans="1:4" ht="15.75">
      <c r="A22" s="150">
        <f t="shared" si="0"/>
        <v>38117</v>
      </c>
      <c r="B22" s="82">
        <v>38117</v>
      </c>
      <c r="C22" s="81">
        <v>3.1674083823529404</v>
      </c>
      <c r="D22" s="81">
        <v>3.6105863970588246</v>
      </c>
    </row>
    <row r="23" spans="1:4" ht="15.75">
      <c r="A23" s="150">
        <f t="shared" si="0"/>
        <v>38118</v>
      </c>
      <c r="B23" s="82">
        <v>38118</v>
      </c>
      <c r="C23" s="81">
        <v>2.269338235294118</v>
      </c>
      <c r="D23" s="81">
        <v>3.6120466176470587</v>
      </c>
    </row>
    <row r="24" spans="1:4" ht="15.75">
      <c r="A24" s="150">
        <f t="shared" si="0"/>
        <v>38119</v>
      </c>
      <c r="B24" s="82">
        <v>38119</v>
      </c>
      <c r="C24" s="81">
        <v>2.384687867647059</v>
      </c>
      <c r="D24" s="81">
        <v>3.5482164705882355</v>
      </c>
    </row>
    <row r="25" spans="1:6" ht="15.75">
      <c r="A25" s="150">
        <f t="shared" si="0"/>
        <v>38120</v>
      </c>
      <c r="B25" s="82">
        <v>38120</v>
      </c>
      <c r="C25" s="81">
        <v>2.8662984558823537</v>
      </c>
      <c r="D25" s="81">
        <v>1.2877274999999997</v>
      </c>
      <c r="F25" s="7" t="s">
        <v>6</v>
      </c>
    </row>
    <row r="26" spans="1:4" ht="15.75">
      <c r="A26" s="150">
        <f t="shared" si="0"/>
        <v>38121</v>
      </c>
      <c r="B26" s="82">
        <v>38121</v>
      </c>
      <c r="C26" s="81">
        <v>2.525430514705883</v>
      </c>
      <c r="D26" s="81">
        <v>1.18871</v>
      </c>
    </row>
    <row r="27" spans="1:6" ht="15.75">
      <c r="A27" s="150">
        <f t="shared" si="0"/>
        <v>38124</v>
      </c>
      <c r="B27" s="82">
        <v>38124</v>
      </c>
      <c r="C27" s="81">
        <v>2.6742978676470597</v>
      </c>
      <c r="D27" s="81">
        <v>0.6976664338235292</v>
      </c>
      <c r="F27" s="49" t="s">
        <v>352</v>
      </c>
    </row>
    <row r="28" spans="1:4" ht="15.75">
      <c r="A28" s="150">
        <f t="shared" si="0"/>
        <v>38125</v>
      </c>
      <c r="B28" s="82">
        <v>38125</v>
      </c>
      <c r="C28" s="81">
        <v>4.508835367647059</v>
      </c>
      <c r="D28" s="81">
        <v>0.47148367647058836</v>
      </c>
    </row>
    <row r="29" spans="1:4" ht="15.75">
      <c r="A29" s="150">
        <f t="shared" si="0"/>
        <v>38126</v>
      </c>
      <c r="B29" s="82">
        <v>38126</v>
      </c>
      <c r="C29" s="81">
        <v>3.9969060294117655</v>
      </c>
      <c r="D29" s="81">
        <v>2.408038014705884</v>
      </c>
    </row>
    <row r="30" spans="1:4" ht="15.75">
      <c r="A30" s="150">
        <f t="shared" si="0"/>
        <v>38127</v>
      </c>
      <c r="B30" s="82">
        <v>38127</v>
      </c>
      <c r="C30" s="81">
        <v>4.0050785294117635</v>
      </c>
      <c r="D30" s="81">
        <v>2.7769572058823524</v>
      </c>
    </row>
    <row r="31" spans="1:4" ht="15.75">
      <c r="A31" s="150">
        <f t="shared" si="0"/>
        <v>38128</v>
      </c>
      <c r="B31" s="82">
        <v>38128</v>
      </c>
      <c r="C31" s="81">
        <v>3.773726838235293</v>
      </c>
      <c r="D31" s="81">
        <v>2.8197451470588235</v>
      </c>
    </row>
    <row r="32" spans="1:4" ht="15.75">
      <c r="A32" s="150">
        <f t="shared" si="0"/>
        <v>38131</v>
      </c>
      <c r="B32" s="82">
        <v>38131</v>
      </c>
      <c r="C32" s="81">
        <v>3.8773772058823526</v>
      </c>
      <c r="D32" s="81">
        <v>2.1002290441176465</v>
      </c>
    </row>
    <row r="33" spans="1:4" ht="15.75">
      <c r="A33" s="150">
        <f t="shared" si="0"/>
        <v>38132</v>
      </c>
      <c r="B33" s="82">
        <v>38132</v>
      </c>
      <c r="C33" s="81">
        <v>4.985077794117646</v>
      </c>
      <c r="D33" s="81">
        <v>2.8701974264705874</v>
      </c>
    </row>
    <row r="34" spans="1:4" ht="15.75">
      <c r="A34" s="150">
        <f t="shared" si="0"/>
        <v>38133</v>
      </c>
      <c r="B34" s="82">
        <v>38133</v>
      </c>
      <c r="C34" s="81">
        <v>4.83047088235294</v>
      </c>
      <c r="D34" s="81">
        <v>3.4011996323529408</v>
      </c>
    </row>
    <row r="35" spans="1:4" ht="15.75">
      <c r="A35" s="150">
        <f t="shared" si="0"/>
        <v>38134</v>
      </c>
      <c r="B35" s="82">
        <v>38134</v>
      </c>
      <c r="C35" s="81">
        <v>4.929059852941177</v>
      </c>
      <c r="D35" s="81">
        <v>3.5530849264705866</v>
      </c>
    </row>
    <row r="36" spans="1:4" ht="15.75">
      <c r="A36" s="150">
        <f t="shared" si="0"/>
        <v>38135</v>
      </c>
      <c r="B36" s="82">
        <v>38135</v>
      </c>
      <c r="C36" s="81">
        <v>4.590512647058824</v>
      </c>
      <c r="D36" s="81">
        <v>3.756413161764707</v>
      </c>
    </row>
    <row r="37" spans="1:4" ht="15.75">
      <c r="A37" s="150">
        <f t="shared" si="0"/>
        <v>38139</v>
      </c>
      <c r="B37" s="82">
        <v>38139</v>
      </c>
      <c r="C37" s="81">
        <v>3.914373088235295</v>
      </c>
      <c r="D37" s="81">
        <v>4.127889705882354</v>
      </c>
    </row>
    <row r="38" spans="1:4" ht="15.75">
      <c r="A38" s="150">
        <f t="shared" si="0"/>
        <v>38140</v>
      </c>
      <c r="B38" s="82">
        <v>38140</v>
      </c>
      <c r="C38" s="81">
        <v>3.9971815441176486</v>
      </c>
      <c r="D38" s="81">
        <v>4.085436470588236</v>
      </c>
    </row>
    <row r="39" spans="1:4" ht="15.75">
      <c r="A39" s="150">
        <f t="shared" si="0"/>
        <v>38141</v>
      </c>
      <c r="B39" s="82">
        <v>38141</v>
      </c>
      <c r="C39" s="81">
        <v>4.179144779411765</v>
      </c>
      <c r="D39" s="81">
        <v>3.2101638235294128</v>
      </c>
    </row>
    <row r="40" spans="1:4" ht="15.75">
      <c r="A40" s="150">
        <f t="shared" si="0"/>
        <v>38142</v>
      </c>
      <c r="B40" s="82">
        <v>38142</v>
      </c>
      <c r="C40" s="81">
        <v>3.6108702205882346</v>
      </c>
      <c r="D40" s="81">
        <v>3.3845724264705876</v>
      </c>
    </row>
    <row r="41" spans="1:4" ht="15.75">
      <c r="A41" s="150">
        <f t="shared" si="0"/>
        <v>38145</v>
      </c>
      <c r="B41" s="82">
        <v>38145</v>
      </c>
      <c r="C41" s="81">
        <v>3.761736764705883</v>
      </c>
      <c r="D41" s="81">
        <v>3.343169264705885</v>
      </c>
    </row>
    <row r="42" spans="1:4" ht="15.75">
      <c r="A42" s="150">
        <f t="shared" si="0"/>
        <v>38146</v>
      </c>
      <c r="B42" s="82">
        <v>38146</v>
      </c>
      <c r="C42" s="81">
        <v>3.8180078676470606</v>
      </c>
      <c r="D42" s="81">
        <v>3.1621239705882354</v>
      </c>
    </row>
    <row r="43" spans="1:4" ht="15.75">
      <c r="A43" s="150">
        <f t="shared" si="0"/>
        <v>38147</v>
      </c>
      <c r="B43" s="82">
        <v>38147</v>
      </c>
      <c r="C43" s="81">
        <v>4.36686294117647</v>
      </c>
      <c r="D43" s="81">
        <v>4.596333161764705</v>
      </c>
    </row>
    <row r="44" spans="1:4" ht="15.75">
      <c r="A44" s="150">
        <f t="shared" si="0"/>
        <v>38148</v>
      </c>
      <c r="B44" s="82">
        <v>38148</v>
      </c>
      <c r="C44" s="81">
        <v>5.681723676470588</v>
      </c>
      <c r="D44" s="81">
        <v>3.7277623529411783</v>
      </c>
    </row>
    <row r="45" spans="1:4" ht="15.75">
      <c r="A45" s="150">
        <f t="shared" si="0"/>
        <v>38149</v>
      </c>
      <c r="B45" s="82">
        <v>38149</v>
      </c>
      <c r="C45" s="81">
        <v>3.9375969852941175</v>
      </c>
      <c r="D45" s="81">
        <v>3.2891555147058797</v>
      </c>
    </row>
    <row r="46" spans="1:4" ht="15.75">
      <c r="A46" s="150">
        <f t="shared" si="0"/>
        <v>38152</v>
      </c>
      <c r="B46" s="82">
        <v>38152</v>
      </c>
      <c r="C46" s="81">
        <v>2.9357260294117644</v>
      </c>
      <c r="D46" s="81">
        <v>3.7798057352941195</v>
      </c>
    </row>
    <row r="47" spans="1:6" ht="15.75">
      <c r="A47" s="150">
        <f t="shared" si="0"/>
        <v>38153</v>
      </c>
      <c r="B47" s="82">
        <v>38153</v>
      </c>
      <c r="C47" s="81">
        <v>3.2753664705882355</v>
      </c>
      <c r="D47" s="81">
        <v>2.7236502941176464</v>
      </c>
      <c r="F47" s="7" t="s">
        <v>198</v>
      </c>
    </row>
    <row r="48" spans="1:4" ht="15.75">
      <c r="A48" s="150">
        <f t="shared" si="0"/>
        <v>38154</v>
      </c>
      <c r="B48" s="82">
        <v>38154</v>
      </c>
      <c r="C48" s="81">
        <v>3.15286661764706</v>
      </c>
      <c r="D48" s="81">
        <v>3.4772124999999994</v>
      </c>
    </row>
    <row r="49" spans="1:4" ht="15.75">
      <c r="A49" s="150">
        <f t="shared" si="0"/>
        <v>38155</v>
      </c>
      <c r="B49" s="82">
        <v>38155</v>
      </c>
      <c r="C49" s="81">
        <v>3.1165397058823525</v>
      </c>
      <c r="D49" s="81">
        <v>3.015650588235294</v>
      </c>
    </row>
    <row r="50" spans="1:4" ht="15.75">
      <c r="A50" s="150">
        <f t="shared" si="0"/>
        <v>38156</v>
      </c>
      <c r="B50" s="82">
        <v>38156</v>
      </c>
      <c r="C50" s="81">
        <v>3.206619705882352</v>
      </c>
      <c r="D50" s="81">
        <v>2.6075861764705865</v>
      </c>
    </row>
    <row r="51" spans="1:4" ht="15.75">
      <c r="A51" s="150">
        <f t="shared" si="0"/>
        <v>38159</v>
      </c>
      <c r="B51" s="82">
        <v>38159</v>
      </c>
      <c r="C51" s="81">
        <v>3.643354411764705</v>
      </c>
      <c r="D51" s="81">
        <v>1.272720441176471</v>
      </c>
    </row>
    <row r="52" spans="1:4" ht="15.75">
      <c r="A52" s="150">
        <f t="shared" si="0"/>
        <v>38160</v>
      </c>
      <c r="B52" s="82">
        <v>38160</v>
      </c>
      <c r="C52" s="81">
        <v>4.080851102941177</v>
      </c>
      <c r="D52" s="81">
        <v>1.4267130882352923</v>
      </c>
    </row>
    <row r="53" spans="1:4" ht="15.75">
      <c r="A53" s="150">
        <f t="shared" si="0"/>
        <v>38161</v>
      </c>
      <c r="B53" s="82">
        <v>38161</v>
      </c>
      <c r="C53" s="81">
        <v>6.740801323529412</v>
      </c>
      <c r="D53" s="81">
        <v>1.045829852941178</v>
      </c>
    </row>
    <row r="54" spans="1:4" ht="15.75">
      <c r="A54" s="150">
        <f t="shared" si="0"/>
        <v>38162</v>
      </c>
      <c r="B54" s="82">
        <v>38162</v>
      </c>
      <c r="C54" s="81">
        <v>6.065576397058827</v>
      </c>
      <c r="D54" s="81">
        <v>1.2729989705882356</v>
      </c>
    </row>
    <row r="55" spans="1:4" ht="15.75">
      <c r="A55" s="150">
        <f t="shared" si="0"/>
        <v>38163</v>
      </c>
      <c r="B55" s="82">
        <v>38163</v>
      </c>
      <c r="C55" s="81">
        <v>5.583940147058825</v>
      </c>
      <c r="D55" s="81">
        <v>1.5529571323529405</v>
      </c>
    </row>
    <row r="56" spans="1:4" ht="15.75">
      <c r="A56" s="150">
        <f t="shared" si="0"/>
        <v>38166</v>
      </c>
      <c r="B56" s="82">
        <v>38166</v>
      </c>
      <c r="C56" s="81">
        <v>4.73103713235294</v>
      </c>
      <c r="D56" s="81">
        <v>1.4878120588235295</v>
      </c>
    </row>
    <row r="57" spans="1:4" ht="15.75">
      <c r="A57" s="150">
        <f t="shared" si="0"/>
        <v>38167</v>
      </c>
      <c r="B57" s="82">
        <v>38167</v>
      </c>
      <c r="C57" s="81">
        <v>3.9787334558823515</v>
      </c>
      <c r="D57" s="81">
        <v>2.343185147058823</v>
      </c>
    </row>
    <row r="58" spans="1:4" ht="15.75">
      <c r="A58" s="150">
        <f t="shared" si="0"/>
        <v>38168</v>
      </c>
      <c r="B58" s="82">
        <v>38168</v>
      </c>
      <c r="C58" s="81">
        <v>4.264863963235293</v>
      </c>
      <c r="D58" s="81">
        <v>2.5878959558823533</v>
      </c>
    </row>
    <row r="59" spans="1:4" ht="15.75">
      <c r="A59" s="150">
        <f t="shared" si="0"/>
        <v>38169</v>
      </c>
      <c r="B59" s="82">
        <v>38169</v>
      </c>
      <c r="C59" s="81">
        <v>3.929240220588236</v>
      </c>
      <c r="D59" s="81">
        <v>1.868872573529412</v>
      </c>
    </row>
    <row r="60" spans="1:4" ht="15.75">
      <c r="A60" s="150">
        <f t="shared" si="0"/>
        <v>38170</v>
      </c>
      <c r="B60" s="82">
        <v>38170</v>
      </c>
      <c r="C60" s="81">
        <v>4.35596507352941</v>
      </c>
      <c r="D60" s="81">
        <v>0.8479174999999999</v>
      </c>
    </row>
    <row r="61" spans="1:4" ht="15.75">
      <c r="A61" s="150">
        <f t="shared" si="0"/>
        <v>38173</v>
      </c>
      <c r="B61" s="82">
        <v>38173</v>
      </c>
      <c r="C61" s="81">
        <v>5.209984558823531</v>
      </c>
      <c r="D61" s="81">
        <v>3.840518235294119</v>
      </c>
    </row>
    <row r="62" spans="1:4" ht="15.75">
      <c r="A62" s="150">
        <f t="shared" si="0"/>
        <v>38174</v>
      </c>
      <c r="B62" s="82">
        <v>38174</v>
      </c>
      <c r="C62" s="81">
        <v>4.673483161764703</v>
      </c>
      <c r="D62" s="81">
        <v>4.242986250000001</v>
      </c>
    </row>
    <row r="63" spans="1:4" ht="15.75">
      <c r="A63" s="150">
        <f t="shared" si="0"/>
        <v>38175</v>
      </c>
      <c r="B63" s="82">
        <v>38175</v>
      </c>
      <c r="C63" s="81">
        <v>5.337989632352942</v>
      </c>
      <c r="D63" s="81">
        <v>4.2525350735294145</v>
      </c>
    </row>
    <row r="64" spans="1:4" ht="15.75">
      <c r="A64" s="150">
        <f t="shared" si="0"/>
        <v>38176</v>
      </c>
      <c r="B64" s="82">
        <v>38176</v>
      </c>
      <c r="C64" s="81">
        <v>5.321058382352942</v>
      </c>
      <c r="D64" s="81">
        <v>3.906688823529413</v>
      </c>
    </row>
    <row r="65" spans="1:4" ht="15.75">
      <c r="A65" s="150">
        <f t="shared" si="0"/>
        <v>38177</v>
      </c>
      <c r="B65" s="82">
        <v>38177</v>
      </c>
      <c r="C65" s="81">
        <v>4.928980441176473</v>
      </c>
      <c r="D65" s="81">
        <v>3.5854026176470586</v>
      </c>
    </row>
    <row r="66" spans="1:4" ht="15.75">
      <c r="A66" s="150">
        <f t="shared" si="0"/>
        <v>38180</v>
      </c>
      <c r="B66" s="82">
        <v>38180</v>
      </c>
      <c r="C66" s="81">
        <v>4.98686676470588</v>
      </c>
      <c r="D66" s="81">
        <v>3.4001586029411786</v>
      </c>
    </row>
    <row r="67" spans="1:4" ht="15.75">
      <c r="A67" s="150">
        <f t="shared" si="0"/>
        <v>38181</v>
      </c>
      <c r="B67" s="82">
        <v>38181</v>
      </c>
      <c r="C67" s="81">
        <v>5.125595808823529</v>
      </c>
      <c r="D67" s="81">
        <v>3.5300380147058807</v>
      </c>
    </row>
    <row r="68" spans="1:4" ht="15.75">
      <c r="A68" s="150">
        <f t="shared" si="0"/>
        <v>38182</v>
      </c>
      <c r="B68" s="82">
        <v>38182</v>
      </c>
      <c r="C68" s="81">
        <v>5.3130386029411785</v>
      </c>
      <c r="D68" s="81">
        <v>3.423364926470588</v>
      </c>
    </row>
    <row r="69" spans="1:4" ht="15.75">
      <c r="A69" s="150">
        <f t="shared" si="0"/>
        <v>38183</v>
      </c>
      <c r="B69" s="82">
        <v>38183</v>
      </c>
      <c r="C69" s="81">
        <v>5.09804955882353</v>
      </c>
      <c r="D69" s="81">
        <v>2.9546919117647037</v>
      </c>
    </row>
    <row r="70" spans="1:4" ht="15.75">
      <c r="A70" s="150">
        <f aca="true" t="shared" si="1" ref="A70:A133">+B70</f>
        <v>38184</v>
      </c>
      <c r="B70" s="82">
        <v>38184</v>
      </c>
      <c r="C70" s="81">
        <v>4.706842426470586</v>
      </c>
      <c r="D70" s="81">
        <v>3.0379187500000007</v>
      </c>
    </row>
    <row r="71" spans="1:4" ht="15.75">
      <c r="A71" s="150">
        <f t="shared" si="1"/>
        <v>38187</v>
      </c>
      <c r="B71" s="82">
        <v>38187</v>
      </c>
      <c r="C71" s="81">
        <v>5.326763823529412</v>
      </c>
      <c r="D71" s="81">
        <v>3.7955411764705898</v>
      </c>
    </row>
    <row r="72" spans="1:4" ht="15.75">
      <c r="A72" s="150">
        <f t="shared" si="1"/>
        <v>38188</v>
      </c>
      <c r="B72" s="82">
        <v>38188</v>
      </c>
      <c r="C72" s="81">
        <v>5.5155054411764715</v>
      </c>
      <c r="D72" s="81">
        <v>3.8581199264705877</v>
      </c>
    </row>
    <row r="73" spans="1:4" ht="15.75">
      <c r="A73" s="150">
        <f t="shared" si="1"/>
        <v>38189</v>
      </c>
      <c r="B73" s="82">
        <v>38189</v>
      </c>
      <c r="C73" s="81">
        <v>5.2733467205882345</v>
      </c>
      <c r="D73" s="81">
        <v>4.054011470588235</v>
      </c>
    </row>
    <row r="74" spans="1:4" ht="15.75">
      <c r="A74" s="150">
        <f t="shared" si="1"/>
        <v>38190</v>
      </c>
      <c r="B74" s="82">
        <v>38190</v>
      </c>
      <c r="C74" s="81">
        <v>4.588644117647057</v>
      </c>
      <c r="D74" s="81">
        <v>3.967282794117646</v>
      </c>
    </row>
    <row r="75" spans="1:4" ht="15.75">
      <c r="A75" s="150">
        <f t="shared" si="1"/>
        <v>38191</v>
      </c>
      <c r="B75" s="82">
        <v>38191</v>
      </c>
      <c r="C75" s="81">
        <v>4.5841088970588215</v>
      </c>
      <c r="D75" s="81">
        <v>6.774759558823529</v>
      </c>
    </row>
    <row r="76" spans="1:4" ht="15.75">
      <c r="A76" s="150">
        <f t="shared" si="1"/>
        <v>38194</v>
      </c>
      <c r="B76" s="82">
        <v>38194</v>
      </c>
      <c r="C76" s="81">
        <v>4.8792633823529385</v>
      </c>
      <c r="D76" s="81">
        <v>7.324379191176468</v>
      </c>
    </row>
    <row r="77" spans="1:4" ht="15.75">
      <c r="A77" s="150">
        <f t="shared" si="1"/>
        <v>38195</v>
      </c>
      <c r="B77" s="82">
        <v>38195</v>
      </c>
      <c r="C77" s="81">
        <v>4.849903235294116</v>
      </c>
      <c r="D77" s="81">
        <v>6.898666544117647</v>
      </c>
    </row>
    <row r="78" spans="1:4" ht="15.75">
      <c r="A78" s="150">
        <f t="shared" si="1"/>
        <v>38196</v>
      </c>
      <c r="B78" s="82">
        <v>38196</v>
      </c>
      <c r="C78" s="81">
        <v>5.27130294117647</v>
      </c>
      <c r="D78" s="81">
        <v>6.051064926470587</v>
      </c>
    </row>
    <row r="79" spans="1:4" ht="15.75">
      <c r="A79" s="150">
        <f t="shared" si="1"/>
        <v>38197</v>
      </c>
      <c r="B79" s="82">
        <v>38197</v>
      </c>
      <c r="C79" s="81">
        <v>4.6474568382352945</v>
      </c>
      <c r="D79" s="81">
        <v>6.0226963970588265</v>
      </c>
    </row>
    <row r="80" spans="1:4" ht="15.75">
      <c r="A80" s="150">
        <f t="shared" si="1"/>
        <v>38198</v>
      </c>
      <c r="B80" s="82">
        <v>38198</v>
      </c>
      <c r="C80" s="81">
        <v>5.136303823529414</v>
      </c>
      <c r="D80" s="81">
        <v>8.11800330882353</v>
      </c>
    </row>
    <row r="81" spans="1:4" ht="15.75">
      <c r="A81" s="150">
        <f t="shared" si="1"/>
        <v>38201</v>
      </c>
      <c r="B81" s="82">
        <v>38201</v>
      </c>
      <c r="C81" s="81">
        <v>4.86604411764706</v>
      </c>
      <c r="D81" s="81">
        <v>9.060602941176468</v>
      </c>
    </row>
    <row r="82" spans="1:4" ht="15.75">
      <c r="A82" s="150">
        <f t="shared" si="1"/>
        <v>38202</v>
      </c>
      <c r="B82" s="82">
        <v>38202</v>
      </c>
      <c r="C82" s="81">
        <v>4.058743529411766</v>
      </c>
      <c r="D82" s="81">
        <v>10.908306617647053</v>
      </c>
    </row>
    <row r="83" spans="1:4" ht="15.75">
      <c r="A83" s="150">
        <f t="shared" si="1"/>
        <v>38203</v>
      </c>
      <c r="B83" s="82">
        <v>38203</v>
      </c>
      <c r="C83" s="81">
        <v>2.4764840220588233</v>
      </c>
      <c r="D83" s="81">
        <v>11.468044558823532</v>
      </c>
    </row>
    <row r="84" spans="1:4" ht="15.75">
      <c r="A84" s="150">
        <f t="shared" si="1"/>
        <v>38204</v>
      </c>
      <c r="B84" s="82">
        <v>38204</v>
      </c>
      <c r="C84" s="81">
        <v>3.0783463235294137</v>
      </c>
      <c r="D84" s="81">
        <v>12.240332279411758</v>
      </c>
    </row>
    <row r="85" spans="1:4" ht="15.75">
      <c r="A85" s="150">
        <f t="shared" si="1"/>
        <v>38205</v>
      </c>
      <c r="B85" s="82">
        <v>38205</v>
      </c>
      <c r="C85" s="81">
        <v>2.4367280147058827</v>
      </c>
      <c r="D85" s="81">
        <v>12.263926029411767</v>
      </c>
    </row>
    <row r="86" spans="1:4" ht="15.75">
      <c r="A86" s="150">
        <f t="shared" si="1"/>
        <v>38208</v>
      </c>
      <c r="B86" s="82">
        <v>38208</v>
      </c>
      <c r="C86" s="81">
        <v>2.717114411764706</v>
      </c>
      <c r="D86" s="81">
        <v>13.627249852941173</v>
      </c>
    </row>
    <row r="87" spans="1:4" ht="15.75">
      <c r="A87" s="150">
        <f t="shared" si="1"/>
        <v>38209</v>
      </c>
      <c r="B87" s="82">
        <v>38209</v>
      </c>
      <c r="C87" s="81">
        <v>2.932419044117648</v>
      </c>
      <c r="D87" s="81">
        <v>12.74611573529412</v>
      </c>
    </row>
    <row r="88" spans="1:4" ht="15.75">
      <c r="A88" s="150">
        <f t="shared" si="1"/>
        <v>38210</v>
      </c>
      <c r="B88" s="82">
        <v>38210</v>
      </c>
      <c r="C88" s="81">
        <v>2.787683455882353</v>
      </c>
      <c r="D88" s="81">
        <v>11.530626764705877</v>
      </c>
    </row>
    <row r="89" spans="1:4" ht="15.75">
      <c r="A89" s="150">
        <f t="shared" si="1"/>
        <v>38211</v>
      </c>
      <c r="B89" s="82">
        <v>38211</v>
      </c>
      <c r="C89" s="81">
        <v>3.12647205882353</v>
      </c>
      <c r="D89" s="81">
        <v>11.791325588235296</v>
      </c>
    </row>
    <row r="90" spans="1:4" ht="15.75">
      <c r="A90" s="150">
        <f t="shared" si="1"/>
        <v>38212</v>
      </c>
      <c r="B90" s="82">
        <v>38212</v>
      </c>
      <c r="C90" s="81">
        <v>3.123255220588236</v>
      </c>
      <c r="D90" s="81">
        <v>13.024958419117652</v>
      </c>
    </row>
    <row r="91" spans="1:4" ht="15.75">
      <c r="A91" s="150">
        <f t="shared" si="1"/>
        <v>38215</v>
      </c>
      <c r="B91" s="82">
        <v>38215</v>
      </c>
      <c r="C91" s="81">
        <v>2.8373900000000023</v>
      </c>
      <c r="D91" s="81">
        <v>12.465166617647059</v>
      </c>
    </row>
    <row r="92" spans="1:4" ht="15.75">
      <c r="A92" s="150">
        <f t="shared" si="1"/>
        <v>38216</v>
      </c>
      <c r="B92" s="82">
        <v>38216</v>
      </c>
      <c r="C92" s="81">
        <v>2.740013897058824</v>
      </c>
      <c r="D92" s="81">
        <v>12.395118088235284</v>
      </c>
    </row>
    <row r="93" spans="1:4" ht="15.75">
      <c r="A93" s="150">
        <f t="shared" si="1"/>
        <v>38217</v>
      </c>
      <c r="B93" s="82">
        <v>38217</v>
      </c>
      <c r="C93" s="81">
        <v>3.075699558823528</v>
      </c>
      <c r="D93" s="81">
        <v>11.878445955882356</v>
      </c>
    </row>
    <row r="94" spans="1:4" ht="15.75">
      <c r="A94" s="150">
        <f t="shared" si="1"/>
        <v>38218</v>
      </c>
      <c r="B94" s="82">
        <v>38218</v>
      </c>
      <c r="C94" s="81">
        <v>2.5399522058823525</v>
      </c>
      <c r="D94" s="81">
        <v>11.61549691176471</v>
      </c>
    </row>
    <row r="95" spans="1:4" ht="15.75">
      <c r="A95" s="150">
        <f t="shared" si="1"/>
        <v>38222</v>
      </c>
      <c r="B95" s="82">
        <v>38222</v>
      </c>
      <c r="C95" s="81">
        <v>2.451849632352942</v>
      </c>
      <c r="D95" s="81">
        <v>12.287065073529407</v>
      </c>
    </row>
    <row r="96" spans="1:4" ht="15.75">
      <c r="A96" s="150">
        <f t="shared" si="1"/>
        <v>38223</v>
      </c>
      <c r="B96" s="82">
        <v>38223</v>
      </c>
      <c r="C96" s="81">
        <v>2.4095859558823536</v>
      </c>
      <c r="D96" s="81">
        <v>11.620060073529416</v>
      </c>
    </row>
    <row r="97" spans="1:4" ht="15.75">
      <c r="A97" s="150">
        <f t="shared" si="1"/>
        <v>38224</v>
      </c>
      <c r="B97" s="82">
        <v>38224</v>
      </c>
      <c r="C97" s="81">
        <v>2.5926022058823537</v>
      </c>
      <c r="D97" s="81">
        <v>11.479465882352939</v>
      </c>
    </row>
    <row r="98" spans="1:4" ht="15.75">
      <c r="A98" s="150">
        <f t="shared" si="1"/>
        <v>38225</v>
      </c>
      <c r="B98" s="82">
        <v>38225</v>
      </c>
      <c r="C98" s="81">
        <v>2.3848977941176472</v>
      </c>
      <c r="D98" s="81">
        <v>11.680577058823529</v>
      </c>
    </row>
    <row r="99" spans="1:4" ht="15.75">
      <c r="A99" s="150">
        <f t="shared" si="1"/>
        <v>38226</v>
      </c>
      <c r="B99" s="82">
        <v>38226</v>
      </c>
      <c r="C99" s="81">
        <v>2.3601070588235284</v>
      </c>
      <c r="D99" s="81">
        <v>11.935901176470587</v>
      </c>
    </row>
    <row r="100" spans="1:4" ht="15.75">
      <c r="A100" s="150">
        <f t="shared" si="1"/>
        <v>38229</v>
      </c>
      <c r="B100" s="82">
        <v>38229</v>
      </c>
      <c r="C100" s="81">
        <v>2.451484338235295</v>
      </c>
      <c r="D100" s="81">
        <v>13.473845220588231</v>
      </c>
    </row>
    <row r="101" spans="1:4" ht="15.75">
      <c r="A101" s="150">
        <f t="shared" si="1"/>
        <v>38230</v>
      </c>
      <c r="B101" s="82">
        <v>38230</v>
      </c>
      <c r="C101" s="81">
        <v>1.9309444117647063</v>
      </c>
      <c r="D101" s="81">
        <v>12.875355000000003</v>
      </c>
    </row>
    <row r="102" spans="1:4" ht="15.75">
      <c r="A102" s="150">
        <f t="shared" si="1"/>
        <v>38231</v>
      </c>
      <c r="B102" s="82">
        <v>38231</v>
      </c>
      <c r="C102" s="81">
        <v>2.125797279411766</v>
      </c>
      <c r="D102" s="81">
        <v>14.346693970588237</v>
      </c>
    </row>
    <row r="103" spans="1:4" ht="15.75">
      <c r="A103" s="150">
        <f t="shared" si="1"/>
        <v>38232</v>
      </c>
      <c r="B103" s="82">
        <v>38232</v>
      </c>
      <c r="C103" s="81">
        <v>2.2081596323529413</v>
      </c>
      <c r="D103" s="81">
        <v>13.189765955882352</v>
      </c>
    </row>
    <row r="104" spans="1:4" ht="15.75">
      <c r="A104" s="150">
        <f t="shared" si="1"/>
        <v>38233</v>
      </c>
      <c r="B104" s="82">
        <v>38233</v>
      </c>
      <c r="C104" s="81">
        <v>1.7932430882352948</v>
      </c>
      <c r="D104" s="81">
        <v>13.11336625</v>
      </c>
    </row>
    <row r="105" spans="1:4" ht="15.75">
      <c r="A105" s="150">
        <f t="shared" si="1"/>
        <v>38236</v>
      </c>
      <c r="B105" s="82">
        <v>38236</v>
      </c>
      <c r="C105" s="81">
        <v>1.6966502941176453</v>
      </c>
      <c r="D105" s="81">
        <v>13.53280801470589</v>
      </c>
    </row>
    <row r="106" spans="1:4" ht="15.75">
      <c r="A106" s="150">
        <f t="shared" si="1"/>
        <v>38237</v>
      </c>
      <c r="B106" s="82">
        <v>38237</v>
      </c>
      <c r="C106" s="81">
        <v>1.4161769117647056</v>
      </c>
      <c r="D106" s="81">
        <v>12.306932867647062</v>
      </c>
    </row>
    <row r="107" spans="1:4" ht="15.75">
      <c r="A107" s="150">
        <f t="shared" si="1"/>
        <v>38238</v>
      </c>
      <c r="B107" s="82">
        <v>38238</v>
      </c>
      <c r="C107" s="81">
        <v>1.356959411764705</v>
      </c>
      <c r="D107" s="81">
        <v>13.536434044117653</v>
      </c>
    </row>
    <row r="108" spans="1:4" ht="15.75">
      <c r="A108" s="150">
        <f t="shared" si="1"/>
        <v>38239</v>
      </c>
      <c r="B108" s="82">
        <v>38239</v>
      </c>
      <c r="C108" s="81">
        <v>1.7913649999999997</v>
      </c>
      <c r="D108" s="81">
        <v>13.409725367647054</v>
      </c>
    </row>
    <row r="109" spans="1:4" ht="15.75">
      <c r="A109" s="150">
        <f t="shared" si="1"/>
        <v>38240</v>
      </c>
      <c r="B109" s="82">
        <v>38240</v>
      </c>
      <c r="C109" s="81">
        <v>1.0477650000000005</v>
      </c>
      <c r="D109" s="81">
        <v>13.175014117647057</v>
      </c>
    </row>
    <row r="110" spans="1:4" ht="15.75">
      <c r="A110" s="150">
        <f t="shared" si="1"/>
        <v>38243</v>
      </c>
      <c r="B110" s="82">
        <v>38243</v>
      </c>
      <c r="C110" s="81">
        <v>1.0018534558823542</v>
      </c>
      <c r="D110" s="81">
        <v>12.597848970588233</v>
      </c>
    </row>
    <row r="111" spans="1:4" ht="15.75">
      <c r="A111" s="150">
        <f t="shared" si="1"/>
        <v>38244</v>
      </c>
      <c r="B111" s="82">
        <v>38244</v>
      </c>
      <c r="C111" s="81">
        <v>1.1997067647058814</v>
      </c>
      <c r="D111" s="81">
        <v>12.734197279411767</v>
      </c>
    </row>
    <row r="112" spans="1:4" ht="15.75">
      <c r="A112" s="150">
        <f t="shared" si="1"/>
        <v>38245</v>
      </c>
      <c r="B112" s="82">
        <v>38245</v>
      </c>
      <c r="C112" s="81">
        <v>1.4988466911764693</v>
      </c>
      <c r="D112" s="81">
        <v>11.963396691176472</v>
      </c>
    </row>
    <row r="113" spans="1:4" ht="15.75">
      <c r="A113" s="150">
        <f t="shared" si="1"/>
        <v>38246</v>
      </c>
      <c r="B113" s="82">
        <v>38246</v>
      </c>
      <c r="C113" s="81">
        <v>1.430534910294119</v>
      </c>
      <c r="D113" s="81">
        <v>13.922497352941171</v>
      </c>
    </row>
    <row r="114" spans="1:4" ht="15.75">
      <c r="A114" s="150">
        <f t="shared" si="1"/>
        <v>38247</v>
      </c>
      <c r="B114" s="82">
        <v>38247</v>
      </c>
      <c r="C114" s="81">
        <v>1.9733030749999996</v>
      </c>
      <c r="D114" s="81">
        <v>13.777977083333326</v>
      </c>
    </row>
    <row r="115" spans="1:4" ht="15.75">
      <c r="A115" s="150">
        <f t="shared" si="1"/>
        <v>38250</v>
      </c>
      <c r="B115" s="82">
        <v>38250</v>
      </c>
      <c r="C115" s="81">
        <v>3.3078968333333334</v>
      </c>
      <c r="D115" s="81">
        <v>14.335732750000007</v>
      </c>
    </row>
    <row r="116" spans="1:4" ht="15.75">
      <c r="A116" s="150">
        <f t="shared" si="1"/>
        <v>38251</v>
      </c>
      <c r="B116" s="82">
        <v>38251</v>
      </c>
      <c r="C116" s="81">
        <v>2.763725500000002</v>
      </c>
      <c r="D116" s="81">
        <v>12.918888916666665</v>
      </c>
    </row>
    <row r="117" spans="1:4" ht="15.75">
      <c r="A117" s="150">
        <f t="shared" si="1"/>
        <v>38252</v>
      </c>
      <c r="B117" s="82">
        <v>38252</v>
      </c>
      <c r="C117" s="81">
        <v>2.75425825</v>
      </c>
      <c r="D117" s="81">
        <v>13.150513333333327</v>
      </c>
    </row>
    <row r="118" spans="1:4" ht="15.75">
      <c r="A118" s="150">
        <f t="shared" si="1"/>
        <v>38253</v>
      </c>
      <c r="B118" s="82">
        <v>38253</v>
      </c>
      <c r="C118" s="81">
        <v>2.912392583333331</v>
      </c>
      <c r="D118" s="81">
        <v>13.286683166666668</v>
      </c>
    </row>
    <row r="119" spans="1:4" ht="15.75">
      <c r="A119" s="150">
        <f t="shared" si="1"/>
        <v>38254</v>
      </c>
      <c r="B119" s="82">
        <v>38254</v>
      </c>
      <c r="C119" s="81">
        <v>3.065094499999999</v>
      </c>
      <c r="D119" s="81">
        <v>13.014997083333341</v>
      </c>
    </row>
    <row r="120" spans="1:4" ht="15.75">
      <c r="A120" s="150">
        <f t="shared" si="1"/>
        <v>38257</v>
      </c>
      <c r="B120" s="82">
        <v>38257</v>
      </c>
      <c r="C120" s="81">
        <v>2.7651443333333336</v>
      </c>
      <c r="D120" s="81">
        <v>11.115950416666664</v>
      </c>
    </row>
    <row r="121" spans="1:4" ht="15.75">
      <c r="A121" s="150">
        <f t="shared" si="1"/>
        <v>38258</v>
      </c>
      <c r="B121" s="82">
        <v>38258</v>
      </c>
      <c r="C121" s="81">
        <v>2.397184250000002</v>
      </c>
      <c r="D121" s="81">
        <v>6.616661</v>
      </c>
    </row>
    <row r="122" spans="1:4" ht="15.75">
      <c r="A122" s="150">
        <f t="shared" si="1"/>
        <v>38259</v>
      </c>
      <c r="B122" s="82">
        <v>38259</v>
      </c>
      <c r="C122" s="81">
        <v>2.725085083333333</v>
      </c>
      <c r="D122" s="81">
        <v>6.350109333333333</v>
      </c>
    </row>
    <row r="123" spans="1:4" ht="15.75">
      <c r="A123" s="150">
        <f t="shared" si="1"/>
        <v>38260</v>
      </c>
      <c r="B123" s="82">
        <v>38260</v>
      </c>
      <c r="C123" s="81">
        <v>4.274929574999995</v>
      </c>
      <c r="D123" s="81">
        <v>5.972433333333335</v>
      </c>
    </row>
    <row r="124" spans="1:4" ht="15.75">
      <c r="A124" s="150">
        <f t="shared" si="1"/>
        <v>38261</v>
      </c>
      <c r="B124" s="82">
        <v>38261</v>
      </c>
      <c r="C124" s="81">
        <v>3.698847750000002</v>
      </c>
      <c r="D124" s="81">
        <v>6.845402208333333</v>
      </c>
    </row>
    <row r="125" spans="1:4" ht="15.75">
      <c r="A125" s="150">
        <f t="shared" si="1"/>
        <v>38264</v>
      </c>
      <c r="B125" s="82">
        <v>38264</v>
      </c>
      <c r="C125" s="81">
        <v>3.863942583333331</v>
      </c>
      <c r="D125" s="81">
        <v>4.83936625</v>
      </c>
    </row>
    <row r="126" spans="1:4" ht="15.75">
      <c r="A126" s="150">
        <f t="shared" si="1"/>
        <v>38265</v>
      </c>
      <c r="B126" s="82">
        <v>38265</v>
      </c>
      <c r="C126" s="81">
        <v>3.991321916666666</v>
      </c>
      <c r="D126" s="81">
        <v>5.193051083333334</v>
      </c>
    </row>
    <row r="127" spans="1:4" ht="15.75">
      <c r="A127" s="150">
        <f t="shared" si="1"/>
        <v>38266</v>
      </c>
      <c r="B127" s="82">
        <v>38266</v>
      </c>
      <c r="C127" s="81">
        <v>4.377724249999999</v>
      </c>
      <c r="D127" s="81">
        <v>5.168410416666665</v>
      </c>
    </row>
    <row r="128" spans="1:4" ht="15.75">
      <c r="A128" s="150">
        <f t="shared" si="1"/>
        <v>38267</v>
      </c>
      <c r="B128" s="82">
        <v>38267</v>
      </c>
      <c r="C128" s="81">
        <v>4.831684250000002</v>
      </c>
      <c r="D128" s="81">
        <v>6.534027499999999</v>
      </c>
    </row>
    <row r="129" spans="1:4" ht="15.75">
      <c r="A129" s="150">
        <f t="shared" si="1"/>
        <v>38268</v>
      </c>
      <c r="B129" s="82">
        <v>38268</v>
      </c>
      <c r="C129" s="81">
        <v>4.566789666666667</v>
      </c>
      <c r="D129" s="81">
        <v>6.592665666666667</v>
      </c>
    </row>
    <row r="130" spans="1:4" ht="15.75">
      <c r="A130" s="150">
        <f t="shared" si="1"/>
        <v>38271</v>
      </c>
      <c r="B130" s="82">
        <v>38271</v>
      </c>
      <c r="C130" s="81">
        <v>3.8927729166666696</v>
      </c>
      <c r="D130" s="81">
        <v>6.966974941666668</v>
      </c>
    </row>
    <row r="131" spans="1:4" ht="15.75">
      <c r="A131" s="150">
        <f t="shared" si="1"/>
        <v>38272</v>
      </c>
      <c r="B131" s="82">
        <v>38272</v>
      </c>
      <c r="C131" s="81">
        <v>5.743660333333334</v>
      </c>
      <c r="D131" s="81">
        <v>7.662755916666667</v>
      </c>
    </row>
    <row r="132" spans="1:4" ht="15.75">
      <c r="A132" s="150">
        <f t="shared" si="1"/>
        <v>38273</v>
      </c>
      <c r="B132" s="82">
        <v>38273</v>
      </c>
      <c r="C132" s="81">
        <v>6.298200499999998</v>
      </c>
      <c r="D132" s="81">
        <v>8.407041666666668</v>
      </c>
    </row>
    <row r="133" spans="1:4" ht="15.75">
      <c r="A133" s="150">
        <f t="shared" si="1"/>
        <v>38274</v>
      </c>
      <c r="B133" s="82">
        <v>38274</v>
      </c>
      <c r="C133" s="81">
        <v>6.8948315833333345</v>
      </c>
      <c r="D133" s="81">
        <v>8.316145833333337</v>
      </c>
    </row>
    <row r="134" spans="1:4" ht="15.75">
      <c r="A134" s="150">
        <f aca="true" t="shared" si="2" ref="A134:A197">+B134</f>
        <v>38275</v>
      </c>
      <c r="B134" s="82">
        <v>38275</v>
      </c>
      <c r="C134" s="81">
        <v>5.8821125</v>
      </c>
      <c r="D134" s="81">
        <v>7.697578666666666</v>
      </c>
    </row>
    <row r="135" spans="1:4" ht="15.75">
      <c r="A135" s="150">
        <f t="shared" si="2"/>
        <v>38278</v>
      </c>
      <c r="B135" s="82">
        <v>38278</v>
      </c>
      <c r="C135" s="81">
        <v>5.933584275000002</v>
      </c>
      <c r="D135" s="81">
        <v>6.870345733333336</v>
      </c>
    </row>
    <row r="136" spans="1:4" ht="15.75">
      <c r="A136" s="150">
        <f t="shared" si="2"/>
        <v>38279</v>
      </c>
      <c r="B136" s="82">
        <v>38279</v>
      </c>
      <c r="C136" s="81">
        <v>5.766718249999999</v>
      </c>
      <c r="D136" s="81">
        <v>6.813359166666665</v>
      </c>
    </row>
    <row r="137" spans="1:4" ht="15.75">
      <c r="A137" s="150">
        <f t="shared" si="2"/>
        <v>38280</v>
      </c>
      <c r="B137" s="82">
        <v>38280</v>
      </c>
      <c r="C137" s="81">
        <v>5.731337333333335</v>
      </c>
      <c r="D137" s="81">
        <v>7.304864166666667</v>
      </c>
    </row>
    <row r="138" spans="1:4" ht="15.75">
      <c r="A138" s="150">
        <f t="shared" si="2"/>
        <v>38281</v>
      </c>
      <c r="B138" s="82">
        <v>38281</v>
      </c>
      <c r="C138" s="81">
        <v>4.630010108333336</v>
      </c>
      <c r="D138" s="81">
        <v>7.584614083333334</v>
      </c>
    </row>
    <row r="139" spans="1:4" ht="15.75">
      <c r="A139" s="150">
        <f t="shared" si="2"/>
        <v>38282</v>
      </c>
      <c r="B139" s="82">
        <v>38282</v>
      </c>
      <c r="C139" s="81">
        <v>4.741181833333331</v>
      </c>
      <c r="D139" s="81">
        <v>8.05893858333333</v>
      </c>
    </row>
    <row r="140" spans="1:4" ht="15.75">
      <c r="A140" s="150">
        <f t="shared" si="2"/>
        <v>38285</v>
      </c>
      <c r="B140" s="82">
        <v>38285</v>
      </c>
      <c r="C140" s="81">
        <v>4.309386416666671</v>
      </c>
      <c r="D140" s="81">
        <v>6.668367416666668</v>
      </c>
    </row>
    <row r="141" spans="1:4" ht="15.75">
      <c r="A141" s="150">
        <f t="shared" si="2"/>
        <v>38286</v>
      </c>
      <c r="B141" s="82">
        <v>38286</v>
      </c>
      <c r="C141" s="81">
        <v>4.504720749999999</v>
      </c>
      <c r="D141" s="81">
        <v>5.703083250000002</v>
      </c>
    </row>
    <row r="142" spans="1:4" ht="15.75">
      <c r="A142" s="150">
        <f t="shared" si="2"/>
        <v>38287</v>
      </c>
      <c r="B142" s="82">
        <v>38287</v>
      </c>
      <c r="C142" s="81">
        <v>5.051452500000001</v>
      </c>
      <c r="D142" s="81">
        <v>5.240279833333334</v>
      </c>
    </row>
    <row r="143" spans="1:4" ht="15.75">
      <c r="A143" s="150">
        <f t="shared" si="2"/>
        <v>38288</v>
      </c>
      <c r="B143" s="82">
        <v>38288</v>
      </c>
      <c r="C143" s="81">
        <v>4.738425083333333</v>
      </c>
      <c r="D143" s="81">
        <v>5.163384583333332</v>
      </c>
    </row>
    <row r="144" spans="1:4" ht="15.75">
      <c r="A144" s="150">
        <f t="shared" si="2"/>
        <v>38289</v>
      </c>
      <c r="B144" s="82">
        <v>38289</v>
      </c>
      <c r="C144" s="81">
        <v>4.772663250000002</v>
      </c>
      <c r="D144" s="81">
        <v>4.586863833333333</v>
      </c>
    </row>
    <row r="145" spans="1:4" ht="15.75">
      <c r="A145" s="150">
        <f t="shared" si="2"/>
        <v>38293</v>
      </c>
      <c r="B145" s="82">
        <v>38293</v>
      </c>
      <c r="C145" s="81">
        <v>4.2538772499999995</v>
      </c>
      <c r="D145" s="81">
        <v>3.6293996666666675</v>
      </c>
    </row>
    <row r="146" spans="1:4" ht="15.75">
      <c r="A146" s="150">
        <f t="shared" si="2"/>
        <v>38294</v>
      </c>
      <c r="B146" s="82">
        <v>38294</v>
      </c>
      <c r="C146" s="81">
        <v>4.502008816666665</v>
      </c>
      <c r="D146" s="81">
        <v>5.171520333333335</v>
      </c>
    </row>
    <row r="147" spans="1:4" ht="15.75">
      <c r="A147" s="150">
        <f t="shared" si="2"/>
        <v>38295</v>
      </c>
      <c r="B147" s="82">
        <v>38295</v>
      </c>
      <c r="C147" s="81">
        <v>4.407660083333333</v>
      </c>
      <c r="D147" s="81">
        <v>5.467778249999999</v>
      </c>
    </row>
    <row r="148" spans="1:4" ht="15.75">
      <c r="A148" s="150">
        <f t="shared" si="2"/>
        <v>38296</v>
      </c>
      <c r="B148" s="82">
        <v>38296</v>
      </c>
      <c r="C148" s="81">
        <v>4.561928250000003</v>
      </c>
      <c r="D148" s="81">
        <v>5.212340500000001</v>
      </c>
    </row>
    <row r="149" spans="1:4" ht="15.75">
      <c r="A149" s="150">
        <f t="shared" si="2"/>
        <v>38299</v>
      </c>
      <c r="B149" s="82">
        <v>38299</v>
      </c>
      <c r="C149" s="81">
        <v>4.514702833333331</v>
      </c>
      <c r="D149" s="81">
        <v>5.026513666666666</v>
      </c>
    </row>
    <row r="150" spans="1:4" ht="15.75">
      <c r="A150" s="150">
        <f t="shared" si="2"/>
        <v>38300</v>
      </c>
      <c r="B150" s="82">
        <v>38300</v>
      </c>
      <c r="C150" s="81">
        <v>4.717875583333335</v>
      </c>
      <c r="D150" s="81">
        <v>4.9752849166666655</v>
      </c>
    </row>
    <row r="151" spans="1:4" ht="15.75">
      <c r="A151" s="150">
        <f t="shared" si="2"/>
        <v>38301</v>
      </c>
      <c r="B151" s="82">
        <v>38301</v>
      </c>
      <c r="C151" s="81">
        <v>4.445801749999998</v>
      </c>
      <c r="D151" s="81">
        <v>4.988170583333332</v>
      </c>
    </row>
    <row r="152" spans="1:4" ht="15.75">
      <c r="A152" s="150">
        <f t="shared" si="2"/>
        <v>38302</v>
      </c>
      <c r="B152" s="82">
        <v>38302</v>
      </c>
      <c r="C152" s="81">
        <v>4.429140916666664</v>
      </c>
      <c r="D152" s="81">
        <v>5.193751499999999</v>
      </c>
    </row>
    <row r="153" spans="1:4" ht="15.75">
      <c r="A153" s="150">
        <f t="shared" si="2"/>
        <v>38303</v>
      </c>
      <c r="B153" s="82">
        <v>38303</v>
      </c>
      <c r="C153" s="81">
        <v>3.8298886666666676</v>
      </c>
      <c r="D153" s="81">
        <v>4.517304749999999</v>
      </c>
    </row>
    <row r="154" spans="1:4" ht="15.75">
      <c r="A154" s="150">
        <f t="shared" si="2"/>
        <v>38306</v>
      </c>
      <c r="B154" s="82">
        <v>38306</v>
      </c>
      <c r="C154" s="81">
        <v>4.099803916666665</v>
      </c>
      <c r="D154" s="81">
        <v>3.811923833333332</v>
      </c>
    </row>
    <row r="155" spans="1:4" ht="15.75">
      <c r="A155" s="150">
        <f t="shared" si="2"/>
        <v>38307</v>
      </c>
      <c r="B155" s="82">
        <v>38307</v>
      </c>
      <c r="C155" s="81">
        <v>4.212220333333332</v>
      </c>
      <c r="D155" s="81">
        <v>4.6315687500000005</v>
      </c>
    </row>
    <row r="156" spans="1:4" ht="15.75">
      <c r="A156" s="150">
        <f t="shared" si="2"/>
        <v>38308</v>
      </c>
      <c r="B156" s="82">
        <v>38308</v>
      </c>
      <c r="C156" s="81">
        <v>3.4191383333333345</v>
      </c>
      <c r="D156" s="81">
        <v>4.796836166666666</v>
      </c>
    </row>
    <row r="157" spans="1:4" ht="15.75">
      <c r="A157" s="150">
        <f t="shared" si="2"/>
        <v>38309</v>
      </c>
      <c r="B157" s="82">
        <v>38309</v>
      </c>
      <c r="C157" s="81">
        <v>3.7372291666666655</v>
      </c>
      <c r="D157" s="81">
        <v>3.552670666666666</v>
      </c>
    </row>
    <row r="158" spans="1:4" ht="15.75">
      <c r="A158" s="150">
        <f t="shared" si="2"/>
        <v>38310</v>
      </c>
      <c r="B158" s="82">
        <v>38310</v>
      </c>
      <c r="C158" s="81">
        <v>3.803741000000001</v>
      </c>
      <c r="D158" s="81">
        <v>5.18857691666667</v>
      </c>
    </row>
    <row r="159" spans="1:4" ht="15.75">
      <c r="A159" s="150">
        <f t="shared" si="2"/>
        <v>38313</v>
      </c>
      <c r="B159" s="82">
        <v>38313</v>
      </c>
      <c r="C159" s="81">
        <v>3.8299892449999993</v>
      </c>
      <c r="D159" s="81">
        <v>4.641268916666666</v>
      </c>
    </row>
    <row r="160" spans="1:4" ht="15.75">
      <c r="A160" s="150">
        <f t="shared" si="2"/>
        <v>38314</v>
      </c>
      <c r="B160" s="82">
        <v>38314</v>
      </c>
      <c r="C160" s="81">
        <v>3.5298585833333314</v>
      </c>
      <c r="D160" s="81">
        <v>4.5625944999999986</v>
      </c>
    </row>
    <row r="161" spans="1:4" ht="15.75">
      <c r="A161" s="150">
        <f t="shared" si="2"/>
        <v>38315</v>
      </c>
      <c r="B161" s="82">
        <v>38315</v>
      </c>
      <c r="C161" s="81">
        <v>2.4810057500000005</v>
      </c>
      <c r="D161" s="81">
        <v>4.801768083333334</v>
      </c>
    </row>
    <row r="162" spans="1:4" ht="15.75">
      <c r="A162" s="150">
        <f t="shared" si="2"/>
        <v>38316</v>
      </c>
      <c r="B162" s="82">
        <v>38316</v>
      </c>
      <c r="C162" s="81">
        <v>3.657185916666666</v>
      </c>
      <c r="D162" s="81">
        <v>4.499557916666666</v>
      </c>
    </row>
    <row r="163" spans="1:4" ht="15.75">
      <c r="A163" s="150">
        <f t="shared" si="2"/>
        <v>38317</v>
      </c>
      <c r="B163" s="82">
        <v>38317</v>
      </c>
      <c r="C163" s="81">
        <v>1.5982158333333325</v>
      </c>
      <c r="D163" s="81">
        <v>4.551621583333333</v>
      </c>
    </row>
    <row r="164" spans="1:4" ht="15.75">
      <c r="A164" s="150">
        <f t="shared" si="2"/>
        <v>38320</v>
      </c>
      <c r="B164" s="82">
        <v>38320</v>
      </c>
      <c r="C164" s="81">
        <v>2.527202416666668</v>
      </c>
      <c r="D164" s="81">
        <v>4.751921749999999</v>
      </c>
    </row>
    <row r="165" spans="1:4" ht="15.75">
      <c r="A165" s="150">
        <f t="shared" si="2"/>
        <v>38321</v>
      </c>
      <c r="B165" s="82">
        <v>38321</v>
      </c>
      <c r="C165" s="81">
        <v>1.7241568333333346</v>
      </c>
      <c r="D165" s="81">
        <v>4.881843716666669</v>
      </c>
    </row>
    <row r="166" spans="1:4" ht="15.75">
      <c r="A166" s="150">
        <f t="shared" si="2"/>
        <v>38322</v>
      </c>
      <c r="B166" s="82">
        <v>38322</v>
      </c>
      <c r="C166" s="81">
        <v>2.9178277499999994</v>
      </c>
      <c r="D166" s="81">
        <v>4.845401583333333</v>
      </c>
    </row>
    <row r="167" spans="1:4" ht="15.75">
      <c r="A167" s="150">
        <f t="shared" si="2"/>
        <v>38323</v>
      </c>
      <c r="B167" s="82">
        <v>38323</v>
      </c>
      <c r="C167" s="81">
        <v>2.6914055833333332</v>
      </c>
      <c r="D167" s="81">
        <v>5.321207083333337</v>
      </c>
    </row>
    <row r="168" spans="1:4" ht="15.75">
      <c r="A168" s="150">
        <f t="shared" si="2"/>
        <v>38324</v>
      </c>
      <c r="B168" s="82">
        <v>38324</v>
      </c>
      <c r="C168" s="81">
        <v>2.4892240833333323</v>
      </c>
      <c r="D168" s="81">
        <v>6.005340416666667</v>
      </c>
    </row>
    <row r="169" spans="1:4" ht="15.75">
      <c r="A169" s="150">
        <f t="shared" si="2"/>
        <v>38327</v>
      </c>
      <c r="B169" s="82">
        <v>38327</v>
      </c>
      <c r="C169" s="81">
        <v>3.1055839166666654</v>
      </c>
      <c r="D169" s="81">
        <v>5.625828500000001</v>
      </c>
    </row>
    <row r="170" spans="1:4" ht="15.75">
      <c r="A170" s="150">
        <f t="shared" si="2"/>
        <v>38328</v>
      </c>
      <c r="B170" s="82">
        <v>38328</v>
      </c>
      <c r="C170" s="81">
        <v>3.4906929166666676</v>
      </c>
      <c r="D170" s="81">
        <v>4.917347083333333</v>
      </c>
    </row>
    <row r="171" spans="1:4" ht="15.75">
      <c r="A171" s="150">
        <f t="shared" si="2"/>
        <v>38329</v>
      </c>
      <c r="B171" s="82">
        <v>38329</v>
      </c>
      <c r="C171" s="81">
        <v>3.726517333333336</v>
      </c>
      <c r="D171" s="81">
        <v>8.130824666666667</v>
      </c>
    </row>
    <row r="172" spans="1:4" ht="15.75">
      <c r="A172" s="150">
        <f t="shared" si="2"/>
        <v>38330</v>
      </c>
      <c r="B172" s="82">
        <v>38330</v>
      </c>
      <c r="C172" s="81">
        <v>3.0384831666666665</v>
      </c>
      <c r="D172" s="81">
        <v>8.581563499999998</v>
      </c>
    </row>
    <row r="173" spans="1:4" ht="15.75">
      <c r="A173" s="150">
        <f t="shared" si="2"/>
        <v>38331</v>
      </c>
      <c r="B173" s="82">
        <v>38331</v>
      </c>
      <c r="C173" s="81">
        <v>3.8089618333333353</v>
      </c>
      <c r="D173" s="81">
        <v>8.455944250000002</v>
      </c>
    </row>
    <row r="174" spans="1:4" ht="15.75">
      <c r="A174" s="150">
        <f t="shared" si="2"/>
        <v>38334</v>
      </c>
      <c r="B174" s="82">
        <v>38334</v>
      </c>
      <c r="C174" s="81">
        <v>3.811892666666667</v>
      </c>
      <c r="D174" s="81">
        <v>9.244662500000004</v>
      </c>
    </row>
    <row r="175" spans="1:4" ht="15.75">
      <c r="A175" s="150">
        <f t="shared" si="2"/>
        <v>38335</v>
      </c>
      <c r="B175" s="82">
        <v>38335</v>
      </c>
      <c r="C175" s="81">
        <v>3.146684583333333</v>
      </c>
      <c r="D175" s="81">
        <v>8.404623583333331</v>
      </c>
    </row>
    <row r="176" spans="1:4" ht="15.75">
      <c r="A176" s="150">
        <f t="shared" si="2"/>
        <v>38336</v>
      </c>
      <c r="B176" s="82">
        <v>38336</v>
      </c>
      <c r="C176" s="81">
        <v>2.7763060833333335</v>
      </c>
      <c r="D176" s="81">
        <v>7.594426666666671</v>
      </c>
    </row>
    <row r="177" spans="1:4" ht="15.75">
      <c r="A177" s="150">
        <f t="shared" si="2"/>
        <v>38337</v>
      </c>
      <c r="B177" s="82">
        <v>38337</v>
      </c>
      <c r="C177" s="81">
        <v>2.6832181666666672</v>
      </c>
      <c r="D177" s="81">
        <v>7.502531283333334</v>
      </c>
    </row>
    <row r="178" spans="1:4" ht="15.75">
      <c r="A178" s="150">
        <f t="shared" si="2"/>
        <v>38338</v>
      </c>
      <c r="B178" s="82">
        <v>38338</v>
      </c>
      <c r="C178" s="81">
        <v>2.6710360000000013</v>
      </c>
      <c r="D178" s="81">
        <v>7.854534500000003</v>
      </c>
    </row>
    <row r="179" spans="1:4" ht="15.75">
      <c r="A179" s="150">
        <f t="shared" si="2"/>
        <v>38339</v>
      </c>
      <c r="B179" s="82">
        <v>38339</v>
      </c>
      <c r="C179" s="81">
        <v>2.7167945000000002</v>
      </c>
      <c r="D179" s="81">
        <v>8.131306583333338</v>
      </c>
    </row>
    <row r="180" spans="1:4" ht="15.75">
      <c r="A180" s="150">
        <f t="shared" si="2"/>
        <v>38341</v>
      </c>
      <c r="B180" s="82">
        <v>38341</v>
      </c>
      <c r="C180" s="81">
        <v>3.439578666666665</v>
      </c>
      <c r="D180" s="81">
        <v>8.205056666666666</v>
      </c>
    </row>
    <row r="181" spans="1:4" ht="15.75">
      <c r="A181" s="150">
        <f t="shared" si="2"/>
        <v>38342</v>
      </c>
      <c r="B181" s="82">
        <v>38342</v>
      </c>
      <c r="C181" s="81">
        <v>3.5466542333333337</v>
      </c>
      <c r="D181" s="81">
        <v>7.0068725833333305</v>
      </c>
    </row>
    <row r="182" spans="1:4" ht="15.75">
      <c r="A182" s="150">
        <f t="shared" si="2"/>
        <v>38343</v>
      </c>
      <c r="B182" s="82">
        <v>38343</v>
      </c>
      <c r="C182" s="81">
        <v>3.488655583333334</v>
      </c>
      <c r="D182" s="81">
        <v>8.218220500000001</v>
      </c>
    </row>
    <row r="183" spans="1:4" ht="15.75">
      <c r="A183" s="150">
        <f t="shared" si="2"/>
        <v>38344</v>
      </c>
      <c r="B183" s="82">
        <v>38344</v>
      </c>
      <c r="C183" s="81">
        <v>2.8392688333333322</v>
      </c>
      <c r="D183" s="81">
        <v>5.9891940833333335</v>
      </c>
    </row>
    <row r="184" spans="1:4" ht="15.75">
      <c r="A184" s="150">
        <f t="shared" si="2"/>
        <v>38348</v>
      </c>
      <c r="B184" s="82">
        <v>38348</v>
      </c>
      <c r="C184" s="81">
        <v>1.9931548999999986</v>
      </c>
      <c r="D184" s="81">
        <v>7.844001250000003</v>
      </c>
    </row>
    <row r="185" spans="1:4" ht="15.75">
      <c r="A185" s="150">
        <f t="shared" si="2"/>
        <v>38349</v>
      </c>
      <c r="B185" s="82">
        <v>38349</v>
      </c>
      <c r="C185" s="81">
        <v>2.4999997499999997</v>
      </c>
      <c r="D185" s="81">
        <v>7.520923416666668</v>
      </c>
    </row>
    <row r="186" spans="1:4" ht="15.75">
      <c r="A186" s="150">
        <f t="shared" si="2"/>
        <v>38350</v>
      </c>
      <c r="B186" s="82">
        <v>38350</v>
      </c>
      <c r="C186" s="81">
        <v>2.7510290000000004</v>
      </c>
      <c r="D186" s="81">
        <v>7.41028366666667</v>
      </c>
    </row>
    <row r="187" spans="1:4" ht="15.75">
      <c r="A187" s="150">
        <f t="shared" si="2"/>
        <v>38351</v>
      </c>
      <c r="B187" s="82">
        <v>38351</v>
      </c>
      <c r="C187" s="81">
        <v>2.675255916666667</v>
      </c>
      <c r="D187" s="81">
        <v>7.734606000000001</v>
      </c>
    </row>
    <row r="188" spans="1:4" ht="15.75">
      <c r="A188" s="150">
        <f t="shared" si="2"/>
        <v>38352</v>
      </c>
      <c r="B188" s="82">
        <v>38352</v>
      </c>
      <c r="C188" s="81">
        <v>2.8507701666666674</v>
      </c>
      <c r="D188" s="81">
        <v>6.246732833333334</v>
      </c>
    </row>
    <row r="189" spans="1:4" ht="15.75">
      <c r="A189" s="150">
        <f t="shared" si="2"/>
        <v>38355</v>
      </c>
      <c r="B189" s="82">
        <v>38355</v>
      </c>
      <c r="C189" s="81">
        <v>3.0476277499999984</v>
      </c>
      <c r="D189" s="81">
        <v>6.378525416666671</v>
      </c>
    </row>
    <row r="190" spans="1:4" ht="15.75">
      <c r="A190" s="150">
        <f t="shared" si="2"/>
        <v>38356</v>
      </c>
      <c r="B190" s="82">
        <v>38356</v>
      </c>
      <c r="C190" s="81">
        <v>4.386932416666665</v>
      </c>
      <c r="D190" s="81">
        <v>6.865276249999999</v>
      </c>
    </row>
    <row r="191" spans="1:4" ht="15.75">
      <c r="A191" s="150">
        <f t="shared" si="2"/>
        <v>38357</v>
      </c>
      <c r="B191" s="82">
        <v>38357</v>
      </c>
      <c r="C191" s="81">
        <v>4.062084833333333</v>
      </c>
      <c r="D191" s="81">
        <v>6.396640250000002</v>
      </c>
    </row>
    <row r="192" spans="1:4" ht="15.75">
      <c r="A192" s="150">
        <f t="shared" si="2"/>
        <v>38358</v>
      </c>
      <c r="B192" s="82">
        <v>38358</v>
      </c>
      <c r="C192" s="81">
        <v>4.961973416666667</v>
      </c>
      <c r="D192" s="81">
        <v>5.76029825</v>
      </c>
    </row>
    <row r="193" spans="1:4" ht="15.75">
      <c r="A193" s="150">
        <f t="shared" si="2"/>
        <v>38359</v>
      </c>
      <c r="B193" s="82">
        <v>38359</v>
      </c>
      <c r="C193" s="81">
        <v>4.929306416666666</v>
      </c>
      <c r="D193" s="81">
        <v>5.42306091666667</v>
      </c>
    </row>
    <row r="194" spans="1:4" ht="15.75">
      <c r="A194" s="150">
        <f t="shared" si="2"/>
        <v>38362</v>
      </c>
      <c r="B194" s="82">
        <v>38362</v>
      </c>
      <c r="C194" s="81">
        <v>4.582296666666666</v>
      </c>
      <c r="D194" s="81">
        <v>4.204301958333336</v>
      </c>
    </row>
    <row r="195" spans="1:4" ht="15.75">
      <c r="A195" s="150">
        <f t="shared" si="2"/>
        <v>38363</v>
      </c>
      <c r="B195" s="82">
        <v>38363</v>
      </c>
      <c r="C195" s="81">
        <v>5.205046833333333</v>
      </c>
      <c r="D195" s="81">
        <v>3.8151090833333337</v>
      </c>
    </row>
    <row r="196" spans="1:4" ht="15.75">
      <c r="A196" s="150">
        <f t="shared" si="2"/>
        <v>38364</v>
      </c>
      <c r="B196" s="82">
        <v>38364</v>
      </c>
      <c r="C196" s="81">
        <v>5.244261083333333</v>
      </c>
      <c r="D196" s="81">
        <v>3.710643833333334</v>
      </c>
    </row>
    <row r="197" spans="1:4" ht="15.75">
      <c r="A197" s="150">
        <f t="shared" si="2"/>
        <v>38365</v>
      </c>
      <c r="B197" s="82">
        <v>38365</v>
      </c>
      <c r="C197" s="81">
        <v>5.651601583333331</v>
      </c>
      <c r="D197" s="81">
        <v>3.6966489999999985</v>
      </c>
    </row>
    <row r="198" spans="1:4" ht="15.75">
      <c r="A198" s="150">
        <f aca="true" t="shared" si="3" ref="A198:A243">+B198</f>
        <v>38366</v>
      </c>
      <c r="B198" s="82">
        <v>38366</v>
      </c>
      <c r="C198" s="81">
        <v>5.42880425</v>
      </c>
      <c r="D198" s="81">
        <v>3.78801425</v>
      </c>
    </row>
    <row r="199" spans="1:4" ht="15.75">
      <c r="A199" s="150">
        <f t="shared" si="3"/>
        <v>38369</v>
      </c>
      <c r="B199" s="82">
        <v>38369</v>
      </c>
      <c r="C199" s="81">
        <v>5.4862070833333325</v>
      </c>
      <c r="D199" s="81">
        <v>4.326877583333333</v>
      </c>
    </row>
    <row r="200" spans="1:4" ht="15.75">
      <c r="A200" s="150">
        <f t="shared" si="3"/>
        <v>38370</v>
      </c>
      <c r="B200" s="82">
        <v>38370</v>
      </c>
      <c r="C200" s="81">
        <v>5.014766083333331</v>
      </c>
      <c r="D200" s="81">
        <v>4.687212416666667</v>
      </c>
    </row>
    <row r="201" spans="1:4" ht="15.75">
      <c r="A201" s="150">
        <f t="shared" si="3"/>
        <v>38371</v>
      </c>
      <c r="B201" s="82">
        <v>38371</v>
      </c>
      <c r="C201" s="81">
        <v>4.766368833333335</v>
      </c>
      <c r="D201" s="81">
        <v>4.438257666666667</v>
      </c>
    </row>
    <row r="202" spans="1:4" ht="15.75">
      <c r="A202" s="150">
        <f t="shared" si="3"/>
        <v>38372</v>
      </c>
      <c r="B202" s="82">
        <v>38372</v>
      </c>
      <c r="C202" s="81">
        <v>4.999982000000002</v>
      </c>
      <c r="D202" s="81">
        <v>4.148429666666665</v>
      </c>
    </row>
    <row r="203" spans="1:4" ht="15.75">
      <c r="A203" s="150">
        <f t="shared" si="3"/>
        <v>38373</v>
      </c>
      <c r="B203" s="82">
        <v>38373</v>
      </c>
      <c r="C203" s="81">
        <v>4.70677825</v>
      </c>
      <c r="D203" s="81">
        <v>3.305396166666667</v>
      </c>
    </row>
    <row r="204" spans="1:4" ht="15.75">
      <c r="A204" s="150">
        <f t="shared" si="3"/>
        <v>38376</v>
      </c>
      <c r="B204" s="82">
        <v>38376</v>
      </c>
      <c r="C204" s="81">
        <v>4.788050249999997</v>
      </c>
      <c r="D204" s="81">
        <v>3.3400862499999997</v>
      </c>
    </row>
    <row r="205" spans="1:4" ht="15.75">
      <c r="A205" s="150">
        <f t="shared" si="3"/>
        <v>38377</v>
      </c>
      <c r="B205" s="82">
        <v>38377</v>
      </c>
      <c r="C205" s="81">
        <v>4.782050083333334</v>
      </c>
      <c r="D205" s="81">
        <v>3.776857083333333</v>
      </c>
    </row>
    <row r="206" spans="1:4" ht="15.75">
      <c r="A206" s="150">
        <f t="shared" si="3"/>
        <v>38378</v>
      </c>
      <c r="B206" s="82">
        <v>38378</v>
      </c>
      <c r="C206" s="81">
        <v>5.313097666666668</v>
      </c>
      <c r="D206" s="81">
        <v>3.804042416666667</v>
      </c>
    </row>
    <row r="207" spans="1:4" ht="15.75">
      <c r="A207" s="150">
        <f t="shared" si="3"/>
        <v>38379</v>
      </c>
      <c r="B207" s="82">
        <v>38379</v>
      </c>
      <c r="C207" s="81">
        <v>4.994785916666668</v>
      </c>
      <c r="D207" s="81">
        <v>3.8543847500000012</v>
      </c>
    </row>
    <row r="208" spans="1:4" ht="15.75">
      <c r="A208" s="150">
        <f t="shared" si="3"/>
        <v>38380</v>
      </c>
      <c r="B208" s="82">
        <v>38380</v>
      </c>
      <c r="C208" s="81">
        <v>5.1086034166666705</v>
      </c>
      <c r="D208" s="81">
        <v>3.0703687499999996</v>
      </c>
    </row>
    <row r="209" spans="1:4" ht="15.75">
      <c r="A209" s="150">
        <f t="shared" si="3"/>
        <v>38383</v>
      </c>
      <c r="B209" s="82">
        <v>38383</v>
      </c>
      <c r="C209" s="81">
        <v>5.38505516666667</v>
      </c>
      <c r="D209" s="81">
        <v>3.0907535</v>
      </c>
    </row>
    <row r="210" spans="1:4" ht="15.75">
      <c r="A210" s="150">
        <f t="shared" si="3"/>
        <v>38384</v>
      </c>
      <c r="B210" s="82">
        <v>38384</v>
      </c>
      <c r="C210" s="81">
        <v>4.45077525</v>
      </c>
      <c r="D210" s="81">
        <v>2.9757279166666653</v>
      </c>
    </row>
    <row r="211" spans="1:4" ht="15.75">
      <c r="A211" s="150">
        <f t="shared" si="3"/>
        <v>38385</v>
      </c>
      <c r="B211" s="82">
        <v>38385</v>
      </c>
      <c r="C211" s="81">
        <v>3.993021000000004</v>
      </c>
      <c r="D211" s="81">
        <v>3.430489666666666</v>
      </c>
    </row>
    <row r="212" spans="1:4" ht="15.75">
      <c r="A212" s="150">
        <f t="shared" si="3"/>
        <v>38386</v>
      </c>
      <c r="B212" s="82">
        <v>38386</v>
      </c>
      <c r="C212" s="81">
        <v>5.045379083333334</v>
      </c>
      <c r="D212" s="81">
        <v>2.5580735</v>
      </c>
    </row>
    <row r="213" spans="1:4" ht="15.75">
      <c r="A213" s="150">
        <f t="shared" si="3"/>
        <v>38387</v>
      </c>
      <c r="B213" s="82">
        <v>38387</v>
      </c>
      <c r="C213" s="81">
        <v>5.33876383333333</v>
      </c>
      <c r="D213" s="81">
        <v>1.6517151666666663</v>
      </c>
    </row>
    <row r="214" spans="1:4" ht="15.75">
      <c r="A214" s="150">
        <f t="shared" si="3"/>
        <v>38390</v>
      </c>
      <c r="B214" s="82">
        <v>38390</v>
      </c>
      <c r="C214" s="81">
        <v>6.8922664166666685</v>
      </c>
      <c r="D214" s="81">
        <v>0.018366333333333817</v>
      </c>
    </row>
    <row r="215" spans="1:4" ht="15.75">
      <c r="A215" s="150">
        <f t="shared" si="3"/>
        <v>38391</v>
      </c>
      <c r="B215" s="82">
        <v>38391</v>
      </c>
      <c r="C215" s="81">
        <v>6.182927583333332</v>
      </c>
      <c r="D215" s="81">
        <v>0.4360744166666665</v>
      </c>
    </row>
    <row r="216" spans="1:4" ht="15.75">
      <c r="A216" s="150">
        <f t="shared" si="3"/>
        <v>38392</v>
      </c>
      <c r="B216" s="82">
        <v>38392</v>
      </c>
      <c r="C216" s="81">
        <v>5.750114333333331</v>
      </c>
      <c r="D216" s="81">
        <v>1.411471083333333</v>
      </c>
    </row>
    <row r="217" spans="1:4" ht="15.75">
      <c r="A217" s="150">
        <f t="shared" si="3"/>
        <v>38393</v>
      </c>
      <c r="B217" s="82">
        <v>38393</v>
      </c>
      <c r="C217" s="81">
        <v>5.891365583333335</v>
      </c>
      <c r="D217" s="81">
        <v>1.2665437499999992</v>
      </c>
    </row>
    <row r="218" spans="1:4" ht="15.75">
      <c r="A218" s="150">
        <f t="shared" si="3"/>
        <v>38394</v>
      </c>
      <c r="B218" s="82">
        <v>38394</v>
      </c>
      <c r="C218" s="81">
        <v>5.781953916666665</v>
      </c>
      <c r="D218" s="81">
        <v>1.169521666666667</v>
      </c>
    </row>
    <row r="219" spans="1:4" ht="15.75">
      <c r="A219" s="150">
        <f t="shared" si="3"/>
        <v>38397</v>
      </c>
      <c r="B219" s="82">
        <v>38397</v>
      </c>
      <c r="C219" s="81">
        <v>6.971075750000004</v>
      </c>
      <c r="D219" s="81">
        <v>1.1748970833333336</v>
      </c>
    </row>
    <row r="220" spans="1:4" ht="15.75">
      <c r="A220" s="150">
        <f t="shared" si="3"/>
        <v>38398</v>
      </c>
      <c r="B220" s="82">
        <v>38398</v>
      </c>
      <c r="C220" s="81">
        <v>5.846548999999996</v>
      </c>
      <c r="D220" s="81">
        <v>1.3849585000000002</v>
      </c>
    </row>
    <row r="221" spans="1:4" ht="15.75">
      <c r="A221" s="150">
        <f t="shared" si="3"/>
        <v>38399</v>
      </c>
      <c r="B221" s="82">
        <v>38399</v>
      </c>
      <c r="C221" s="81">
        <v>6.654993333333333</v>
      </c>
      <c r="D221" s="81">
        <v>2.5828965000000004</v>
      </c>
    </row>
    <row r="222" spans="1:4" ht="15.75">
      <c r="A222" s="150">
        <f t="shared" si="3"/>
        <v>38400</v>
      </c>
      <c r="B222" s="82">
        <v>38400</v>
      </c>
      <c r="C222" s="81">
        <v>3.9154056666666675</v>
      </c>
      <c r="D222" s="81">
        <v>2.5560435833333317</v>
      </c>
    </row>
    <row r="223" spans="1:4" ht="15.75">
      <c r="A223" s="150">
        <f t="shared" si="3"/>
        <v>38401</v>
      </c>
      <c r="B223" s="82">
        <v>38401</v>
      </c>
      <c r="C223" s="81">
        <v>4.408899083333337</v>
      </c>
      <c r="D223" s="81">
        <v>3.3246114166666687</v>
      </c>
    </row>
    <row r="224" spans="1:4" ht="15.75">
      <c r="A224" s="150">
        <f t="shared" si="3"/>
        <v>38404</v>
      </c>
      <c r="B224" s="82">
        <v>38404</v>
      </c>
      <c r="C224" s="81">
        <v>4.688266</v>
      </c>
      <c r="D224" s="81">
        <v>1.9687418333333335</v>
      </c>
    </row>
    <row r="225" spans="1:4" ht="15.75">
      <c r="A225" s="150">
        <f t="shared" si="3"/>
        <v>38405</v>
      </c>
      <c r="B225" s="82">
        <v>38405</v>
      </c>
      <c r="C225" s="81">
        <v>4.278036750000001</v>
      </c>
      <c r="D225" s="81">
        <v>2.696553333333335</v>
      </c>
    </row>
    <row r="226" spans="1:4" ht="15.75">
      <c r="A226" s="150">
        <f t="shared" si="3"/>
        <v>38406</v>
      </c>
      <c r="B226" s="82">
        <v>38406</v>
      </c>
      <c r="C226" s="81">
        <v>4.641747249999998</v>
      </c>
      <c r="D226" s="81">
        <v>1.4465177500000017</v>
      </c>
    </row>
    <row r="227" spans="1:4" ht="15.75">
      <c r="A227" s="150">
        <f t="shared" si="3"/>
        <v>38407</v>
      </c>
      <c r="B227" s="82">
        <v>38407</v>
      </c>
      <c r="C227" s="81">
        <v>4.5951390833333345</v>
      </c>
      <c r="D227" s="81">
        <v>1.6493158333333333</v>
      </c>
    </row>
    <row r="228" spans="1:4" ht="15.75">
      <c r="A228" s="150">
        <f t="shared" si="3"/>
        <v>38408</v>
      </c>
      <c r="B228" s="82">
        <v>38408</v>
      </c>
      <c r="C228" s="81">
        <v>4.360512333333333</v>
      </c>
      <c r="D228" s="81">
        <v>1.862705583333332</v>
      </c>
    </row>
    <row r="229" spans="1:4" ht="15.75">
      <c r="A229" s="150">
        <f t="shared" si="3"/>
        <v>38411</v>
      </c>
      <c r="B229" s="82">
        <v>38411</v>
      </c>
      <c r="C229" s="81">
        <v>3.6275978333333354</v>
      </c>
      <c r="D229" s="81">
        <v>1.6592909999999996</v>
      </c>
    </row>
    <row r="230" spans="1:4" ht="15.75">
      <c r="A230" s="150">
        <f t="shared" si="3"/>
        <v>38412</v>
      </c>
      <c r="B230" s="82">
        <v>38412</v>
      </c>
      <c r="C230" s="81">
        <v>4.94958961904762</v>
      </c>
      <c r="D230" s="81">
        <v>3.082233619047619</v>
      </c>
    </row>
    <row r="231" spans="1:4" ht="15.75">
      <c r="A231" s="150">
        <f t="shared" si="3"/>
        <v>38413</v>
      </c>
      <c r="B231" s="82">
        <v>38413</v>
      </c>
      <c r="C231" s="81">
        <v>4.979808190476191</v>
      </c>
      <c r="D231" s="81">
        <v>2.2079175238095217</v>
      </c>
    </row>
    <row r="232" spans="1:4" ht="15.75">
      <c r="A232" s="150">
        <f t="shared" si="3"/>
        <v>38414</v>
      </c>
      <c r="B232" s="82">
        <v>38414</v>
      </c>
      <c r="C232" s="81">
        <v>5.2613543809523815</v>
      </c>
      <c r="D232" s="81">
        <v>1.610367142857141</v>
      </c>
    </row>
    <row r="233" spans="1:4" ht="15.75">
      <c r="A233" s="150">
        <f t="shared" si="3"/>
        <v>38415</v>
      </c>
      <c r="B233" s="82">
        <v>38415</v>
      </c>
      <c r="C233" s="81">
        <v>6.258550476190478</v>
      </c>
      <c r="D233" s="81">
        <v>2.2458547619047637</v>
      </c>
    </row>
    <row r="234" spans="1:4" ht="15.75">
      <c r="A234" s="150">
        <f t="shared" si="3"/>
        <v>38418</v>
      </c>
      <c r="B234" s="82">
        <v>38418</v>
      </c>
      <c r="C234" s="81">
        <v>4.626867714285714</v>
      </c>
      <c r="D234" s="81">
        <v>3.3140451428571445</v>
      </c>
    </row>
    <row r="235" spans="1:4" ht="15.75">
      <c r="A235" s="150">
        <f t="shared" si="3"/>
        <v>38419</v>
      </c>
      <c r="B235" s="82">
        <v>38419</v>
      </c>
      <c r="C235" s="81">
        <v>3.7077851428571424</v>
      </c>
      <c r="D235" s="81">
        <v>3.623534952380954</v>
      </c>
    </row>
    <row r="236" spans="1:4" ht="15.75">
      <c r="A236" s="150">
        <f t="shared" si="3"/>
        <v>38420</v>
      </c>
      <c r="B236" s="82">
        <v>38420</v>
      </c>
      <c r="C236" s="81">
        <v>3.606240952380953</v>
      </c>
      <c r="D236" s="81">
        <v>4.3135116190476195</v>
      </c>
    </row>
    <row r="237" spans="1:4" ht="15.75">
      <c r="A237" s="150">
        <f t="shared" si="3"/>
        <v>38421</v>
      </c>
      <c r="B237" s="82">
        <v>38421</v>
      </c>
      <c r="C237" s="81">
        <v>3.3620757142857145</v>
      </c>
      <c r="D237" s="81">
        <v>3.9523933333333336</v>
      </c>
    </row>
    <row r="238" spans="1:4" ht="15.75">
      <c r="A238" s="150">
        <f t="shared" si="3"/>
        <v>38422</v>
      </c>
      <c r="B238" s="82">
        <v>38422</v>
      </c>
      <c r="C238" s="81">
        <v>3.320014190476191</v>
      </c>
      <c r="D238" s="81">
        <v>3.690281142857141</v>
      </c>
    </row>
    <row r="239" spans="1:4" ht="15.75">
      <c r="A239" s="150">
        <f t="shared" si="3"/>
        <v>38427</v>
      </c>
      <c r="B239" s="82">
        <v>38427</v>
      </c>
      <c r="C239" s="81">
        <v>3.249934571428571</v>
      </c>
      <c r="D239" s="81">
        <v>5.585010190476193</v>
      </c>
    </row>
    <row r="240" spans="1:4" ht="15.75">
      <c r="A240" s="150">
        <f t="shared" si="3"/>
        <v>38428</v>
      </c>
      <c r="B240" s="82">
        <v>38428</v>
      </c>
      <c r="C240" s="81">
        <v>3.041746666666666</v>
      </c>
      <c r="D240" s="81">
        <v>5.60333885714286</v>
      </c>
    </row>
    <row r="241" spans="1:4" ht="15.75">
      <c r="A241" s="150">
        <f t="shared" si="3"/>
        <v>38429</v>
      </c>
      <c r="B241" s="82">
        <v>38429</v>
      </c>
      <c r="C241" s="81">
        <v>3.9755920952380945</v>
      </c>
      <c r="D241" s="81">
        <v>5.444203428571427</v>
      </c>
    </row>
    <row r="242" spans="1:4" ht="15.75">
      <c r="A242" s="150">
        <f t="shared" si="3"/>
        <v>38430</v>
      </c>
      <c r="B242" s="82">
        <v>38430</v>
      </c>
      <c r="C242" s="81">
        <v>2.550140380952382</v>
      </c>
      <c r="D242" s="81">
        <v>5.599066571428573</v>
      </c>
    </row>
    <row r="243" spans="1:4" ht="15.75">
      <c r="A243" s="150">
        <f t="shared" si="3"/>
        <v>38432</v>
      </c>
      <c r="B243" s="82">
        <v>38432</v>
      </c>
      <c r="C243" s="81">
        <v>2.5138908571428575</v>
      </c>
      <c r="D243" s="81">
        <v>5.648058095238094</v>
      </c>
    </row>
  </sheetData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F45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8.75390625" style="76" customWidth="1"/>
    <col min="2" max="2" width="10.125" style="76" bestFit="1" customWidth="1"/>
    <col min="3" max="3" width="9.00390625" style="76" customWidth="1"/>
    <col min="4" max="4" width="10.875" style="76" customWidth="1"/>
    <col min="5" max="16384" width="8.00390625" style="76" customWidth="1"/>
  </cols>
  <sheetData>
    <row r="1" spans="1:2" ht="15.75">
      <c r="A1" s="1" t="s">
        <v>0</v>
      </c>
      <c r="B1" s="77" t="s">
        <v>106</v>
      </c>
    </row>
    <row r="2" spans="1:2" ht="15.75">
      <c r="A2" s="1"/>
      <c r="B2" s="49" t="s">
        <v>351</v>
      </c>
    </row>
    <row r="3" spans="3:4" ht="15.75">
      <c r="C3" s="88" t="s">
        <v>399</v>
      </c>
      <c r="D3" s="88" t="s">
        <v>392</v>
      </c>
    </row>
    <row r="4" spans="3:6" ht="15.75">
      <c r="C4" s="76" t="s">
        <v>104</v>
      </c>
      <c r="D4" s="76" t="s">
        <v>105</v>
      </c>
      <c r="F4" s="77" t="s">
        <v>106</v>
      </c>
    </row>
    <row r="5" spans="1:4" ht="15.75">
      <c r="A5" s="149">
        <f>+B5</f>
        <v>36951</v>
      </c>
      <c r="B5" s="83">
        <v>36951</v>
      </c>
      <c r="C5" s="84">
        <v>29.588569098475205</v>
      </c>
      <c r="D5" s="76">
        <v>77.36066027979659</v>
      </c>
    </row>
    <row r="6" spans="1:4" ht="15.75">
      <c r="A6" s="149">
        <f aca="true" t="shared" si="0" ref="A6:A20">+B6</f>
        <v>37043</v>
      </c>
      <c r="B6" s="83">
        <v>37043</v>
      </c>
      <c r="C6" s="84">
        <v>30.41212320683569</v>
      </c>
      <c r="D6" s="76">
        <v>78.39945192119725</v>
      </c>
    </row>
    <row r="7" spans="1:4" ht="15.75">
      <c r="A7" s="149">
        <f t="shared" si="0"/>
        <v>37135</v>
      </c>
      <c r="B7" s="83">
        <v>37135</v>
      </c>
      <c r="C7" s="84">
        <v>29.137735934987454</v>
      </c>
      <c r="D7" s="76">
        <v>79.012433994635</v>
      </c>
    </row>
    <row r="8" spans="1:4" ht="15.75">
      <c r="A8" s="149">
        <f t="shared" si="0"/>
        <v>37226</v>
      </c>
      <c r="B8" s="83">
        <v>37226</v>
      </c>
      <c r="C8" s="84">
        <v>29.924184054846847</v>
      </c>
      <c r="D8" s="76">
        <v>76.97240539580932</v>
      </c>
    </row>
    <row r="9" spans="1:4" ht="15.75">
      <c r="A9" s="149">
        <f t="shared" si="0"/>
        <v>37316</v>
      </c>
      <c r="B9" s="83">
        <v>37316</v>
      </c>
      <c r="C9" s="84">
        <v>28.317922978835625</v>
      </c>
      <c r="D9" s="76">
        <v>81.07303839055069</v>
      </c>
    </row>
    <row r="10" spans="1:4" ht="15.75">
      <c r="A10" s="149">
        <f t="shared" si="0"/>
        <v>37408</v>
      </c>
      <c r="B10" s="83">
        <v>37408</v>
      </c>
      <c r="C10" s="84">
        <v>25.81495859346296</v>
      </c>
      <c r="D10" s="76">
        <v>84.61985876019658</v>
      </c>
    </row>
    <row r="11" spans="1:4" ht="15.75">
      <c r="A11" s="149">
        <f t="shared" si="0"/>
        <v>37500</v>
      </c>
      <c r="B11" s="83">
        <v>37500</v>
      </c>
      <c r="C11" s="84">
        <v>22.474967655736506</v>
      </c>
      <c r="D11" s="76">
        <v>88.81619668022532</v>
      </c>
    </row>
    <row r="12" spans="1:4" ht="15.75">
      <c r="A12" s="149">
        <f t="shared" si="0"/>
        <v>37591</v>
      </c>
      <c r="B12" s="83">
        <v>37591</v>
      </c>
      <c r="C12" s="84">
        <v>24.2822778123607</v>
      </c>
      <c r="D12" s="76">
        <v>84.62564486131579</v>
      </c>
    </row>
    <row r="13" spans="1:4" ht="15.75">
      <c r="A13" s="149">
        <f t="shared" si="0"/>
        <v>37681</v>
      </c>
      <c r="B13" s="83">
        <v>37681</v>
      </c>
      <c r="C13" s="84">
        <v>23.226821038328605</v>
      </c>
      <c r="D13" s="76">
        <v>93.25901391084152</v>
      </c>
    </row>
    <row r="14" spans="1:4" ht="15.75">
      <c r="A14" s="149">
        <f t="shared" si="0"/>
        <v>37773</v>
      </c>
      <c r="B14" s="83">
        <v>37773</v>
      </c>
      <c r="C14" s="84">
        <v>21.386294168667494</v>
      </c>
      <c r="D14" s="76">
        <v>97.52087158020589</v>
      </c>
    </row>
    <row r="15" spans="1:4" ht="15.75">
      <c r="A15" s="149">
        <f t="shared" si="0"/>
        <v>37865</v>
      </c>
      <c r="B15" s="83">
        <v>37865</v>
      </c>
      <c r="C15" s="84">
        <v>19.694458429151837</v>
      </c>
      <c r="D15" s="76">
        <v>100.27588284089248</v>
      </c>
    </row>
    <row r="16" spans="1:4" ht="15.75">
      <c r="A16" s="149">
        <f t="shared" si="0"/>
        <v>37956</v>
      </c>
      <c r="B16" s="83">
        <v>37956</v>
      </c>
      <c r="C16" s="84">
        <v>19.481917579104397</v>
      </c>
      <c r="D16" s="76">
        <v>99.70479887507244</v>
      </c>
    </row>
    <row r="17" spans="1:4" ht="15.75">
      <c r="A17" s="149">
        <f t="shared" si="0"/>
        <v>38047</v>
      </c>
      <c r="B17" s="83">
        <v>38047</v>
      </c>
      <c r="C17" s="84">
        <v>19.296949304399117</v>
      </c>
      <c r="D17" s="76">
        <v>101.75327062473052</v>
      </c>
    </row>
    <row r="18" spans="1:4" ht="15.75">
      <c r="A18" s="149">
        <f t="shared" si="0"/>
        <v>38139</v>
      </c>
      <c r="B18" s="83">
        <v>38139</v>
      </c>
      <c r="C18" s="84">
        <v>19.40421897976082</v>
      </c>
      <c r="D18" s="76">
        <v>104.93866096797441</v>
      </c>
    </row>
    <row r="19" spans="1:4" ht="15.75">
      <c r="A19" s="149">
        <f t="shared" si="0"/>
        <v>38231</v>
      </c>
      <c r="B19" s="83">
        <v>38231</v>
      </c>
      <c r="C19" s="84">
        <v>20.103364150784415</v>
      </c>
      <c r="D19" s="76">
        <v>105.69182846065648</v>
      </c>
    </row>
    <row r="20" spans="1:4" ht="15.75">
      <c r="A20" s="149">
        <f t="shared" si="0"/>
        <v>38322</v>
      </c>
      <c r="B20" s="83">
        <v>38322</v>
      </c>
      <c r="C20" s="84">
        <v>21.099304381137312</v>
      </c>
      <c r="D20" s="76">
        <v>103.68854199990412</v>
      </c>
    </row>
    <row r="25" ht="15.75">
      <c r="F25" s="7" t="s">
        <v>6</v>
      </c>
    </row>
    <row r="27" ht="15.75">
      <c r="F27" s="49" t="s">
        <v>351</v>
      </c>
    </row>
    <row r="45" ht="15.75">
      <c r="F45" s="7" t="s">
        <v>198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M51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12.375" style="85" customWidth="1"/>
    <col min="2" max="2" width="36.25390625" style="85" customWidth="1"/>
    <col min="3" max="16384" width="8.00390625" style="85" customWidth="1"/>
  </cols>
  <sheetData>
    <row r="1" spans="1:2" ht="15.75">
      <c r="A1" s="1" t="s">
        <v>0</v>
      </c>
      <c r="B1" s="86" t="s">
        <v>107</v>
      </c>
    </row>
    <row r="2" spans="1:2" ht="15.75">
      <c r="A2" s="1"/>
      <c r="B2" s="49" t="s">
        <v>355</v>
      </c>
    </row>
    <row r="3" spans="3:6" ht="15.75">
      <c r="C3" s="85">
        <v>2001</v>
      </c>
      <c r="D3" s="85">
        <v>2002</v>
      </c>
      <c r="E3" s="85">
        <v>2003</v>
      </c>
      <c r="F3" s="85">
        <v>2004</v>
      </c>
    </row>
    <row r="4" spans="1:13" ht="15.75">
      <c r="A4" s="88" t="s">
        <v>400</v>
      </c>
      <c r="B4" s="85" t="s">
        <v>108</v>
      </c>
      <c r="C4" s="87">
        <v>0.33757368278675637</v>
      </c>
      <c r="D4" s="87">
        <v>0.39159089464522</v>
      </c>
      <c r="E4" s="87">
        <v>0.6254258301033708</v>
      </c>
      <c r="F4" s="87">
        <v>1.063295271648928</v>
      </c>
      <c r="J4" s="87"/>
      <c r="K4" s="87"/>
      <c r="L4" s="87"/>
      <c r="M4" s="87"/>
    </row>
    <row r="5" spans="1:13" ht="15.75">
      <c r="A5" s="88" t="s">
        <v>393</v>
      </c>
      <c r="B5" s="85" t="s">
        <v>109</v>
      </c>
      <c r="C5" s="87">
        <v>0.37822176077631386</v>
      </c>
      <c r="D5" s="87">
        <v>0.30010007950431294</v>
      </c>
      <c r="E5" s="87">
        <v>0.23095998165454557</v>
      </c>
      <c r="F5" s="87">
        <v>0.41549967809214383</v>
      </c>
      <c r="J5" s="87"/>
      <c r="K5" s="87"/>
      <c r="L5" s="87"/>
      <c r="M5" s="87"/>
    </row>
    <row r="6" spans="1:13" ht="15.75">
      <c r="A6" s="88" t="s">
        <v>394</v>
      </c>
      <c r="B6" s="85" t="s">
        <v>110</v>
      </c>
      <c r="C6" s="87">
        <v>0.0406480779895579</v>
      </c>
      <c r="D6" s="87">
        <v>-0.0914908151409066</v>
      </c>
      <c r="E6" s="87">
        <v>-0.394465848448825</v>
      </c>
      <c r="F6" s="87">
        <v>-0.647795593556784</v>
      </c>
      <c r="J6" s="87"/>
      <c r="K6" s="87"/>
      <c r="L6" s="87"/>
      <c r="M6" s="87"/>
    </row>
    <row r="8" ht="15.75">
      <c r="C8" s="86" t="s">
        <v>107</v>
      </c>
    </row>
    <row r="28" ht="15.75">
      <c r="C28" s="7" t="s">
        <v>6</v>
      </c>
    </row>
    <row r="30" ht="15.75">
      <c r="C30" s="49" t="s">
        <v>355</v>
      </c>
    </row>
    <row r="51" ht="15.75">
      <c r="C51" s="7" t="s">
        <v>198</v>
      </c>
    </row>
  </sheetData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O43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14.375" style="85" customWidth="1"/>
    <col min="2" max="2" width="38.75390625" style="85" customWidth="1"/>
    <col min="3" max="8" width="7.625" style="85" customWidth="1"/>
    <col min="9" max="16384" width="8.00390625" style="85" customWidth="1"/>
  </cols>
  <sheetData>
    <row r="1" spans="1:12" s="166" customFormat="1" ht="15.75">
      <c r="A1" s="157" t="s">
        <v>0</v>
      </c>
      <c r="B1" s="165" t="s">
        <v>357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5" ht="15.75">
      <c r="A2" s="1"/>
      <c r="B2" s="49" t="s">
        <v>356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90"/>
      <c r="N2" s="90"/>
      <c r="O2" s="90"/>
    </row>
    <row r="3" spans="3:8" ht="15.75">
      <c r="C3" s="85">
        <v>1999</v>
      </c>
      <c r="D3" s="85">
        <v>2000</v>
      </c>
      <c r="E3" s="85">
        <v>2001</v>
      </c>
      <c r="F3" s="85">
        <v>2002</v>
      </c>
      <c r="G3" s="85">
        <v>2003</v>
      </c>
      <c r="H3" s="85">
        <v>2004</v>
      </c>
    </row>
    <row r="4" spans="1:8" ht="15.75">
      <c r="A4" s="88" t="s">
        <v>395</v>
      </c>
      <c r="B4" s="85" t="s">
        <v>111</v>
      </c>
      <c r="C4" s="89">
        <v>53.353042534649184</v>
      </c>
      <c r="D4" s="89">
        <v>55.992397504687474</v>
      </c>
      <c r="E4" s="89">
        <v>59.46733603551374</v>
      </c>
      <c r="F4" s="89">
        <v>65.25771595432623</v>
      </c>
      <c r="G4" s="89">
        <v>64.10859437133466</v>
      </c>
      <c r="H4" s="89">
        <v>65.1825279887159</v>
      </c>
    </row>
    <row r="5" spans="1:8" ht="15.75">
      <c r="A5" s="88" t="s">
        <v>401</v>
      </c>
      <c r="B5" s="85" t="s">
        <v>112</v>
      </c>
      <c r="C5" s="89">
        <v>10.814834666829023</v>
      </c>
      <c r="D5" s="89">
        <v>10.43164682836595</v>
      </c>
      <c r="E5" s="89">
        <v>10.458095710704173</v>
      </c>
      <c r="F5" s="89">
        <v>9.41042625859936</v>
      </c>
      <c r="G5" s="89">
        <v>9.471256076694296</v>
      </c>
      <c r="H5" s="89">
        <v>9.598321865637082</v>
      </c>
    </row>
    <row r="6" ht="15.75">
      <c r="C6" s="86" t="s">
        <v>159</v>
      </c>
    </row>
    <row r="24" ht="15.75">
      <c r="C24" s="7" t="s">
        <v>6</v>
      </c>
    </row>
    <row r="26" ht="15.75">
      <c r="C26" s="49" t="s">
        <v>356</v>
      </c>
    </row>
    <row r="43" ht="15.75">
      <c r="C43" s="7" t="s">
        <v>198</v>
      </c>
    </row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M30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5.125" style="85" bestFit="1" customWidth="1"/>
    <col min="2" max="4" width="12.875" style="85" customWidth="1"/>
    <col min="5" max="5" width="11.50390625" style="85" customWidth="1"/>
    <col min="6" max="8" width="12.875" style="85" customWidth="1"/>
    <col min="9" max="16384" width="8.00390625" style="85" customWidth="1"/>
  </cols>
  <sheetData>
    <row r="1" spans="1:2" ht="15.75">
      <c r="A1" s="1" t="s">
        <v>0</v>
      </c>
      <c r="B1" s="86" t="s">
        <v>113</v>
      </c>
    </row>
    <row r="2" spans="1:9" ht="15.75">
      <c r="A2" s="1"/>
      <c r="B2" s="49" t="s">
        <v>358</v>
      </c>
      <c r="C2" s="88"/>
      <c r="D2" s="88"/>
      <c r="E2" s="88"/>
      <c r="F2" s="88"/>
      <c r="G2" s="88"/>
      <c r="H2" s="88"/>
      <c r="I2" s="88"/>
    </row>
    <row r="3" spans="1:8" ht="15.75">
      <c r="A3" s="1"/>
      <c r="B3" s="88" t="s">
        <v>359</v>
      </c>
      <c r="C3" s="88" t="s">
        <v>360</v>
      </c>
      <c r="D3" s="88" t="s">
        <v>361</v>
      </c>
      <c r="E3" s="88" t="s">
        <v>362</v>
      </c>
      <c r="F3" s="88" t="s">
        <v>363</v>
      </c>
      <c r="G3" s="88" t="s">
        <v>364</v>
      </c>
      <c r="H3" s="88" t="s">
        <v>365</v>
      </c>
    </row>
    <row r="4" spans="2:8" ht="31.5">
      <c r="B4" s="90" t="s">
        <v>161</v>
      </c>
      <c r="C4" s="90" t="s">
        <v>162</v>
      </c>
      <c r="D4" s="90" t="s">
        <v>163</v>
      </c>
      <c r="E4" s="90" t="s">
        <v>114</v>
      </c>
      <c r="F4" s="90" t="s">
        <v>164</v>
      </c>
      <c r="G4" s="90" t="s">
        <v>115</v>
      </c>
      <c r="H4" s="90" t="s">
        <v>116</v>
      </c>
    </row>
    <row r="5" spans="1:8" ht="15.75">
      <c r="A5" s="85">
        <v>2003</v>
      </c>
      <c r="B5" s="87"/>
      <c r="C5" s="87">
        <v>-0.40641919686567274</v>
      </c>
      <c r="D5" s="87">
        <v>-0.4784649986909104</v>
      </c>
      <c r="E5" s="87">
        <v>0.13625738296006418</v>
      </c>
      <c r="F5" s="87">
        <v>0.15710869571532682</v>
      </c>
      <c r="G5" s="87">
        <v>-0.3731253663078622</v>
      </c>
      <c r="H5" s="87">
        <v>-0.722553132377028</v>
      </c>
    </row>
    <row r="6" spans="1:8" ht="15.75">
      <c r="A6" s="85">
        <v>2004</v>
      </c>
      <c r="B6" s="87">
        <v>1.556607388563637</v>
      </c>
      <c r="C6" s="87">
        <v>1.9534902774942617</v>
      </c>
      <c r="D6" s="87">
        <v>-0.7099681239529168</v>
      </c>
      <c r="E6" s="87">
        <v>-0.36491840618752414</v>
      </c>
      <c r="F6" s="87">
        <v>0.50518760546775</v>
      </c>
      <c r="G6" s="87">
        <v>-2.045723094779621</v>
      </c>
      <c r="H6" s="87">
        <v>2.716074211943436</v>
      </c>
    </row>
    <row r="8" spans="2:13" ht="15.75">
      <c r="B8" s="86" t="s">
        <v>113</v>
      </c>
      <c r="M8" s="49" t="s">
        <v>358</v>
      </c>
    </row>
    <row r="30" spans="2:13" ht="15.75">
      <c r="B30" s="7" t="s">
        <v>6</v>
      </c>
      <c r="M30" s="7" t="s">
        <v>198</v>
      </c>
    </row>
  </sheetData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N27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15.125" style="91" customWidth="1"/>
    <col min="2" max="2" width="28.875" style="91" customWidth="1"/>
    <col min="3" max="13" width="7.625" style="91" customWidth="1"/>
    <col min="14" max="16384" width="8.00390625" style="91" customWidth="1"/>
  </cols>
  <sheetData>
    <row r="1" spans="1:2" ht="15.75">
      <c r="A1" s="1" t="s">
        <v>0</v>
      </c>
      <c r="B1" s="92" t="s">
        <v>117</v>
      </c>
    </row>
    <row r="2" spans="2:3" ht="15.75">
      <c r="B2" s="151" t="s">
        <v>368</v>
      </c>
      <c r="C2" s="92"/>
    </row>
    <row r="3" spans="3:8" ht="15.75">
      <c r="C3" s="91">
        <v>1999</v>
      </c>
      <c r="D3" s="91">
        <v>2000</v>
      </c>
      <c r="E3" s="91">
        <v>2001</v>
      </c>
      <c r="F3" s="91">
        <v>2002</v>
      </c>
      <c r="G3" s="91">
        <v>2003</v>
      </c>
      <c r="H3" s="91">
        <v>2004</v>
      </c>
    </row>
    <row r="4" spans="1:8" ht="15.75">
      <c r="A4" s="91" t="s">
        <v>366</v>
      </c>
      <c r="B4" s="93" t="s">
        <v>118</v>
      </c>
      <c r="C4" s="94">
        <v>1.5978527424346498</v>
      </c>
      <c r="D4" s="94">
        <v>1.5081913695590792</v>
      </c>
      <c r="E4" s="94">
        <v>1.5842269489250347</v>
      </c>
      <c r="F4" s="94">
        <v>1.595580628542213</v>
      </c>
      <c r="G4" s="94">
        <v>1.4805135146234782</v>
      </c>
      <c r="H4" s="94">
        <v>1.4444863436531352</v>
      </c>
    </row>
    <row r="5" spans="1:8" ht="15.75">
      <c r="A5" s="91" t="s">
        <v>367</v>
      </c>
      <c r="B5" s="93" t="s">
        <v>119</v>
      </c>
      <c r="C5" s="94">
        <v>2.487046235797519</v>
      </c>
      <c r="D5" s="94">
        <v>2.2986382929990135</v>
      </c>
      <c r="E5" s="94">
        <v>2.263634684605772</v>
      </c>
      <c r="F5" s="94">
        <v>2.1201421118581303</v>
      </c>
      <c r="G5" s="94">
        <v>1.9322341924689461</v>
      </c>
      <c r="H5" s="94">
        <v>1.7149316183313303</v>
      </c>
    </row>
    <row r="7" spans="2:14" ht="15.75">
      <c r="B7" s="92" t="s">
        <v>117</v>
      </c>
      <c r="C7" s="95"/>
      <c r="D7" s="95"/>
      <c r="E7" s="95"/>
      <c r="F7" s="95"/>
      <c r="G7" s="95"/>
      <c r="H7" s="95"/>
      <c r="I7" s="95"/>
      <c r="J7" s="95"/>
      <c r="K7" s="95"/>
      <c r="N7" s="151" t="s">
        <v>368</v>
      </c>
    </row>
    <row r="8" spans="2:11" ht="15.75">
      <c r="B8" s="94"/>
      <c r="C8" s="94"/>
      <c r="D8" s="94"/>
      <c r="E8" s="94"/>
      <c r="F8" s="94"/>
      <c r="G8" s="94"/>
      <c r="H8" s="94"/>
      <c r="I8" s="94"/>
      <c r="J8" s="94"/>
      <c r="K8" s="94"/>
    </row>
    <row r="26" ht="15.75">
      <c r="N26" s="7" t="s">
        <v>198</v>
      </c>
    </row>
    <row r="27" ht="15.75">
      <c r="B27" s="7" t="s">
        <v>6</v>
      </c>
    </row>
  </sheetData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J45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13.00390625" style="96" customWidth="1"/>
    <col min="2" max="2" width="19.875" style="96" customWidth="1"/>
    <col min="3" max="16384" width="8.00390625" style="96" customWidth="1"/>
  </cols>
  <sheetData>
    <row r="1" spans="1:2" ht="15.75">
      <c r="A1" s="1" t="s">
        <v>0</v>
      </c>
      <c r="B1" s="49" t="s">
        <v>151</v>
      </c>
    </row>
    <row r="2" spans="1:2" ht="15.75">
      <c r="A2" s="1"/>
      <c r="B2" s="49" t="s">
        <v>369</v>
      </c>
    </row>
    <row r="3" spans="1:6" ht="15.75">
      <c r="A3" s="1"/>
      <c r="B3" s="49"/>
      <c r="C3" s="88" t="s">
        <v>370</v>
      </c>
      <c r="D3" s="88" t="s">
        <v>371</v>
      </c>
      <c r="E3" s="88" t="s">
        <v>372</v>
      </c>
      <c r="F3" s="88"/>
    </row>
    <row r="4" spans="3:5" ht="15.75">
      <c r="C4" s="96" t="s">
        <v>144</v>
      </c>
      <c r="D4" s="96" t="s">
        <v>145</v>
      </c>
      <c r="E4" s="96" t="s">
        <v>146</v>
      </c>
    </row>
    <row r="5" spans="1:10" ht="15.75">
      <c r="A5" s="88" t="s">
        <v>373</v>
      </c>
      <c r="B5" s="96" t="s">
        <v>147</v>
      </c>
      <c r="C5" s="97">
        <v>-1.2</v>
      </c>
      <c r="D5" s="96">
        <v>-1.1</v>
      </c>
      <c r="E5" s="96">
        <v>-1.1</v>
      </c>
      <c r="H5" s="137"/>
      <c r="I5" s="88"/>
      <c r="J5" s="88"/>
    </row>
    <row r="6" spans="1:10" ht="15.75">
      <c r="A6" s="88" t="s">
        <v>374</v>
      </c>
      <c r="B6" s="96" t="s">
        <v>148</v>
      </c>
      <c r="C6" s="97">
        <v>-0.2</v>
      </c>
      <c r="D6" s="96">
        <v>-0.1</v>
      </c>
      <c r="E6" s="96">
        <v>-0.1</v>
      </c>
      <c r="H6" s="137"/>
      <c r="I6" s="88"/>
      <c r="J6" s="88"/>
    </row>
    <row r="7" spans="1:10" ht="15.75">
      <c r="A7" s="88" t="s">
        <v>375</v>
      </c>
      <c r="B7" s="96" t="s">
        <v>149</v>
      </c>
      <c r="C7" s="97">
        <v>-1</v>
      </c>
      <c r="D7" s="96">
        <v>-0.7</v>
      </c>
      <c r="E7" s="96">
        <v>-0.5</v>
      </c>
      <c r="H7" s="137"/>
      <c r="I7" s="88"/>
      <c r="J7" s="88"/>
    </row>
    <row r="8" spans="1:10" ht="15.75">
      <c r="A8" s="88" t="s">
        <v>376</v>
      </c>
      <c r="B8" s="96" t="s">
        <v>150</v>
      </c>
      <c r="C8" s="97">
        <v>-0.2</v>
      </c>
      <c r="D8" s="96">
        <v>-0.4</v>
      </c>
      <c r="E8" s="96">
        <v>-0.6</v>
      </c>
      <c r="H8" s="137"/>
      <c r="I8" s="88"/>
      <c r="J8" s="88"/>
    </row>
    <row r="10" ht="15.75">
      <c r="C10" s="49" t="s">
        <v>151</v>
      </c>
    </row>
    <row r="27" ht="15.75">
      <c r="C27" s="88" t="s">
        <v>152</v>
      </c>
    </row>
    <row r="29" ht="15.75">
      <c r="C29" s="49" t="s">
        <v>369</v>
      </c>
    </row>
    <row r="45" ht="15.75">
      <c r="C45" s="7" t="s">
        <v>378</v>
      </c>
    </row>
  </sheetData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M45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12.125" style="96" customWidth="1"/>
    <col min="2" max="2" width="21.625" style="96" customWidth="1"/>
    <col min="3" max="12" width="7.625" style="96" customWidth="1"/>
    <col min="13" max="16384" width="8.00390625" style="96" customWidth="1"/>
  </cols>
  <sheetData>
    <row r="1" spans="1:2" ht="15.75">
      <c r="A1" s="1" t="s">
        <v>0</v>
      </c>
      <c r="B1" s="49" t="s">
        <v>155</v>
      </c>
    </row>
    <row r="2" spans="2:3" ht="15.75">
      <c r="B2" s="49" t="s">
        <v>377</v>
      </c>
      <c r="C2" s="49"/>
    </row>
    <row r="3" spans="3:11" ht="15.75">
      <c r="C3" s="96">
        <v>1996</v>
      </c>
      <c r="D3" s="96">
        <v>1997</v>
      </c>
      <c r="E3" s="96">
        <v>1998</v>
      </c>
      <c r="F3" s="96">
        <v>1999</v>
      </c>
      <c r="G3" s="96">
        <v>2000</v>
      </c>
      <c r="H3" s="96">
        <v>2001</v>
      </c>
      <c r="I3" s="96">
        <v>2002</v>
      </c>
      <c r="J3" s="96">
        <v>2003</v>
      </c>
      <c r="K3" s="96">
        <v>2004</v>
      </c>
    </row>
    <row r="4" spans="1:13" ht="15.75">
      <c r="A4" s="88" t="s">
        <v>396</v>
      </c>
      <c r="B4" s="96" t="s">
        <v>153</v>
      </c>
      <c r="C4" s="97">
        <v>18.323214775965845</v>
      </c>
      <c r="D4" s="97">
        <v>19.475843071153637</v>
      </c>
      <c r="E4" s="97">
        <v>20.874920552970497</v>
      </c>
      <c r="F4" s="97">
        <v>21.2551780625074</v>
      </c>
      <c r="G4" s="97">
        <v>24.052946655952432</v>
      </c>
      <c r="H4" s="97">
        <v>26.940680293011766</v>
      </c>
      <c r="I4" s="97">
        <v>28.57227674660433</v>
      </c>
      <c r="J4" s="97">
        <v>32.63741611310629</v>
      </c>
      <c r="K4" s="97">
        <v>38.20943709022991</v>
      </c>
      <c r="M4" s="97"/>
    </row>
    <row r="5" spans="1:11" ht="15.75">
      <c r="A5" s="88" t="s">
        <v>402</v>
      </c>
      <c r="B5" s="96" t="s">
        <v>154</v>
      </c>
      <c r="C5" s="98">
        <v>3.730331159694309</v>
      </c>
      <c r="D5" s="98">
        <v>3.978386106230279</v>
      </c>
      <c r="E5" s="98">
        <v>4.112271121634274</v>
      </c>
      <c r="F5" s="98">
        <v>4.084898978232169</v>
      </c>
      <c r="G5" s="98">
        <v>3.8072135555412494</v>
      </c>
      <c r="H5" s="98">
        <v>3.8478616335308073</v>
      </c>
      <c r="I5" s="98">
        <v>3.715722740400343</v>
      </c>
      <c r="J5" s="98">
        <v>3.412747707092424</v>
      </c>
      <c r="K5" s="98">
        <v>3.159559444921222</v>
      </c>
    </row>
    <row r="7" ht="15.75">
      <c r="D7" s="49" t="s">
        <v>155</v>
      </c>
    </row>
    <row r="26" ht="15.75">
      <c r="D26" s="7" t="s">
        <v>6</v>
      </c>
    </row>
    <row r="28" ht="15.75">
      <c r="D28" s="49" t="s">
        <v>377</v>
      </c>
    </row>
    <row r="45" ht="15.75">
      <c r="D45" s="7" t="s">
        <v>198</v>
      </c>
    </row>
  </sheetData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K27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12.875" style="85" customWidth="1"/>
    <col min="2" max="2" width="29.625" style="85" customWidth="1"/>
    <col min="3" max="16384" width="8.00390625" style="85" customWidth="1"/>
  </cols>
  <sheetData>
    <row r="1" spans="1:2" ht="15.75">
      <c r="A1" s="1" t="s">
        <v>0</v>
      </c>
      <c r="B1" s="86" t="s">
        <v>165</v>
      </c>
    </row>
    <row r="2" spans="2:3" ht="15.75">
      <c r="B2" s="49" t="s">
        <v>379</v>
      </c>
      <c r="C2" s="86"/>
    </row>
    <row r="3" spans="3:8" ht="15.75">
      <c r="C3" s="85">
        <v>1999</v>
      </c>
      <c r="D3" s="85">
        <v>2000</v>
      </c>
      <c r="E3" s="85">
        <v>2001</v>
      </c>
      <c r="F3" s="85">
        <v>2002</v>
      </c>
      <c r="G3" s="85">
        <v>2003</v>
      </c>
      <c r="H3" s="85">
        <v>2004</v>
      </c>
    </row>
    <row r="4" spans="1:8" ht="15.75">
      <c r="A4" s="88" t="s">
        <v>397</v>
      </c>
      <c r="B4" s="85" t="s">
        <v>120</v>
      </c>
      <c r="C4" s="87">
        <v>0.23011125562542623</v>
      </c>
      <c r="D4" s="87">
        <v>0.2631795453692813</v>
      </c>
      <c r="E4" s="87">
        <v>0.3843503481960528</v>
      </c>
      <c r="F4" s="87">
        <v>0.2783600676387322</v>
      </c>
      <c r="G4" s="87">
        <v>0.23113184375084558</v>
      </c>
      <c r="H4" s="87">
        <v>0.2757751064382693</v>
      </c>
    </row>
    <row r="5" spans="1:8" ht="15.75">
      <c r="A5" s="88" t="s">
        <v>398</v>
      </c>
      <c r="B5" s="85" t="s">
        <v>121</v>
      </c>
      <c r="C5" s="87">
        <v>0.26243575257639856</v>
      </c>
      <c r="D5" s="87">
        <v>0.14789287211643454</v>
      </c>
      <c r="E5" s="87">
        <v>0.006691278210036727</v>
      </c>
      <c r="F5" s="87">
        <v>0.11670706722018</v>
      </c>
      <c r="G5" s="87">
        <v>0.09096410656881167</v>
      </c>
      <c r="H5" s="87">
        <v>0.07707140598413414</v>
      </c>
    </row>
    <row r="6" spans="1:8" ht="15.75">
      <c r="A6" s="88" t="s">
        <v>403</v>
      </c>
      <c r="B6" s="85" t="s">
        <v>122</v>
      </c>
      <c r="C6" s="89">
        <v>4.847372951817402</v>
      </c>
      <c r="D6" s="89">
        <v>3.4764728398832037</v>
      </c>
      <c r="E6" s="89">
        <v>3.2243073253968793</v>
      </c>
      <c r="F6" s="89">
        <v>3.6244044741270014</v>
      </c>
      <c r="G6" s="89">
        <v>3.23688189717441</v>
      </c>
      <c r="H6" s="89">
        <v>3.375832353229712</v>
      </c>
    </row>
    <row r="8" spans="2:11" ht="15.75">
      <c r="B8" s="86" t="s">
        <v>165</v>
      </c>
      <c r="K8" s="49" t="s">
        <v>379</v>
      </c>
    </row>
    <row r="27" spans="2:11" ht="15.75">
      <c r="B27" s="7" t="s">
        <v>6</v>
      </c>
      <c r="K27" s="7" t="s">
        <v>198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54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9.00390625" style="14" customWidth="1"/>
    <col min="2" max="2" width="8.75390625" style="14" customWidth="1"/>
    <col min="3" max="3" width="13.75390625" style="14" customWidth="1"/>
    <col min="4" max="4" width="16.625" style="14" customWidth="1"/>
    <col min="5" max="5" width="13.375" style="14" customWidth="1"/>
    <col min="6" max="16384" width="8.00390625" style="14" customWidth="1"/>
  </cols>
  <sheetData>
    <row r="1" spans="1:2" ht="15.75">
      <c r="A1" s="1" t="s">
        <v>0</v>
      </c>
      <c r="B1" s="13" t="s">
        <v>12</v>
      </c>
    </row>
    <row r="2" ht="15.75">
      <c r="B2" s="133" t="s">
        <v>221</v>
      </c>
    </row>
    <row r="3" spans="3:7" ht="15.75">
      <c r="C3" s="167" t="s">
        <v>13</v>
      </c>
      <c r="D3" s="167"/>
      <c r="G3" s="13" t="s">
        <v>12</v>
      </c>
    </row>
    <row r="4" spans="3:5" ht="15.75">
      <c r="C4" s="15" t="s">
        <v>14</v>
      </c>
      <c r="D4" s="15" t="s">
        <v>15</v>
      </c>
      <c r="E4" s="15" t="s">
        <v>16</v>
      </c>
    </row>
    <row r="5" spans="3:5" ht="15.75">
      <c r="C5" s="15" t="s">
        <v>218</v>
      </c>
      <c r="D5" s="15" t="s">
        <v>219</v>
      </c>
      <c r="E5" s="15" t="s">
        <v>220</v>
      </c>
    </row>
    <row r="6" spans="1:5" ht="15.75">
      <c r="A6" s="14" t="s">
        <v>202</v>
      </c>
      <c r="B6" s="16" t="s">
        <v>17</v>
      </c>
      <c r="C6" s="17">
        <v>101.94543718259818</v>
      </c>
      <c r="D6" s="17">
        <v>98.80350731867756</v>
      </c>
      <c r="E6" s="17">
        <v>99.90318277104979</v>
      </c>
    </row>
    <row r="7" spans="1:5" ht="15.75">
      <c r="A7" s="14" t="s">
        <v>203</v>
      </c>
      <c r="B7" s="16" t="s">
        <v>18</v>
      </c>
      <c r="C7" s="17">
        <v>100.88645649032004</v>
      </c>
      <c r="D7" s="17">
        <v>100.10248340572313</v>
      </c>
      <c r="E7" s="17">
        <v>100.37687398533205</v>
      </c>
    </row>
    <row r="8" spans="1:5" ht="15.75">
      <c r="A8" s="14" t="s">
        <v>204</v>
      </c>
      <c r="B8" s="16" t="s">
        <v>19</v>
      </c>
      <c r="C8" s="17">
        <v>99.51350366479744</v>
      </c>
      <c r="D8" s="17">
        <v>100.3717827363259</v>
      </c>
      <c r="E8" s="17">
        <v>100.07138506129094</v>
      </c>
    </row>
    <row r="9" spans="1:5" ht="15.75">
      <c r="A9" s="14" t="s">
        <v>205</v>
      </c>
      <c r="B9" s="16" t="s">
        <v>20</v>
      </c>
      <c r="C9" s="17">
        <v>97.75352147363702</v>
      </c>
      <c r="D9" s="17">
        <v>100.74368776259779</v>
      </c>
      <c r="E9" s="17">
        <v>99.69712956146151</v>
      </c>
    </row>
    <row r="10" spans="1:5" ht="15.75">
      <c r="A10" s="14" t="s">
        <v>206</v>
      </c>
      <c r="B10" s="16" t="s">
        <v>21</v>
      </c>
      <c r="C10" s="17">
        <v>98.07487337679544</v>
      </c>
      <c r="D10" s="17">
        <v>100.75619078676912</v>
      </c>
      <c r="E10" s="17">
        <v>99.81772969327832</v>
      </c>
    </row>
    <row r="11" spans="1:5" ht="15.75">
      <c r="A11" s="14" t="s">
        <v>207</v>
      </c>
      <c r="B11" s="16" t="s">
        <v>22</v>
      </c>
      <c r="C11" s="17">
        <v>97.48194390199474</v>
      </c>
      <c r="D11" s="17">
        <v>101.24515831576014</v>
      </c>
      <c r="E11" s="17">
        <v>99.92803327094225</v>
      </c>
    </row>
    <row r="12" spans="1:5" ht="15.75">
      <c r="A12" s="14" t="s">
        <v>208</v>
      </c>
      <c r="B12" s="16" t="s">
        <v>23</v>
      </c>
      <c r="C12" s="17">
        <v>97.41459521740308</v>
      </c>
      <c r="D12" s="17">
        <v>102.0642274421325</v>
      </c>
      <c r="E12" s="17">
        <v>100.43685616347722</v>
      </c>
    </row>
    <row r="13" spans="1:5" ht="15.75">
      <c r="A13" s="14" t="s">
        <v>209</v>
      </c>
      <c r="B13" s="16" t="s">
        <v>24</v>
      </c>
      <c r="C13" s="17">
        <v>96.26903166704199</v>
      </c>
      <c r="D13" s="17">
        <v>102.83134151213414</v>
      </c>
      <c r="E13" s="17">
        <v>100.53453306635188</v>
      </c>
    </row>
    <row r="14" spans="1:5" ht="15.75">
      <c r="A14" s="14" t="s">
        <v>210</v>
      </c>
      <c r="B14" s="16" t="s">
        <v>25</v>
      </c>
      <c r="C14" s="17">
        <v>97.58937997765587</v>
      </c>
      <c r="D14" s="17">
        <v>102.3864636003045</v>
      </c>
      <c r="E14" s="17">
        <v>100.70748433237748</v>
      </c>
    </row>
    <row r="15" spans="1:5" ht="15.75">
      <c r="A15" s="14" t="s">
        <v>211</v>
      </c>
      <c r="B15" s="16" t="s">
        <v>26</v>
      </c>
      <c r="C15" s="17">
        <v>97.66561541048266</v>
      </c>
      <c r="D15" s="17">
        <v>101.27621117472911</v>
      </c>
      <c r="E15" s="17">
        <v>100.01250265724286</v>
      </c>
    </row>
    <row r="16" spans="1:5" ht="15.75">
      <c r="A16" s="14" t="s">
        <v>212</v>
      </c>
      <c r="B16" s="16" t="s">
        <v>27</v>
      </c>
      <c r="C16" s="17">
        <v>100.44204958962611</v>
      </c>
      <c r="D16" s="17">
        <v>101.25557571945991</v>
      </c>
      <c r="E16" s="17">
        <v>100.97084157401808</v>
      </c>
    </row>
    <row r="17" spans="1:5" ht="15.75">
      <c r="A17" s="14" t="s">
        <v>213</v>
      </c>
      <c r="B17" s="16" t="s">
        <v>28</v>
      </c>
      <c r="C17" s="17">
        <v>101.10866836964308</v>
      </c>
      <c r="D17" s="17">
        <v>101.0576854050456</v>
      </c>
      <c r="E17" s="17">
        <v>101.07552944265473</v>
      </c>
    </row>
    <row r="18" spans="1:5" ht="15.75">
      <c r="A18" s="14" t="s">
        <v>214</v>
      </c>
      <c r="B18" s="16" t="s">
        <v>29</v>
      </c>
      <c r="C18" s="17">
        <v>100.83268426695349</v>
      </c>
      <c r="D18" s="17">
        <v>99.46299924300615</v>
      </c>
      <c r="E18" s="17">
        <v>99.94238900138771</v>
      </c>
    </row>
    <row r="19" spans="1:5" ht="15.75">
      <c r="A19" s="14" t="s">
        <v>215</v>
      </c>
      <c r="B19" s="16" t="s">
        <v>30</v>
      </c>
      <c r="C19" s="17">
        <v>100.8676671034046</v>
      </c>
      <c r="D19" s="17">
        <v>99.79618462927174</v>
      </c>
      <c r="E19" s="17">
        <v>100.17120349521824</v>
      </c>
    </row>
    <row r="20" spans="1:5" ht="15.75">
      <c r="A20" s="14" t="s">
        <v>216</v>
      </c>
      <c r="B20" s="16" t="s">
        <v>31</v>
      </c>
      <c r="C20" s="17">
        <v>99.16143263389976</v>
      </c>
      <c r="D20" s="17">
        <v>99.23041406756886</v>
      </c>
      <c r="E20" s="17">
        <v>99.20627056578468</v>
      </c>
    </row>
    <row r="21" spans="1:5" ht="15.75">
      <c r="A21" s="14" t="s">
        <v>217</v>
      </c>
      <c r="B21" s="16" t="s">
        <v>32</v>
      </c>
      <c r="C21" s="17">
        <v>99.4973420885863</v>
      </c>
      <c r="D21" s="17">
        <v>99.61445308636539</v>
      </c>
      <c r="E21" s="17">
        <v>99.5734642371427</v>
      </c>
    </row>
    <row r="22" ht="15.75">
      <c r="B22" s="16"/>
    </row>
    <row r="23" ht="15.75">
      <c r="B23" s="16"/>
    </row>
    <row r="24" spans="2:7" ht="15.75">
      <c r="B24" s="16"/>
      <c r="G24" s="7" t="s">
        <v>33</v>
      </c>
    </row>
    <row r="25" ht="15.75">
      <c r="B25" s="16"/>
    </row>
    <row r="26" spans="2:7" ht="15.75">
      <c r="B26" s="16"/>
      <c r="G26" s="133" t="s">
        <v>221</v>
      </c>
    </row>
    <row r="27" ht="15.75">
      <c r="B27" s="16"/>
    </row>
    <row r="28" ht="15.75">
      <c r="B28" s="16"/>
    </row>
    <row r="29" ht="15.75">
      <c r="B29" s="16"/>
    </row>
    <row r="30" ht="15.75">
      <c r="B30" s="16"/>
    </row>
    <row r="31" ht="15.75">
      <c r="B31" s="16"/>
    </row>
    <row r="32" ht="15.75">
      <c r="B32" s="16"/>
    </row>
    <row r="33" ht="15.75">
      <c r="B33" s="16"/>
    </row>
    <row r="34" ht="15.75">
      <c r="B34" s="16"/>
    </row>
    <row r="35" ht="15.75">
      <c r="B35" s="16"/>
    </row>
    <row r="36" ht="15.75">
      <c r="B36" s="16"/>
    </row>
    <row r="37" ht="15.75">
      <c r="B37" s="16"/>
    </row>
    <row r="38" ht="15.75">
      <c r="B38" s="16"/>
    </row>
    <row r="39" ht="15.75">
      <c r="B39" s="16"/>
    </row>
    <row r="40" ht="15.75">
      <c r="B40" s="16"/>
    </row>
    <row r="41" ht="15.75">
      <c r="B41" s="16"/>
    </row>
    <row r="42" ht="15.75">
      <c r="B42" s="16"/>
    </row>
    <row r="43" ht="15.75">
      <c r="B43" s="16"/>
    </row>
    <row r="44" ht="15.75">
      <c r="B44" s="16"/>
    </row>
    <row r="45" ht="15.75">
      <c r="B45" s="16"/>
    </row>
    <row r="46" ht="15.75">
      <c r="B46" s="16"/>
    </row>
    <row r="47" spans="2:7" ht="15.75">
      <c r="B47" s="16"/>
      <c r="G47" s="7" t="s">
        <v>222</v>
      </c>
    </row>
    <row r="48" ht="15.75">
      <c r="B48" s="16"/>
    </row>
    <row r="49" ht="15.75">
      <c r="B49" s="16"/>
    </row>
    <row r="50" ht="15.75">
      <c r="B50" s="16"/>
    </row>
    <row r="51" ht="15.75">
      <c r="B51" s="16"/>
    </row>
    <row r="52" ht="15.75">
      <c r="B52" s="16"/>
    </row>
    <row r="53" ht="15.75">
      <c r="B53" s="16"/>
    </row>
    <row r="54" ht="15.75">
      <c r="B54" s="16"/>
    </row>
  </sheetData>
  <mergeCells count="1">
    <mergeCell ref="C3:D3"/>
  </mergeCells>
  <printOptions/>
  <pageMargins left="0.75" right="0.75" top="1" bottom="1" header="0.5" footer="0.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611"/>
  <dimension ref="A1:K43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9.00390625" style="99" customWidth="1"/>
    <col min="2" max="2" width="23.50390625" style="99" customWidth="1"/>
    <col min="3" max="6" width="8.875" style="99" bestFit="1" customWidth="1"/>
    <col min="7" max="8" width="9.125" style="99" customWidth="1"/>
    <col min="9" max="9" width="9.875" style="99" customWidth="1"/>
    <col min="10" max="16384" width="8.00390625" style="99" customWidth="1"/>
  </cols>
  <sheetData>
    <row r="1" spans="1:2" ht="15.75">
      <c r="A1" s="1" t="s">
        <v>0</v>
      </c>
      <c r="B1" s="92" t="s">
        <v>123</v>
      </c>
    </row>
    <row r="2" spans="2:3" ht="15.75">
      <c r="B2" s="151" t="s">
        <v>380</v>
      </c>
      <c r="C2" s="92"/>
    </row>
    <row r="3" spans="2:9" ht="15.75">
      <c r="B3" s="100"/>
      <c r="C3" s="100">
        <v>1998</v>
      </c>
      <c r="D3" s="100">
        <v>1999</v>
      </c>
      <c r="E3" s="100">
        <v>2000</v>
      </c>
      <c r="F3" s="100">
        <v>2001</v>
      </c>
      <c r="G3" s="101">
        <v>2002</v>
      </c>
      <c r="H3" s="102">
        <v>2003</v>
      </c>
      <c r="I3" s="103">
        <v>2004</v>
      </c>
    </row>
    <row r="4" spans="1:11" s="107" customFormat="1" ht="15.75">
      <c r="A4" s="107" t="s">
        <v>381</v>
      </c>
      <c r="B4" s="119" t="s">
        <v>124</v>
      </c>
      <c r="C4" s="104">
        <v>15.344692465720849</v>
      </c>
      <c r="D4" s="104">
        <v>14.17567078780381</v>
      </c>
      <c r="E4" s="105">
        <v>13.677443915176898</v>
      </c>
      <c r="F4" s="105">
        <v>13.886925860940549</v>
      </c>
      <c r="G4" s="106">
        <v>13.027954638981354</v>
      </c>
      <c r="H4" s="105">
        <v>11.816476237201844</v>
      </c>
      <c r="I4" s="105">
        <v>12.26803186844799</v>
      </c>
      <c r="K4" s="108"/>
    </row>
    <row r="5" spans="1:11" ht="15.75">
      <c r="A5" s="99" t="s">
        <v>382</v>
      </c>
      <c r="B5" s="119" t="s">
        <v>125</v>
      </c>
      <c r="C5" s="105">
        <v>12.156230390269124</v>
      </c>
      <c r="D5" s="105">
        <v>11.153595139556886</v>
      </c>
      <c r="E5" s="105">
        <v>11.16775331000337</v>
      </c>
      <c r="F5" s="105">
        <v>12.107950169959892</v>
      </c>
      <c r="G5" s="106">
        <v>11.4315477224064</v>
      </c>
      <c r="H5" s="105">
        <v>10.152548449416997</v>
      </c>
      <c r="I5" s="105">
        <v>10.723761380643795</v>
      </c>
      <c r="K5" s="108"/>
    </row>
    <row r="6" spans="1:9" ht="15.75">
      <c r="A6" s="99" t="s">
        <v>383</v>
      </c>
      <c r="B6" s="119" t="s">
        <v>126</v>
      </c>
      <c r="C6" s="105">
        <v>8.037198299484281</v>
      </c>
      <c r="D6" s="105">
        <v>8.188141088752914</v>
      </c>
      <c r="E6" s="105">
        <v>9.165040818156571</v>
      </c>
      <c r="F6" s="105">
        <v>10.245748138861666</v>
      </c>
      <c r="G6" s="105">
        <v>9.386467805171158</v>
      </c>
      <c r="H6" s="105">
        <v>8.184439156973953</v>
      </c>
      <c r="I6" s="105">
        <v>9.030576466218172</v>
      </c>
    </row>
    <row r="7" spans="2:7" ht="15.75">
      <c r="B7" s="99" t="s">
        <v>127</v>
      </c>
      <c r="C7" s="110"/>
      <c r="G7" s="109"/>
    </row>
    <row r="8" spans="3:7" ht="15.75">
      <c r="C8" s="110"/>
      <c r="G8" s="109"/>
    </row>
    <row r="9" spans="2:11" ht="15.75">
      <c r="B9" s="92" t="s">
        <v>123</v>
      </c>
      <c r="K9" s="151" t="s">
        <v>380</v>
      </c>
    </row>
    <row r="12" spans="4:8" ht="15.75">
      <c r="D12" s="100"/>
      <c r="E12" s="100"/>
      <c r="F12" s="100"/>
      <c r="G12" s="100"/>
      <c r="H12" s="100"/>
    </row>
    <row r="25" ht="15.75">
      <c r="K25" s="7" t="s">
        <v>198</v>
      </c>
    </row>
    <row r="26" ht="15.75">
      <c r="B26" s="7" t="s">
        <v>6</v>
      </c>
    </row>
    <row r="43" ht="15.75">
      <c r="C43" s="7" t="s">
        <v>198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431">
    <pageSetUpPr fitToPage="1"/>
  </sheetPr>
  <dimension ref="A1:P36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4.75390625" style="111" bestFit="1" customWidth="1"/>
    <col min="2" max="5" width="7.625" style="111" customWidth="1"/>
    <col min="6" max="6" width="7.625" style="120" customWidth="1"/>
    <col min="7" max="14" width="7.625" style="111" customWidth="1"/>
    <col min="15" max="16384" width="8.00390625" style="111" customWidth="1"/>
  </cols>
  <sheetData>
    <row r="1" spans="1:2" ht="15.75">
      <c r="A1" s="1" t="s">
        <v>0</v>
      </c>
      <c r="B1" s="112" t="s">
        <v>128</v>
      </c>
    </row>
    <row r="2" ht="15.75">
      <c r="B2" s="151" t="s">
        <v>384</v>
      </c>
    </row>
    <row r="3" spans="1:15" ht="15.75">
      <c r="A3" s="152" t="s">
        <v>386</v>
      </c>
      <c r="B3" s="121" t="s">
        <v>129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5"/>
      <c r="N3" s="115"/>
      <c r="O3" s="113"/>
    </row>
    <row r="4" spans="2:14" ht="15.75">
      <c r="B4" s="122" t="s">
        <v>130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24" t="s">
        <v>133</v>
      </c>
      <c r="N4" s="124"/>
    </row>
    <row r="5" spans="2:15" ht="15.75">
      <c r="B5" s="123" t="s">
        <v>131</v>
      </c>
      <c r="C5" s="113">
        <v>3.096206652190832</v>
      </c>
      <c r="D5" s="113">
        <v>3.606631748257516</v>
      </c>
      <c r="E5" s="113">
        <v>1.121164514511377</v>
      </c>
      <c r="F5" s="113">
        <v>1.1829619927828467</v>
      </c>
      <c r="G5" s="113">
        <v>2.6550103198527206</v>
      </c>
      <c r="H5" s="113">
        <v>1.1077256720404498</v>
      </c>
      <c r="I5" s="113">
        <v>0</v>
      </c>
      <c r="J5" s="113">
        <v>2.417303728823469</v>
      </c>
      <c r="K5" s="113">
        <v>2.4649874232082456</v>
      </c>
      <c r="L5" s="113">
        <v>1.0474357182032283</v>
      </c>
      <c r="M5" s="113">
        <v>2.1316905232800565</v>
      </c>
      <c r="N5" s="113"/>
      <c r="O5" s="113"/>
    </row>
    <row r="6" spans="2:15" ht="15.75">
      <c r="B6" s="123" t="s">
        <v>132</v>
      </c>
      <c r="C6" s="113">
        <v>10.119209452334173</v>
      </c>
      <c r="D6" s="113">
        <v>9.730216992971148</v>
      </c>
      <c r="E6" s="113">
        <v>7.334141697486367</v>
      </c>
      <c r="F6" s="113">
        <v>9.181644849946846</v>
      </c>
      <c r="G6" s="113">
        <v>6.585891695201303</v>
      </c>
      <c r="H6" s="113">
        <v>9.6539288318734</v>
      </c>
      <c r="I6" s="113">
        <v>10.039151222053844</v>
      </c>
      <c r="J6" s="113">
        <v>5.589580927601479</v>
      </c>
      <c r="K6" s="113">
        <v>8.729154246619887</v>
      </c>
      <c r="L6" s="113">
        <v>11.445708632203809</v>
      </c>
      <c r="M6" s="113">
        <v>8.931363056977148</v>
      </c>
      <c r="N6" s="113"/>
      <c r="O6" s="113"/>
    </row>
    <row r="7" spans="2:6" ht="15.75">
      <c r="B7" s="120"/>
      <c r="F7" s="111"/>
    </row>
    <row r="8" spans="1:15" ht="15.75">
      <c r="A8" s="152" t="s">
        <v>385</v>
      </c>
      <c r="B8" s="121" t="s">
        <v>134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8"/>
      <c r="N8" s="118"/>
      <c r="O8" s="117"/>
    </row>
    <row r="9" spans="2:14" ht="15.75">
      <c r="B9" s="122" t="s">
        <v>158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24" t="s">
        <v>133</v>
      </c>
      <c r="N9" s="124"/>
    </row>
    <row r="10" spans="2:15" ht="15.75">
      <c r="B10" s="123" t="s">
        <v>135</v>
      </c>
      <c r="C10" s="117">
        <v>2.188021067983261</v>
      </c>
      <c r="D10" s="117">
        <v>1.4736123816536142</v>
      </c>
      <c r="E10" s="117">
        <v>1.1758967820450692</v>
      </c>
      <c r="F10" s="117">
        <v>0.9290593286494927</v>
      </c>
      <c r="G10" s="117">
        <v>3.111715037235482</v>
      </c>
      <c r="H10" s="117">
        <v>3.251903718394227</v>
      </c>
      <c r="I10" s="117">
        <v>0.5737941995366407</v>
      </c>
      <c r="J10" s="117">
        <v>0.013446618488162284</v>
      </c>
      <c r="K10" s="117">
        <v>1.0917347991332582</v>
      </c>
      <c r="L10" s="117">
        <v>0.7736398420707633</v>
      </c>
      <c r="M10" s="117">
        <v>1.672194273677785</v>
      </c>
      <c r="N10" s="117"/>
      <c r="O10" s="117"/>
    </row>
    <row r="11" spans="2:15" ht="15.75">
      <c r="B11" s="123" t="s">
        <v>132</v>
      </c>
      <c r="C11" s="117">
        <v>11.378615253851548</v>
      </c>
      <c r="D11" s="117">
        <v>10.40786273678574</v>
      </c>
      <c r="E11" s="117">
        <v>7.246083611311067</v>
      </c>
      <c r="F11" s="117">
        <v>8.421116315378612</v>
      </c>
      <c r="G11" s="117">
        <v>7.150787593804635</v>
      </c>
      <c r="H11" s="117">
        <v>6.392908974218131</v>
      </c>
      <c r="I11" s="117">
        <v>9.920548201342164</v>
      </c>
      <c r="J11" s="117">
        <v>9.68781955263413</v>
      </c>
      <c r="K11" s="117">
        <v>11.364033903546119</v>
      </c>
      <c r="L11" s="117">
        <v>12.686016555130413</v>
      </c>
      <c r="M11" s="117">
        <v>9.193626306225216</v>
      </c>
      <c r="N11" s="117"/>
      <c r="O11" s="117"/>
    </row>
    <row r="12" spans="2:6" ht="15.75">
      <c r="B12" s="120"/>
      <c r="F12" s="111"/>
    </row>
    <row r="13" s="116" customFormat="1" ht="15.75">
      <c r="A13" s="121"/>
    </row>
    <row r="14" s="116" customFormat="1" ht="15.75">
      <c r="A14" s="112" t="s">
        <v>128</v>
      </c>
    </row>
    <row r="15" spans="1:16" ht="15.75">
      <c r="A15" s="120"/>
      <c r="F15" s="111"/>
      <c r="P15" s="151" t="s">
        <v>384</v>
      </c>
    </row>
    <row r="16" spans="1:6" ht="15.75">
      <c r="A16" s="120"/>
      <c r="F16" s="111"/>
    </row>
    <row r="17" spans="1:6" ht="15.75">
      <c r="A17" s="120"/>
      <c r="F17" s="111"/>
    </row>
    <row r="18" spans="1:6" ht="15.75">
      <c r="A18" s="120"/>
      <c r="F18" s="111"/>
    </row>
    <row r="19" spans="1:6" ht="15.75">
      <c r="A19" s="120"/>
      <c r="F19" s="111"/>
    </row>
    <row r="20" spans="1:6" ht="15.75">
      <c r="A20" s="120"/>
      <c r="F20" s="111"/>
    </row>
    <row r="21" spans="1:6" ht="15.75">
      <c r="A21" s="120"/>
      <c r="F21" s="111"/>
    </row>
    <row r="22" spans="1:6" ht="15.75">
      <c r="A22" s="120"/>
      <c r="F22" s="111"/>
    </row>
    <row r="23" spans="1:6" ht="15.75">
      <c r="A23" s="120"/>
      <c r="F23" s="111"/>
    </row>
    <row r="24" spans="1:6" ht="15.75">
      <c r="A24" s="120"/>
      <c r="F24" s="111"/>
    </row>
    <row r="25" spans="1:6" ht="15.75">
      <c r="A25" s="120"/>
      <c r="F25" s="111"/>
    </row>
    <row r="26" spans="1:6" ht="15.75">
      <c r="A26" s="120"/>
      <c r="F26" s="111"/>
    </row>
    <row r="27" spans="1:6" ht="15.75">
      <c r="A27" s="120"/>
      <c r="F27" s="111"/>
    </row>
    <row r="28" spans="1:6" ht="15.75">
      <c r="A28" s="120"/>
      <c r="F28" s="111"/>
    </row>
    <row r="29" s="116" customFormat="1" ht="15.75">
      <c r="A29" s="121"/>
    </row>
    <row r="30" s="116" customFormat="1" ht="15.75">
      <c r="A30" s="121"/>
    </row>
    <row r="31" ht="15.75">
      <c r="F31" s="111"/>
    </row>
    <row r="32" spans="3:4" ht="15.75">
      <c r="C32" s="117"/>
      <c r="D32" s="117"/>
    </row>
    <row r="33" spans="3:4" ht="15.75">
      <c r="C33" s="117"/>
      <c r="D33" s="117"/>
    </row>
    <row r="34" spans="3:4" ht="15.75">
      <c r="C34" s="117"/>
      <c r="D34" s="117"/>
    </row>
    <row r="35" ht="15.75"/>
    <row r="36" spans="2:16" ht="15.75">
      <c r="B36" s="7" t="s">
        <v>6</v>
      </c>
      <c r="P36" s="7" t="s">
        <v>198</v>
      </c>
    </row>
  </sheetData>
  <printOptions/>
  <pageMargins left="0.75" right="0.75" top="1" bottom="1" header="0.5" footer="0.5"/>
  <pageSetup fitToHeight="1" fitToWidth="1" horizontalDpi="600" verticalDpi="600" orientation="landscape" paperSize="9" scale="60" r:id="rId2"/>
  <headerFooter alignWithMargins="0">
    <oddHeader>&amp;C&amp;A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J33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9.00390625" style="18" customWidth="1"/>
    <col min="2" max="2" width="12.75390625" style="18" bestFit="1" customWidth="1"/>
    <col min="3" max="8" width="9.00390625" style="18" customWidth="1"/>
    <col min="9" max="14" width="10.50390625" style="18" bestFit="1" customWidth="1"/>
    <col min="15" max="27" width="10.625" style="18" customWidth="1"/>
    <col min="28" max="39" width="10.50390625" style="18" bestFit="1" customWidth="1"/>
    <col min="40" max="40" width="9.00390625" style="18" customWidth="1"/>
    <col min="41" max="42" width="10.25390625" style="18" bestFit="1" customWidth="1"/>
    <col min="43" max="51" width="11.375" style="18" bestFit="1" customWidth="1"/>
    <col min="52" max="56" width="10.50390625" style="18" bestFit="1" customWidth="1"/>
    <col min="57" max="59" width="11.25390625" style="18" customWidth="1"/>
    <col min="60" max="60" width="9.75390625" style="18" bestFit="1" customWidth="1"/>
    <col min="61" max="16384" width="9.00390625" style="18" customWidth="1"/>
  </cols>
  <sheetData>
    <row r="1" spans="1:2" ht="15.75">
      <c r="A1" s="1" t="s">
        <v>0</v>
      </c>
      <c r="B1" s="2" t="s">
        <v>34</v>
      </c>
    </row>
    <row r="2" spans="2:3" ht="15.75">
      <c r="B2" s="134" t="s">
        <v>223</v>
      </c>
      <c r="C2" s="2"/>
    </row>
    <row r="3" spans="3:62" ht="15.75">
      <c r="C3" s="88" t="s">
        <v>224</v>
      </c>
      <c r="D3" s="88" t="s">
        <v>225</v>
      </c>
      <c r="E3" s="88" t="s">
        <v>175</v>
      </c>
      <c r="F3" s="88" t="s">
        <v>226</v>
      </c>
      <c r="G3" s="88" t="s">
        <v>227</v>
      </c>
      <c r="H3" s="88" t="s">
        <v>176</v>
      </c>
      <c r="I3" s="88" t="s">
        <v>228</v>
      </c>
      <c r="J3" s="88" t="s">
        <v>229</v>
      </c>
      <c r="K3" s="88" t="s">
        <v>177</v>
      </c>
      <c r="L3" s="88" t="s">
        <v>230</v>
      </c>
      <c r="M3" s="88" t="s">
        <v>231</v>
      </c>
      <c r="N3" s="88" t="s">
        <v>178</v>
      </c>
      <c r="O3" s="88" t="s">
        <v>232</v>
      </c>
      <c r="P3" s="88" t="s">
        <v>233</v>
      </c>
      <c r="Q3" s="88" t="s">
        <v>179</v>
      </c>
      <c r="R3" s="88" t="s">
        <v>234</v>
      </c>
      <c r="S3" s="88" t="s">
        <v>235</v>
      </c>
      <c r="T3" s="88" t="s">
        <v>180</v>
      </c>
      <c r="U3" s="88" t="s">
        <v>236</v>
      </c>
      <c r="V3" s="88" t="s">
        <v>237</v>
      </c>
      <c r="W3" s="88" t="s">
        <v>181</v>
      </c>
      <c r="X3" s="88" t="s">
        <v>238</v>
      </c>
      <c r="Y3" s="88" t="s">
        <v>239</v>
      </c>
      <c r="Z3" s="88" t="s">
        <v>182</v>
      </c>
      <c r="AA3" s="88" t="s">
        <v>240</v>
      </c>
      <c r="AB3" s="88" t="s">
        <v>241</v>
      </c>
      <c r="AC3" s="88" t="s">
        <v>183</v>
      </c>
      <c r="AD3" s="88" t="s">
        <v>242</v>
      </c>
      <c r="AE3" s="88" t="s">
        <v>243</v>
      </c>
      <c r="AF3" s="88" t="s">
        <v>184</v>
      </c>
      <c r="AG3" s="88" t="s">
        <v>244</v>
      </c>
      <c r="AH3" s="88" t="s">
        <v>245</v>
      </c>
      <c r="AI3" s="88" t="s">
        <v>185</v>
      </c>
      <c r="AJ3" s="88" t="s">
        <v>246</v>
      </c>
      <c r="AK3" s="88" t="s">
        <v>247</v>
      </c>
      <c r="AL3" s="88" t="s">
        <v>186</v>
      </c>
      <c r="AM3" s="88" t="s">
        <v>248</v>
      </c>
      <c r="AN3" s="88" t="s">
        <v>249</v>
      </c>
      <c r="AO3" s="88" t="s">
        <v>187</v>
      </c>
      <c r="AP3" s="88" t="s">
        <v>250</v>
      </c>
      <c r="AQ3" s="88" t="s">
        <v>251</v>
      </c>
      <c r="AR3" s="88" t="s">
        <v>188</v>
      </c>
      <c r="AS3" s="88" t="s">
        <v>252</v>
      </c>
      <c r="AT3" s="88" t="s">
        <v>253</v>
      </c>
      <c r="AU3" s="88" t="s">
        <v>189</v>
      </c>
      <c r="AV3" s="88" t="s">
        <v>254</v>
      </c>
      <c r="AW3" s="88" t="s">
        <v>255</v>
      </c>
      <c r="AX3" s="88" t="s">
        <v>190</v>
      </c>
      <c r="AY3" s="88" t="s">
        <v>256</v>
      </c>
      <c r="AZ3" s="88" t="s">
        <v>257</v>
      </c>
      <c r="BA3" s="88" t="s">
        <v>191</v>
      </c>
      <c r="BB3" s="88" t="s">
        <v>258</v>
      </c>
      <c r="BC3" s="88" t="s">
        <v>259</v>
      </c>
      <c r="BD3" s="88" t="s">
        <v>192</v>
      </c>
      <c r="BE3" s="88" t="s">
        <v>260</v>
      </c>
      <c r="BF3" s="88" t="s">
        <v>261</v>
      </c>
      <c r="BG3" s="88" t="s">
        <v>262</v>
      </c>
      <c r="BH3" s="135" t="str">
        <f>"Okt.04"</f>
        <v>Okt.04</v>
      </c>
      <c r="BI3" s="88" t="str">
        <f>"Nov.04"</f>
        <v>Nov.04</v>
      </c>
      <c r="BJ3" s="88" t="str">
        <f>"Dec.04"</f>
        <v>Dec.04</v>
      </c>
    </row>
    <row r="4" spans="2:62" ht="15.75">
      <c r="B4" s="18" t="s">
        <v>2</v>
      </c>
      <c r="C4" s="19">
        <v>36526</v>
      </c>
      <c r="D4" s="19">
        <v>36557</v>
      </c>
      <c r="E4" s="19">
        <v>36586</v>
      </c>
      <c r="F4" s="19">
        <v>36617</v>
      </c>
      <c r="G4" s="19">
        <v>36647</v>
      </c>
      <c r="H4" s="19">
        <v>36678</v>
      </c>
      <c r="I4" s="19">
        <v>36708</v>
      </c>
      <c r="J4" s="19">
        <v>36739</v>
      </c>
      <c r="K4" s="19">
        <v>36770</v>
      </c>
      <c r="L4" s="19">
        <v>36800</v>
      </c>
      <c r="M4" s="19">
        <v>36831</v>
      </c>
      <c r="N4" s="19">
        <v>36861</v>
      </c>
      <c r="O4" s="19">
        <v>36892</v>
      </c>
      <c r="P4" s="19">
        <v>36923</v>
      </c>
      <c r="Q4" s="19">
        <v>36951</v>
      </c>
      <c r="R4" s="19">
        <v>36982</v>
      </c>
      <c r="S4" s="19">
        <v>37012</v>
      </c>
      <c r="T4" s="19">
        <v>37043</v>
      </c>
      <c r="U4" s="19">
        <v>37073</v>
      </c>
      <c r="V4" s="19">
        <v>37104</v>
      </c>
      <c r="W4" s="19">
        <v>37135</v>
      </c>
      <c r="X4" s="19">
        <v>37165</v>
      </c>
      <c r="Y4" s="19">
        <v>37196</v>
      </c>
      <c r="Z4" s="19">
        <v>37226</v>
      </c>
      <c r="AA4" s="19">
        <v>37257</v>
      </c>
      <c r="AB4" s="19">
        <v>37288</v>
      </c>
      <c r="AC4" s="19">
        <v>37316</v>
      </c>
      <c r="AD4" s="19">
        <v>37347</v>
      </c>
      <c r="AE4" s="19">
        <v>37377</v>
      </c>
      <c r="AF4" s="19">
        <v>37408</v>
      </c>
      <c r="AG4" s="19">
        <v>37438</v>
      </c>
      <c r="AH4" s="19">
        <v>37469</v>
      </c>
      <c r="AI4" s="19">
        <v>37500</v>
      </c>
      <c r="AJ4" s="19">
        <v>37530</v>
      </c>
      <c r="AK4" s="19">
        <v>37561</v>
      </c>
      <c r="AL4" s="19">
        <v>37591</v>
      </c>
      <c r="AM4" s="19">
        <v>37622</v>
      </c>
      <c r="AN4" s="19">
        <v>37653</v>
      </c>
      <c r="AO4" s="19">
        <v>37681</v>
      </c>
      <c r="AP4" s="19">
        <v>37712</v>
      </c>
      <c r="AQ4" s="19">
        <v>37742</v>
      </c>
      <c r="AR4" s="19">
        <v>37773</v>
      </c>
      <c r="AS4" s="19">
        <v>37803</v>
      </c>
      <c r="AT4" s="19">
        <v>37834</v>
      </c>
      <c r="AU4" s="19">
        <v>37865</v>
      </c>
      <c r="AV4" s="19">
        <v>37895</v>
      </c>
      <c r="AW4" s="19">
        <v>37926</v>
      </c>
      <c r="AX4" s="19">
        <v>37956</v>
      </c>
      <c r="AY4" s="19">
        <v>37987</v>
      </c>
      <c r="AZ4" s="19">
        <v>38018</v>
      </c>
      <c r="BA4" s="19">
        <v>38047</v>
      </c>
      <c r="BB4" s="19">
        <v>38078</v>
      </c>
      <c r="BC4" s="19">
        <v>38108</v>
      </c>
      <c r="BD4" s="19">
        <v>38139</v>
      </c>
      <c r="BE4" s="19">
        <v>38169</v>
      </c>
      <c r="BF4" s="19">
        <v>38200</v>
      </c>
      <c r="BG4" s="19">
        <v>38231</v>
      </c>
      <c r="BH4" s="19">
        <v>38261</v>
      </c>
      <c r="BI4" s="19">
        <v>38292</v>
      </c>
      <c r="BJ4" s="19">
        <v>38322</v>
      </c>
    </row>
    <row r="5" spans="1:62" ht="15.75">
      <c r="A5" s="136" t="s">
        <v>263</v>
      </c>
      <c r="B5" s="18" t="s">
        <v>35</v>
      </c>
      <c r="C5" s="20">
        <v>57.8878565017157</v>
      </c>
      <c r="D5" s="20">
        <v>58.579811730215084</v>
      </c>
      <c r="E5" s="20">
        <v>58.74436743749857</v>
      </c>
      <c r="F5" s="20">
        <v>57.382491193153115</v>
      </c>
      <c r="G5" s="20">
        <v>60.01352823632074</v>
      </c>
      <c r="H5" s="20">
        <v>61.3805010726941</v>
      </c>
      <c r="I5" s="20">
        <v>61.481718085411075</v>
      </c>
      <c r="J5" s="20">
        <v>59.122044701586</v>
      </c>
      <c r="K5" s="20">
        <v>59.206254215398815</v>
      </c>
      <c r="L5" s="20">
        <v>57.5348802907082</v>
      </c>
      <c r="M5" s="20">
        <v>59.07169323458209</v>
      </c>
      <c r="N5" s="20">
        <v>61.912682017943574</v>
      </c>
      <c r="O5" s="20">
        <v>63.018986447493184</v>
      </c>
      <c r="P5" s="20">
        <v>63.38744272823038</v>
      </c>
      <c r="Q5" s="20">
        <v>63.07981696660841</v>
      </c>
      <c r="R5" s="20">
        <v>64.01389738766893</v>
      </c>
      <c r="S5" s="20">
        <v>63.20969867551606</v>
      </c>
      <c r="T5" s="20">
        <v>63.29925715233998</v>
      </c>
      <c r="U5" s="20">
        <v>65.17750138299672</v>
      </c>
      <c r="V5" s="20">
        <v>66.29598670141415</v>
      </c>
      <c r="W5" s="20">
        <v>68.55001115009388</v>
      </c>
      <c r="X5" s="20">
        <v>67.60487050387867</v>
      </c>
      <c r="Y5" s="20">
        <v>67.79256586999935</v>
      </c>
      <c r="Z5" s="20">
        <v>69.52535583029467</v>
      </c>
      <c r="AA5" s="20">
        <v>69.33724787378458</v>
      </c>
      <c r="AB5" s="20">
        <v>70.08892057966152</v>
      </c>
      <c r="AC5" s="20">
        <v>72.65131666534694</v>
      </c>
      <c r="AD5" s="20">
        <v>73.69236310925007</v>
      </c>
      <c r="AE5" s="20">
        <v>74.99130064207705</v>
      </c>
      <c r="AF5" s="20">
        <v>76.41439916566222</v>
      </c>
      <c r="AG5" s="20">
        <v>76.55549759423484</v>
      </c>
      <c r="AH5" s="20">
        <v>76.38666485728503</v>
      </c>
      <c r="AI5" s="20">
        <v>76.03793348819812</v>
      </c>
      <c r="AJ5" s="20">
        <v>76.25439858217963</v>
      </c>
      <c r="AK5" s="20">
        <v>77.24610251413479</v>
      </c>
      <c r="AL5" s="20">
        <v>77.63956373410524</v>
      </c>
      <c r="AM5" s="20">
        <v>79.24103255159038</v>
      </c>
      <c r="AN5" s="20">
        <v>79.39281373229407</v>
      </c>
      <c r="AO5" s="20">
        <v>79.79215383859642</v>
      </c>
      <c r="AP5" s="20">
        <v>80.96686306562705</v>
      </c>
      <c r="AQ5" s="20">
        <v>81.70260066860517</v>
      </c>
      <c r="AR5" s="20">
        <v>81.9073876096584</v>
      </c>
      <c r="AS5" s="20">
        <v>82.38007789692873</v>
      </c>
      <c r="AT5" s="20">
        <v>83.3994543641254</v>
      </c>
      <c r="AU5" s="20">
        <v>84.08303611760978</v>
      </c>
      <c r="AV5" s="20">
        <v>83.21171833712187</v>
      </c>
      <c r="AW5" s="20">
        <v>84.20355242522513</v>
      </c>
      <c r="AX5" s="20">
        <v>84.82578645372344</v>
      </c>
      <c r="AY5" s="20">
        <v>83.9420769191718</v>
      </c>
      <c r="AZ5" s="20">
        <v>83.77931694698141</v>
      </c>
      <c r="BA5" s="20">
        <v>83.03784170944252</v>
      </c>
      <c r="BB5" s="20">
        <v>82.99441602071606</v>
      </c>
      <c r="BC5" s="20">
        <v>82.8490979644632</v>
      </c>
      <c r="BD5" s="20">
        <v>81.57207246618748</v>
      </c>
      <c r="BE5" s="20">
        <v>81.44487583032061</v>
      </c>
      <c r="BF5" s="20">
        <v>81.60082960059869</v>
      </c>
      <c r="BG5" s="20">
        <v>80.36996117659547</v>
      </c>
      <c r="BH5" s="20">
        <v>79.2590855732565</v>
      </c>
      <c r="BI5" s="20">
        <v>79.31840369777652</v>
      </c>
      <c r="BJ5" s="20">
        <v>79.25944146426936</v>
      </c>
    </row>
    <row r="6" spans="1:62" ht="15.75">
      <c r="A6" s="136" t="s">
        <v>264</v>
      </c>
      <c r="B6" s="18" t="s">
        <v>36</v>
      </c>
      <c r="C6" s="20">
        <v>39.262575543756064</v>
      </c>
      <c r="D6" s="20">
        <v>38.623596511541855</v>
      </c>
      <c r="E6" s="20">
        <v>38.3766783320753</v>
      </c>
      <c r="F6" s="20">
        <v>39.895822362835645</v>
      </c>
      <c r="G6" s="20">
        <v>37.42984163701986</v>
      </c>
      <c r="H6" s="20">
        <v>36.13884357950391</v>
      </c>
      <c r="I6" s="20">
        <v>35.98325059926778</v>
      </c>
      <c r="J6" s="20">
        <v>38.45142043404511</v>
      </c>
      <c r="K6" s="20">
        <v>38.19984459929513</v>
      </c>
      <c r="L6" s="20">
        <v>39.90918721044833</v>
      </c>
      <c r="M6" s="20">
        <v>38.332833380511985</v>
      </c>
      <c r="N6" s="20">
        <v>35.648260661171534</v>
      </c>
      <c r="O6" s="20">
        <v>34.974779501514256</v>
      </c>
      <c r="P6" s="20">
        <v>34.52467075342784</v>
      </c>
      <c r="Q6" s="20">
        <v>34.76058578689683</v>
      </c>
      <c r="R6" s="20">
        <v>33.88827058838024</v>
      </c>
      <c r="S6" s="20">
        <v>34.36763809974286</v>
      </c>
      <c r="T6" s="20">
        <v>34.4548019221607</v>
      </c>
      <c r="U6" s="20">
        <v>32.37089035181157</v>
      </c>
      <c r="V6" s="20">
        <v>30.94724819512414</v>
      </c>
      <c r="W6" s="20">
        <v>28.49461816460943</v>
      </c>
      <c r="X6" s="20">
        <v>29.415297915096282</v>
      </c>
      <c r="Y6" s="20">
        <v>29.296570680066136</v>
      </c>
      <c r="Z6" s="20">
        <v>27.750447709668368</v>
      </c>
      <c r="AA6" s="20">
        <v>27.568293647541715</v>
      </c>
      <c r="AB6" s="20">
        <v>26.92171913120679</v>
      </c>
      <c r="AC6" s="20">
        <v>24.57377946431912</v>
      </c>
      <c r="AD6" s="20">
        <v>23.550328680837257</v>
      </c>
      <c r="AE6" s="20">
        <v>22.217515738319875</v>
      </c>
      <c r="AF6" s="20">
        <v>20.777746433120477</v>
      </c>
      <c r="AG6" s="20">
        <v>20.58508342263636</v>
      </c>
      <c r="AH6" s="20">
        <v>20.727289176196763</v>
      </c>
      <c r="AI6" s="20">
        <v>21.034700151646323</v>
      </c>
      <c r="AJ6" s="20">
        <v>20.782417871728352</v>
      </c>
      <c r="AK6" s="20">
        <v>19.800814754035308</v>
      </c>
      <c r="AL6" s="20">
        <v>19.283831282952548</v>
      </c>
      <c r="AM6" s="20">
        <v>17.967359280952387</v>
      </c>
      <c r="AN6" s="20">
        <v>17.893782518523274</v>
      </c>
      <c r="AO6" s="20">
        <v>17.53296524643135</v>
      </c>
      <c r="AP6" s="20">
        <v>16.473051004927612</v>
      </c>
      <c r="AQ6" s="20">
        <v>15.260263331298097</v>
      </c>
      <c r="AR6" s="20">
        <v>15.109416353582631</v>
      </c>
      <c r="AS6" s="20">
        <v>14.168174922808877</v>
      </c>
      <c r="AT6" s="20">
        <v>12.648119809109867</v>
      </c>
      <c r="AU6" s="20">
        <v>11.492303854477788</v>
      </c>
      <c r="AV6" s="20">
        <v>12.232622108460202</v>
      </c>
      <c r="AW6" s="20">
        <v>10.94660849858634</v>
      </c>
      <c r="AX6" s="20">
        <v>9.823625448484679</v>
      </c>
      <c r="AY6" s="20">
        <v>9.74989511128124</v>
      </c>
      <c r="AZ6" s="20">
        <v>9.45708158711928</v>
      </c>
      <c r="BA6" s="20">
        <v>9.62403008236839</v>
      </c>
      <c r="BB6" s="20">
        <v>9.148029636727639</v>
      </c>
      <c r="BC6" s="20">
        <v>8.769827762271088</v>
      </c>
      <c r="BD6" s="20">
        <v>8.40357424853448</v>
      </c>
      <c r="BE6" s="20">
        <v>8.223759376810879</v>
      </c>
      <c r="BF6" s="20">
        <v>7.527928552000596</v>
      </c>
      <c r="BG6" s="20">
        <v>8.318483836292412</v>
      </c>
      <c r="BH6" s="20">
        <v>8.245592675928473</v>
      </c>
      <c r="BI6" s="20">
        <v>7.339563240315797</v>
      </c>
      <c r="BJ6" s="20">
        <v>6.727921780351896</v>
      </c>
    </row>
    <row r="7" spans="1:62" ht="15.75">
      <c r="A7" s="136" t="s">
        <v>265</v>
      </c>
      <c r="B7" s="18" t="s">
        <v>37</v>
      </c>
      <c r="C7" s="20">
        <v>2.202783776710878</v>
      </c>
      <c r="D7" s="20">
        <v>2.2433135100163057</v>
      </c>
      <c r="E7" s="20">
        <v>2.246620462499142</v>
      </c>
      <c r="F7" s="20">
        <v>1.9506171778112595</v>
      </c>
      <c r="G7" s="20">
        <v>1.8392205257423748</v>
      </c>
      <c r="H7" s="20">
        <v>1.7785830795561377</v>
      </c>
      <c r="I7" s="20">
        <v>1.8262011811570211</v>
      </c>
      <c r="J7" s="20">
        <v>1.6998988829627384</v>
      </c>
      <c r="K7" s="20">
        <v>1.8612726062501492</v>
      </c>
      <c r="L7" s="20">
        <v>1.822038443745684</v>
      </c>
      <c r="M7" s="20">
        <v>1.946013545200664</v>
      </c>
      <c r="N7" s="20">
        <v>1.6980746771438793</v>
      </c>
      <c r="O7" s="20">
        <v>1.641673149830019</v>
      </c>
      <c r="P7" s="20">
        <v>1.7282007674311362</v>
      </c>
      <c r="Q7" s="20">
        <v>1.7644645739671019</v>
      </c>
      <c r="R7" s="20">
        <v>1.7344629752072904</v>
      </c>
      <c r="S7" s="20">
        <v>1.9525044354208574</v>
      </c>
      <c r="T7" s="20">
        <v>1.8697884231394457</v>
      </c>
      <c r="U7" s="20">
        <v>2.1345929781464603</v>
      </c>
      <c r="V7" s="20">
        <v>2.437757770088706</v>
      </c>
      <c r="W7" s="20">
        <v>2.637380221605988</v>
      </c>
      <c r="X7" s="20">
        <v>2.6841029707283126</v>
      </c>
      <c r="Y7" s="20">
        <v>2.621056926281432</v>
      </c>
      <c r="Z7" s="20">
        <v>2.55850792212369</v>
      </c>
      <c r="AA7" s="20">
        <v>2.6257468921803016</v>
      </c>
      <c r="AB7" s="20">
        <v>2.537854161860621</v>
      </c>
      <c r="AC7" s="20">
        <v>2.321817496773924</v>
      </c>
      <c r="AD7" s="20">
        <v>2.2883373032036025</v>
      </c>
      <c r="AE7" s="20">
        <v>2.357375637845515</v>
      </c>
      <c r="AF7" s="20">
        <v>2.3781191495909524</v>
      </c>
      <c r="AG7" s="20">
        <v>2.4480139729374333</v>
      </c>
      <c r="AH7" s="20">
        <v>2.5317361428095584</v>
      </c>
      <c r="AI7" s="20">
        <v>2.6316195162084686</v>
      </c>
      <c r="AJ7" s="20">
        <v>2.679362622967662</v>
      </c>
      <c r="AK7" s="20">
        <v>2.6767170091924255</v>
      </c>
      <c r="AL7" s="20">
        <v>2.796271408387608</v>
      </c>
      <c r="AM7" s="20">
        <v>2.738294502396253</v>
      </c>
      <c r="AN7" s="20">
        <v>2.663419995908232</v>
      </c>
      <c r="AO7" s="20">
        <v>2.6055624735377436</v>
      </c>
      <c r="AP7" s="20">
        <v>2.5255103040851767</v>
      </c>
      <c r="AQ7" s="20">
        <v>2.9786481601267085</v>
      </c>
      <c r="AR7" s="20">
        <v>2.918943000312125</v>
      </c>
      <c r="AS7" s="20">
        <v>3.386799936643301</v>
      </c>
      <c r="AT7" s="20">
        <v>3.868011616054772</v>
      </c>
      <c r="AU7" s="20">
        <v>4.359800702530323</v>
      </c>
      <c r="AV7" s="20">
        <v>4.484473394331849</v>
      </c>
      <c r="AW7" s="20">
        <v>4.791899169894718</v>
      </c>
      <c r="AX7" s="20">
        <v>5.272122301939304</v>
      </c>
      <c r="AY7" s="20">
        <v>6.125384470400959</v>
      </c>
      <c r="AZ7" s="20">
        <v>6.58656995357748</v>
      </c>
      <c r="BA7" s="20">
        <v>7.177450161155545</v>
      </c>
      <c r="BB7" s="20">
        <v>7.690662377440495</v>
      </c>
      <c r="BC7" s="20">
        <v>8.223514194295051</v>
      </c>
      <c r="BD7" s="20">
        <v>9.85795437771371</v>
      </c>
      <c r="BE7" s="20">
        <v>10.168654028350588</v>
      </c>
      <c r="BF7" s="20">
        <v>10.759688858170644</v>
      </c>
      <c r="BG7" s="20">
        <v>11.168247463905159</v>
      </c>
      <c r="BH7" s="20">
        <v>12.142956272711741</v>
      </c>
      <c r="BI7" s="20">
        <v>13.193118789013457</v>
      </c>
      <c r="BJ7" s="20">
        <v>13.914390458989754</v>
      </c>
    </row>
    <row r="8" spans="1:62" ht="15.75">
      <c r="A8" s="136" t="s">
        <v>266</v>
      </c>
      <c r="B8" s="18" t="s">
        <v>38</v>
      </c>
      <c r="C8" s="20">
        <v>0.646784177817345</v>
      </c>
      <c r="D8" s="20">
        <v>0.5532782482267641</v>
      </c>
      <c r="E8" s="20">
        <v>0.6323337679269883</v>
      </c>
      <c r="F8" s="20">
        <v>0.7710692661999773</v>
      </c>
      <c r="G8" s="20">
        <v>0.7174096009170285</v>
      </c>
      <c r="H8" s="20">
        <v>0.7020722682458438</v>
      </c>
      <c r="I8" s="20">
        <v>0.7088301341641368</v>
      </c>
      <c r="J8" s="20">
        <v>0.726635981406157</v>
      </c>
      <c r="K8" s="20">
        <v>0.7326285790559097</v>
      </c>
      <c r="L8" s="20">
        <v>0.7338940550977855</v>
      </c>
      <c r="M8" s="20">
        <v>0.6494598397052673</v>
      </c>
      <c r="N8" s="20">
        <v>0.740982643741013</v>
      </c>
      <c r="O8" s="20">
        <v>0.36456090116254325</v>
      </c>
      <c r="P8" s="20">
        <v>0.35968575091063704</v>
      </c>
      <c r="Q8" s="20">
        <v>0.39513267252764844</v>
      </c>
      <c r="R8" s="20">
        <v>0.36336904874352666</v>
      </c>
      <c r="S8" s="20">
        <v>0.47015878932022526</v>
      </c>
      <c r="T8" s="20">
        <v>0.3761525023598752</v>
      </c>
      <c r="U8" s="20">
        <v>0.31701528704524395</v>
      </c>
      <c r="V8" s="20">
        <v>0.3190073333730151</v>
      </c>
      <c r="W8" s="20">
        <v>0.3179904636906981</v>
      </c>
      <c r="X8" s="20">
        <v>0.29572861029673253</v>
      </c>
      <c r="Y8" s="20">
        <v>0.28980652365307397</v>
      </c>
      <c r="Z8" s="20">
        <v>0.1656885379132774</v>
      </c>
      <c r="AA8" s="20">
        <v>0.4687115864934102</v>
      </c>
      <c r="AB8" s="20">
        <v>0.451506127271075</v>
      </c>
      <c r="AC8" s="20">
        <v>0.4530863735600128</v>
      </c>
      <c r="AD8" s="20">
        <v>0.4689709067090662</v>
      </c>
      <c r="AE8" s="20">
        <v>0.43380798175755386</v>
      </c>
      <c r="AF8" s="20">
        <v>0.4297352516263603</v>
      </c>
      <c r="AG8" s="20">
        <v>0.4114050101913779</v>
      </c>
      <c r="AH8" s="20">
        <v>0.35430982370865666</v>
      </c>
      <c r="AI8" s="20">
        <v>0.2957468439470885</v>
      </c>
      <c r="AJ8" s="20">
        <v>0.2838209231243418</v>
      </c>
      <c r="AK8" s="20">
        <v>0.2763657226374697</v>
      </c>
      <c r="AL8" s="20">
        <v>0.28033357455460217</v>
      </c>
      <c r="AM8" s="20">
        <v>0.05331366506098773</v>
      </c>
      <c r="AN8" s="20">
        <v>0.04998375327441723</v>
      </c>
      <c r="AO8" s="20">
        <v>0.06931844143449407</v>
      </c>
      <c r="AP8" s="20">
        <v>0.034575625360162766</v>
      </c>
      <c r="AQ8" s="20">
        <v>0.05848783997001554</v>
      </c>
      <c r="AR8" s="20">
        <v>0.06425303644684094</v>
      </c>
      <c r="AS8" s="20">
        <v>0.064947243619099</v>
      </c>
      <c r="AT8" s="20">
        <v>0.08441421070995854</v>
      </c>
      <c r="AU8" s="20">
        <v>0.06485932538211042</v>
      </c>
      <c r="AV8" s="20">
        <v>0.0711861600860856</v>
      </c>
      <c r="AW8" s="20">
        <v>0.057939906293814</v>
      </c>
      <c r="AX8" s="20">
        <v>0.07846579585257439</v>
      </c>
      <c r="AY8" s="20">
        <v>0.18264349914601036</v>
      </c>
      <c r="AZ8" s="20">
        <v>0.17703151232183273</v>
      </c>
      <c r="BA8" s="20">
        <v>0.1606780470335442</v>
      </c>
      <c r="BB8" s="20">
        <v>0.1668919651158148</v>
      </c>
      <c r="BC8" s="20">
        <v>0.15756007897065832</v>
      </c>
      <c r="BD8" s="20">
        <v>0.1663989075643333</v>
      </c>
      <c r="BE8" s="20">
        <v>0.16271076451791966</v>
      </c>
      <c r="BF8" s="20">
        <v>0.11155298923006594</v>
      </c>
      <c r="BG8" s="20">
        <v>0.14330752320695544</v>
      </c>
      <c r="BH8" s="20">
        <v>0.3523654781032887</v>
      </c>
      <c r="BI8" s="20">
        <v>0.14891427289422238</v>
      </c>
      <c r="BJ8" s="20">
        <v>0.09824629638900334</v>
      </c>
    </row>
    <row r="9" spans="1:62" ht="15.75">
      <c r="A9" s="88" t="s">
        <v>218</v>
      </c>
      <c r="B9" s="18" t="s">
        <v>14</v>
      </c>
      <c r="E9" s="18">
        <v>33.19552892999328</v>
      </c>
      <c r="F9" s="18">
        <v>0</v>
      </c>
      <c r="G9" s="18">
        <v>0</v>
      </c>
      <c r="H9" s="18">
        <v>33.86088726594977</v>
      </c>
      <c r="I9" s="18">
        <v>0</v>
      </c>
      <c r="J9" s="18">
        <v>0</v>
      </c>
      <c r="K9" s="18">
        <v>34.19453929357046</v>
      </c>
      <c r="L9" s="18">
        <v>0</v>
      </c>
      <c r="M9" s="18">
        <v>0</v>
      </c>
      <c r="N9" s="18">
        <v>33.61383708302548</v>
      </c>
      <c r="O9" s="18">
        <v>0</v>
      </c>
      <c r="P9" s="18">
        <v>0</v>
      </c>
      <c r="Q9" s="18">
        <v>33.24473678867979</v>
      </c>
      <c r="R9" s="18">
        <v>0</v>
      </c>
      <c r="S9" s="18">
        <v>0</v>
      </c>
      <c r="T9" s="18">
        <v>33.64656612067251</v>
      </c>
      <c r="U9" s="18">
        <v>0</v>
      </c>
      <c r="V9" s="18">
        <v>0</v>
      </c>
      <c r="W9" s="18">
        <v>34.36994307375339</v>
      </c>
      <c r="X9" s="18">
        <v>0</v>
      </c>
      <c r="Y9" s="18">
        <v>0</v>
      </c>
      <c r="Z9" s="18">
        <v>33.68480484595185</v>
      </c>
      <c r="AA9" s="18">
        <v>0</v>
      </c>
      <c r="AB9" s="18">
        <v>0</v>
      </c>
      <c r="AC9" s="18">
        <v>32.909821603279276</v>
      </c>
      <c r="AD9" s="18">
        <v>0</v>
      </c>
      <c r="AE9" s="18">
        <v>0</v>
      </c>
      <c r="AF9" s="18">
        <v>30.749244331771326</v>
      </c>
      <c r="AG9" s="18">
        <v>0</v>
      </c>
      <c r="AH9" s="18">
        <v>0</v>
      </c>
      <c r="AI9" s="18">
        <v>32.70977920673982</v>
      </c>
      <c r="AJ9" s="18">
        <v>0</v>
      </c>
      <c r="AK9" s="18">
        <v>0</v>
      </c>
      <c r="AL9" s="18">
        <v>33.420846168457395</v>
      </c>
      <c r="AM9" s="18">
        <v>0</v>
      </c>
      <c r="AN9" s="18">
        <v>0</v>
      </c>
      <c r="AO9" s="18">
        <v>32.59103242206136</v>
      </c>
      <c r="AP9" s="18">
        <v>0</v>
      </c>
      <c r="AQ9" s="18">
        <v>0</v>
      </c>
      <c r="AR9" s="18">
        <v>33.18835377418376</v>
      </c>
      <c r="AS9" s="18">
        <v>0</v>
      </c>
      <c r="AT9" s="18">
        <v>0</v>
      </c>
      <c r="AU9" s="18">
        <v>33.551441115692576</v>
      </c>
      <c r="AV9" s="18">
        <v>0</v>
      </c>
      <c r="AW9" s="18">
        <v>0</v>
      </c>
      <c r="AX9" s="18">
        <v>33.84583416296612</v>
      </c>
      <c r="AY9" s="18">
        <v>0</v>
      </c>
      <c r="AZ9" s="18">
        <v>0</v>
      </c>
      <c r="BA9" s="18">
        <v>33.45451358996084</v>
      </c>
      <c r="BB9" s="18">
        <v>0</v>
      </c>
      <c r="BC9" s="18">
        <v>0</v>
      </c>
      <c r="BD9" s="18">
        <v>33.97176445933758</v>
      </c>
      <c r="BE9" s="18">
        <v>0</v>
      </c>
      <c r="BF9" s="18">
        <v>0</v>
      </c>
      <c r="BG9" s="18">
        <v>31.037485630746424</v>
      </c>
      <c r="BH9" s="18">
        <v>0</v>
      </c>
      <c r="BI9" s="18">
        <v>0</v>
      </c>
      <c r="BJ9" s="18">
        <v>29.936960632165093</v>
      </c>
    </row>
    <row r="10" spans="1:62" ht="15.75">
      <c r="A10" s="88" t="s">
        <v>267</v>
      </c>
      <c r="B10" s="18" t="s">
        <v>39</v>
      </c>
      <c r="E10" s="18">
        <v>21.76498301913334</v>
      </c>
      <c r="F10" s="18">
        <v>0</v>
      </c>
      <c r="G10" s="18">
        <v>0</v>
      </c>
      <c r="H10" s="18">
        <v>19.776658305173765</v>
      </c>
      <c r="I10" s="18">
        <v>0</v>
      </c>
      <c r="J10" s="18">
        <v>0</v>
      </c>
      <c r="K10" s="18">
        <v>21.12450809821115</v>
      </c>
      <c r="L10" s="18">
        <v>0</v>
      </c>
      <c r="M10" s="18">
        <v>0</v>
      </c>
      <c r="N10" s="18">
        <v>22.763614845375823</v>
      </c>
      <c r="O10" s="18">
        <v>0</v>
      </c>
      <c r="P10" s="18">
        <v>0</v>
      </c>
      <c r="Q10" s="18">
        <v>21.776722090261284</v>
      </c>
      <c r="R10" s="18">
        <v>0</v>
      </c>
      <c r="S10" s="18">
        <v>0</v>
      </c>
      <c r="T10" s="18">
        <v>21.549204371414486</v>
      </c>
      <c r="U10" s="18">
        <v>0</v>
      </c>
      <c r="V10" s="18">
        <v>0</v>
      </c>
      <c r="W10" s="18">
        <v>20.911364299935833</v>
      </c>
      <c r="X10" s="18">
        <v>0</v>
      </c>
      <c r="Y10" s="18">
        <v>0</v>
      </c>
      <c r="Z10" s="18">
        <v>19.509552215940243</v>
      </c>
      <c r="AA10" s="18">
        <v>0</v>
      </c>
      <c r="AB10" s="18">
        <v>0</v>
      </c>
      <c r="AC10" s="18">
        <v>17.496408484505892</v>
      </c>
      <c r="AD10" s="18">
        <v>0</v>
      </c>
      <c r="AE10" s="18">
        <v>0</v>
      </c>
      <c r="AF10" s="18">
        <v>16.366188343085255</v>
      </c>
      <c r="AG10" s="18">
        <v>0</v>
      </c>
      <c r="AH10" s="18">
        <v>0</v>
      </c>
      <c r="AI10" s="18">
        <v>14.984700224510528</v>
      </c>
      <c r="AJ10" s="18">
        <v>0</v>
      </c>
      <c r="AK10" s="18">
        <v>0</v>
      </c>
      <c r="AL10" s="18">
        <v>13.703370303996303</v>
      </c>
      <c r="AM10" s="18">
        <v>0</v>
      </c>
      <c r="AN10" s="18">
        <v>0</v>
      </c>
      <c r="AO10" s="18">
        <v>14</v>
      </c>
      <c r="AP10" s="18">
        <v>0</v>
      </c>
      <c r="AQ10" s="18">
        <v>0</v>
      </c>
      <c r="AR10" s="18">
        <v>14.1</v>
      </c>
      <c r="AS10" s="18">
        <v>0</v>
      </c>
      <c r="AT10" s="18">
        <v>0</v>
      </c>
      <c r="AU10" s="18">
        <v>12.72750631664597</v>
      </c>
      <c r="AV10" s="18">
        <v>0</v>
      </c>
      <c r="AW10" s="18">
        <v>0</v>
      </c>
      <c r="AX10" s="18">
        <v>11.811096087683309</v>
      </c>
      <c r="AY10" s="18">
        <v>0</v>
      </c>
      <c r="AZ10" s="18">
        <v>0</v>
      </c>
      <c r="BA10" s="18">
        <v>11.467836400394438</v>
      </c>
      <c r="BB10" s="18">
        <v>0</v>
      </c>
      <c r="BC10" s="18">
        <v>0</v>
      </c>
      <c r="BD10" s="18">
        <v>12.729877323427713</v>
      </c>
      <c r="BE10" s="18">
        <v>0</v>
      </c>
      <c r="BF10" s="18">
        <v>0</v>
      </c>
      <c r="BG10" s="18">
        <v>13.00690540896478</v>
      </c>
      <c r="BH10" s="18">
        <v>0</v>
      </c>
      <c r="BI10" s="18">
        <v>0</v>
      </c>
      <c r="BJ10" s="18">
        <v>15.9</v>
      </c>
    </row>
    <row r="12" spans="2:14" ht="15.75">
      <c r="B12" s="2" t="s">
        <v>34</v>
      </c>
      <c r="N12" s="134" t="s">
        <v>223</v>
      </c>
    </row>
    <row r="33" spans="2:14" ht="15.75">
      <c r="B33" s="7" t="s">
        <v>6</v>
      </c>
      <c r="N33" s="7" t="s">
        <v>198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V31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16.125" style="18" customWidth="1"/>
    <col min="2" max="2" width="21.375" style="18" customWidth="1"/>
    <col min="3" max="3" width="7.50390625" style="18" bestFit="1" customWidth="1"/>
    <col min="4" max="4" width="6.125" style="18" bestFit="1" customWidth="1"/>
    <col min="5" max="5" width="7.625" style="18" bestFit="1" customWidth="1"/>
    <col min="6" max="6" width="6.25390625" style="18" bestFit="1" customWidth="1"/>
    <col min="7" max="7" width="7.50390625" style="18" bestFit="1" customWidth="1"/>
    <col min="8" max="8" width="6.125" style="18" bestFit="1" customWidth="1"/>
    <col min="9" max="9" width="7.625" style="18" bestFit="1" customWidth="1"/>
    <col min="10" max="10" width="6.25390625" style="18" bestFit="1" customWidth="1"/>
    <col min="11" max="11" width="7.50390625" style="18" bestFit="1" customWidth="1"/>
    <col min="12" max="12" width="6.125" style="18" bestFit="1" customWidth="1"/>
    <col min="13" max="13" width="7.625" style="18" bestFit="1" customWidth="1"/>
    <col min="14" max="14" width="6.25390625" style="18" bestFit="1" customWidth="1"/>
    <col min="15" max="15" width="7.50390625" style="18" bestFit="1" customWidth="1"/>
    <col min="16" max="16" width="6.125" style="18" bestFit="1" customWidth="1"/>
    <col min="17" max="17" width="7.625" style="18" bestFit="1" customWidth="1"/>
    <col min="18" max="18" width="6.25390625" style="18" bestFit="1" customWidth="1"/>
    <col min="19" max="19" width="7.50390625" style="18" bestFit="1" customWidth="1"/>
    <col min="20" max="20" width="6.125" style="18" bestFit="1" customWidth="1"/>
    <col min="21" max="21" width="7.625" style="18" bestFit="1" customWidth="1"/>
    <col min="22" max="22" width="6.25390625" style="18" bestFit="1" customWidth="1"/>
    <col min="23" max="16384" width="9.00390625" style="18" customWidth="1"/>
  </cols>
  <sheetData>
    <row r="1" spans="1:2" ht="15.75">
      <c r="A1" s="1" t="s">
        <v>0</v>
      </c>
      <c r="B1" s="2" t="s">
        <v>40</v>
      </c>
    </row>
    <row r="2" spans="2:3" ht="15.75">
      <c r="B2" s="49" t="s">
        <v>270</v>
      </c>
      <c r="C2" s="2"/>
    </row>
    <row r="3" spans="2:22" ht="15.75">
      <c r="B3" s="2"/>
      <c r="C3" s="3" t="s">
        <v>175</v>
      </c>
      <c r="D3" s="3" t="s">
        <v>176</v>
      </c>
      <c r="E3" s="3" t="s">
        <v>177</v>
      </c>
      <c r="F3" s="3" t="s">
        <v>178</v>
      </c>
      <c r="G3" s="3" t="s">
        <v>179</v>
      </c>
      <c r="H3" s="3" t="s">
        <v>180</v>
      </c>
      <c r="I3" s="3" t="s">
        <v>181</v>
      </c>
      <c r="J3" s="3" t="s">
        <v>182</v>
      </c>
      <c r="K3" s="3" t="s">
        <v>183</v>
      </c>
      <c r="L3" s="3" t="s">
        <v>184</v>
      </c>
      <c r="M3" s="3" t="s">
        <v>185</v>
      </c>
      <c r="N3" s="3" t="s">
        <v>186</v>
      </c>
      <c r="O3" s="3" t="s">
        <v>187</v>
      </c>
      <c r="P3" s="3" t="s">
        <v>188</v>
      </c>
      <c r="Q3" s="3" t="s">
        <v>189</v>
      </c>
      <c r="R3" s="3" t="s">
        <v>190</v>
      </c>
      <c r="S3" s="3" t="s">
        <v>191</v>
      </c>
      <c r="T3" s="3" t="s">
        <v>192</v>
      </c>
      <c r="U3" s="3" t="s">
        <v>262</v>
      </c>
      <c r="V3" s="129" t="str">
        <f>"Dec.04"</f>
        <v>Dec.04</v>
      </c>
    </row>
    <row r="4" spans="2:22" ht="15.75">
      <c r="B4" s="18" t="s">
        <v>2</v>
      </c>
      <c r="C4" s="5">
        <v>36586</v>
      </c>
      <c r="D4" s="5">
        <v>36678</v>
      </c>
      <c r="E4" s="5">
        <v>36770</v>
      </c>
      <c r="F4" s="5">
        <v>36861</v>
      </c>
      <c r="G4" s="5">
        <v>36951</v>
      </c>
      <c r="H4" s="5">
        <v>37043</v>
      </c>
      <c r="I4" s="5">
        <v>37135</v>
      </c>
      <c r="J4" s="5">
        <v>37226</v>
      </c>
      <c r="K4" s="5">
        <v>37316</v>
      </c>
      <c r="L4" s="5">
        <v>37408</v>
      </c>
      <c r="M4" s="5">
        <v>37500</v>
      </c>
      <c r="N4" s="5">
        <v>37591</v>
      </c>
      <c r="O4" s="5">
        <v>37681</v>
      </c>
      <c r="P4" s="5">
        <v>37773</v>
      </c>
      <c r="Q4" s="5">
        <v>37865</v>
      </c>
      <c r="R4" s="5">
        <v>37956</v>
      </c>
      <c r="S4" s="5">
        <v>38047</v>
      </c>
      <c r="T4" s="5">
        <v>38139</v>
      </c>
      <c r="U4" s="5">
        <v>38231</v>
      </c>
      <c r="V4" s="5">
        <v>38322</v>
      </c>
    </row>
    <row r="5" spans="1:22" ht="15.75">
      <c r="A5" s="137" t="s">
        <v>268</v>
      </c>
      <c r="B5" s="18" t="s">
        <v>41</v>
      </c>
      <c r="C5" s="20">
        <v>4.143414267079108</v>
      </c>
      <c r="D5" s="20">
        <v>3.9903311315758554</v>
      </c>
      <c r="E5" s="20">
        <v>3.1623032024429376</v>
      </c>
      <c r="F5" s="20">
        <v>3.2996778439588614</v>
      </c>
      <c r="G5" s="20">
        <v>3.1828042734163717</v>
      </c>
      <c r="H5" s="20">
        <v>3.072743979232529</v>
      </c>
      <c r="I5" s="20">
        <v>3.1386019241597105</v>
      </c>
      <c r="J5" s="20">
        <v>2.7917506263268077</v>
      </c>
      <c r="K5" s="20">
        <v>2.862080375406088</v>
      </c>
      <c r="L5" s="20">
        <v>3.3120953783502536</v>
      </c>
      <c r="M5" s="20">
        <v>3.4269230758317253</v>
      </c>
      <c r="N5" s="20">
        <v>3.7179228005142173</v>
      </c>
      <c r="O5" s="20">
        <v>3.6402874056287344</v>
      </c>
      <c r="P5" s="20">
        <v>3.379007621560891</v>
      </c>
      <c r="Q5" s="20">
        <v>3.4407261933071482</v>
      </c>
      <c r="R5" s="20">
        <v>3.6375903713742925</v>
      </c>
      <c r="S5" s="20">
        <v>3.92212300530183</v>
      </c>
      <c r="T5" s="20">
        <v>3.801352842240545</v>
      </c>
      <c r="U5" s="20">
        <v>3.758346932189491</v>
      </c>
      <c r="V5" s="20">
        <v>3.9161868469866037</v>
      </c>
    </row>
    <row r="6" spans="1:22" ht="15.75">
      <c r="A6" s="88" t="s">
        <v>269</v>
      </c>
      <c r="B6" s="18" t="s">
        <v>42</v>
      </c>
      <c r="H6" s="20">
        <v>2.1924752994110523</v>
      </c>
      <c r="I6" s="20">
        <v>1.9081673562800934</v>
      </c>
      <c r="J6" s="20">
        <v>3.2235606740306033</v>
      </c>
      <c r="K6" s="20">
        <v>2.23</v>
      </c>
      <c r="L6" s="20">
        <v>3.03</v>
      </c>
      <c r="M6" s="20">
        <v>3.88</v>
      </c>
      <c r="N6" s="20">
        <v>3.06</v>
      </c>
      <c r="O6" s="20">
        <v>3.69</v>
      </c>
      <c r="P6" s="20">
        <v>4.52</v>
      </c>
      <c r="Q6" s="20">
        <v>4.5</v>
      </c>
      <c r="R6" s="20">
        <v>6.5</v>
      </c>
      <c r="S6" s="20">
        <v>7.8</v>
      </c>
      <c r="T6" s="20">
        <v>8</v>
      </c>
      <c r="U6" s="20">
        <v>9.4</v>
      </c>
      <c r="V6" s="20">
        <v>9</v>
      </c>
    </row>
    <row r="8" spans="2:16" ht="15.75">
      <c r="B8" s="2" t="s">
        <v>40</v>
      </c>
      <c r="P8" s="49" t="s">
        <v>270</v>
      </c>
    </row>
    <row r="31" spans="2:16" ht="15.75">
      <c r="B31" s="7" t="s">
        <v>6</v>
      </c>
      <c r="P31" s="7" t="s">
        <v>198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F50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15.125" style="18" customWidth="1"/>
    <col min="2" max="2" width="12.75390625" style="18" customWidth="1"/>
    <col min="3" max="3" width="7.875" style="18" customWidth="1"/>
    <col min="4" max="4" width="9.125" style="18" customWidth="1"/>
    <col min="5" max="5" width="9.625" style="18" bestFit="1" customWidth="1"/>
    <col min="6" max="7" width="9.75390625" style="18" customWidth="1"/>
    <col min="8" max="8" width="13.875" style="18" bestFit="1" customWidth="1"/>
    <col min="9" max="9" width="9.00390625" style="18" customWidth="1"/>
    <col min="10" max="10" width="10.625" style="18" bestFit="1" customWidth="1"/>
    <col min="11" max="12" width="12.625" style="18" bestFit="1" customWidth="1"/>
    <col min="13" max="16384" width="9.00390625" style="18" customWidth="1"/>
  </cols>
  <sheetData>
    <row r="1" spans="1:2" ht="15.75">
      <c r="A1" s="1" t="s">
        <v>0</v>
      </c>
      <c r="B1" s="13" t="s">
        <v>43</v>
      </c>
    </row>
    <row r="2" spans="2:3" ht="15.75">
      <c r="B2" s="133" t="s">
        <v>282</v>
      </c>
      <c r="C2" s="13"/>
    </row>
    <row r="4" spans="2:6" ht="15.75">
      <c r="B4" s="18" t="s">
        <v>2</v>
      </c>
      <c r="C4" s="2">
        <v>1999</v>
      </c>
      <c r="D4" s="2">
        <v>2003</v>
      </c>
      <c r="E4" s="21"/>
      <c r="F4" s="13" t="s">
        <v>43</v>
      </c>
    </row>
    <row r="5" spans="1:5" ht="15.75">
      <c r="A5" s="138" t="s">
        <v>271</v>
      </c>
      <c r="B5" s="18" t="s">
        <v>44</v>
      </c>
      <c r="C5" s="22">
        <v>5.512009765880648</v>
      </c>
      <c r="D5" s="22">
        <v>3.547572321677727</v>
      </c>
      <c r="E5" s="21"/>
    </row>
    <row r="6" spans="1:4" ht="15.75">
      <c r="A6" s="138" t="s">
        <v>272</v>
      </c>
      <c r="B6" s="18" t="s">
        <v>45</v>
      </c>
      <c r="C6" s="22">
        <v>8.99538842057803</v>
      </c>
      <c r="D6" s="22">
        <v>4.96264273624263</v>
      </c>
    </row>
    <row r="7" spans="1:4" ht="15.75">
      <c r="A7" s="138" t="s">
        <v>273</v>
      </c>
      <c r="B7" s="23" t="s">
        <v>46</v>
      </c>
      <c r="C7" s="22">
        <v>8.493214600713369</v>
      </c>
      <c r="D7" s="22">
        <v>8.470118366867299</v>
      </c>
    </row>
    <row r="8" spans="1:4" ht="15.75">
      <c r="A8" s="138" t="s">
        <v>274</v>
      </c>
      <c r="B8" s="18" t="s">
        <v>47</v>
      </c>
      <c r="C8" s="22">
        <v>14.65776232034465</v>
      </c>
      <c r="D8" s="22">
        <v>10.97720462990276</v>
      </c>
    </row>
    <row r="9" spans="1:4" ht="15.75">
      <c r="A9" s="138" t="s">
        <v>275</v>
      </c>
      <c r="B9" s="18" t="s">
        <v>48</v>
      </c>
      <c r="C9" s="22">
        <v>11.992161954532534</v>
      </c>
      <c r="D9" s="22">
        <v>11.470211929260525</v>
      </c>
    </row>
    <row r="10" spans="1:4" ht="15.75">
      <c r="A10" s="88" t="s">
        <v>276</v>
      </c>
      <c r="B10" s="18" t="s">
        <v>49</v>
      </c>
      <c r="C10" s="22">
        <v>14.652969476810027</v>
      </c>
      <c r="D10" s="22">
        <v>12.307774139244405</v>
      </c>
    </row>
    <row r="11" spans="1:4" ht="15.75">
      <c r="A11" s="138" t="s">
        <v>277</v>
      </c>
      <c r="B11" s="18" t="s">
        <v>50</v>
      </c>
      <c r="C11" s="22">
        <v>16.691160303643954</v>
      </c>
      <c r="D11" s="22">
        <v>16.095996941293993</v>
      </c>
    </row>
    <row r="12" spans="1:4" ht="15.75">
      <c r="A12" s="138" t="s">
        <v>278</v>
      </c>
      <c r="B12" s="18" t="s">
        <v>51</v>
      </c>
      <c r="C12" s="22">
        <v>20</v>
      </c>
      <c r="D12" s="22">
        <v>21</v>
      </c>
    </row>
    <row r="13" spans="1:4" ht="15.75">
      <c r="A13" s="138" t="s">
        <v>279</v>
      </c>
      <c r="B13" s="18" t="s">
        <v>52</v>
      </c>
      <c r="C13" s="22">
        <v>21.435664592785404</v>
      </c>
      <c r="D13" s="22">
        <v>29.429763978484758</v>
      </c>
    </row>
    <row r="14" spans="1:4" ht="15.75">
      <c r="A14" s="138" t="s">
        <v>280</v>
      </c>
      <c r="B14" s="18" t="s">
        <v>53</v>
      </c>
      <c r="C14" s="22">
        <v>22.58872238325121</v>
      </c>
      <c r="D14" s="22">
        <v>39.93695530291729</v>
      </c>
    </row>
    <row r="15" spans="1:4" ht="15.75">
      <c r="A15" s="138" t="s">
        <v>281</v>
      </c>
      <c r="B15" s="18" t="s">
        <v>39</v>
      </c>
      <c r="C15" s="22">
        <v>49.53963949616251</v>
      </c>
      <c r="D15" s="22">
        <v>55.14684649942271</v>
      </c>
    </row>
    <row r="23" ht="15.75">
      <c r="F23" s="7" t="s">
        <v>54</v>
      </c>
    </row>
    <row r="26" ht="15.75">
      <c r="F26" s="133" t="s">
        <v>282</v>
      </c>
    </row>
    <row r="50" ht="15.75">
      <c r="F50" s="7" t="s">
        <v>283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J57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13.625" style="27" customWidth="1"/>
    <col min="2" max="2" width="11.75390625" style="24" customWidth="1"/>
    <col min="3" max="3" width="7.50390625" style="26" customWidth="1"/>
    <col min="4" max="4" width="7.00390625" style="26" customWidth="1"/>
    <col min="5" max="5" width="6.375" style="26" customWidth="1"/>
    <col min="6" max="6" width="5.75390625" style="26" customWidth="1"/>
    <col min="7" max="10" width="9.625" style="26" customWidth="1"/>
    <col min="11" max="12" width="7.125" style="27" bestFit="1" customWidth="1"/>
    <col min="13" max="13" width="7.375" style="27" bestFit="1" customWidth="1"/>
    <col min="14" max="14" width="7.875" style="27" bestFit="1" customWidth="1"/>
    <col min="15" max="15" width="8.25390625" style="27" bestFit="1" customWidth="1"/>
    <col min="16" max="16384" width="7.00390625" style="27" customWidth="1"/>
  </cols>
  <sheetData>
    <row r="1" spans="1:10" ht="15.75">
      <c r="A1" s="1" t="s">
        <v>0</v>
      </c>
      <c r="B1" s="2" t="s">
        <v>55</v>
      </c>
      <c r="C1" s="25"/>
      <c r="D1" s="25"/>
      <c r="E1" s="25"/>
      <c r="F1" s="25"/>
      <c r="G1" s="25"/>
      <c r="H1" s="25"/>
      <c r="J1" s="27"/>
    </row>
    <row r="2" spans="2:9" ht="15.75">
      <c r="B2" s="49" t="s">
        <v>285</v>
      </c>
      <c r="C2" s="25"/>
      <c r="D2" s="25"/>
      <c r="E2" s="25"/>
      <c r="F2" s="25"/>
      <c r="G2" s="25"/>
      <c r="H2" s="25"/>
      <c r="I2" s="25"/>
    </row>
    <row r="3" spans="2:10" ht="15.75">
      <c r="B3" s="28" t="s">
        <v>2</v>
      </c>
      <c r="C3" s="125">
        <v>2003</v>
      </c>
      <c r="D3" s="125">
        <v>2004</v>
      </c>
      <c r="E3" s="125" t="s">
        <v>56</v>
      </c>
      <c r="F3" s="25"/>
      <c r="G3" s="25"/>
      <c r="H3" s="29"/>
      <c r="I3" s="29"/>
      <c r="J3" s="27"/>
    </row>
    <row r="4" spans="1:10" ht="15.75">
      <c r="A4" s="138" t="s">
        <v>271</v>
      </c>
      <c r="B4" s="30" t="s">
        <v>44</v>
      </c>
      <c r="C4" s="31">
        <v>0.4199737285156611</v>
      </c>
      <c r="D4" s="31">
        <v>0.09478078021529673</v>
      </c>
      <c r="E4" s="25">
        <v>6.9</v>
      </c>
      <c r="F4" s="25"/>
      <c r="G4" s="2" t="s">
        <v>55</v>
      </c>
      <c r="H4" s="29"/>
      <c r="I4" s="27"/>
      <c r="J4" s="27"/>
    </row>
    <row r="5" spans="1:10" ht="15.75">
      <c r="A5" s="138" t="s">
        <v>279</v>
      </c>
      <c r="B5" s="30" t="s">
        <v>52</v>
      </c>
      <c r="C5" s="31">
        <v>0.7</v>
      </c>
      <c r="D5" s="31">
        <v>1.37</v>
      </c>
      <c r="E5" s="25">
        <v>9</v>
      </c>
      <c r="F5" s="25"/>
      <c r="G5" s="29"/>
      <c r="H5" s="29"/>
      <c r="I5" s="27"/>
      <c r="J5" s="27"/>
    </row>
    <row r="6" spans="1:10" ht="15.75">
      <c r="A6" s="24" t="s">
        <v>284</v>
      </c>
      <c r="B6" s="30" t="s">
        <v>57</v>
      </c>
      <c r="C6" s="31">
        <v>1.0382437490573886</v>
      </c>
      <c r="D6" s="31">
        <v>1.3827880646531812</v>
      </c>
      <c r="E6" s="25">
        <v>24</v>
      </c>
      <c r="F6" s="25"/>
      <c r="G6" s="29"/>
      <c r="H6" s="29"/>
      <c r="I6" s="27"/>
      <c r="J6" s="27"/>
    </row>
    <row r="7" spans="1:10" ht="15.75">
      <c r="A7" s="138" t="s">
        <v>272</v>
      </c>
      <c r="B7" s="32" t="s">
        <v>45</v>
      </c>
      <c r="C7" s="31">
        <v>1.2175973372697613</v>
      </c>
      <c r="D7" s="31">
        <v>1.3968287184560215</v>
      </c>
      <c r="E7" s="25">
        <v>4.5</v>
      </c>
      <c r="F7" s="25"/>
      <c r="G7" s="29"/>
      <c r="H7" s="29"/>
      <c r="I7" s="27"/>
      <c r="J7" s="27"/>
    </row>
    <row r="8" spans="1:10" ht="31.5">
      <c r="A8" s="138" t="s">
        <v>273</v>
      </c>
      <c r="B8" s="32" t="s">
        <v>46</v>
      </c>
      <c r="C8" s="31">
        <v>1.6960908985813612</v>
      </c>
      <c r="D8" s="31">
        <v>1.8200278888533594</v>
      </c>
      <c r="E8" s="25">
        <v>6.5</v>
      </c>
      <c r="F8" s="25"/>
      <c r="G8" s="29"/>
      <c r="H8" s="29"/>
      <c r="I8" s="27"/>
      <c r="J8" s="27"/>
    </row>
    <row r="9" spans="1:10" ht="15.75">
      <c r="A9" s="138" t="s">
        <v>280</v>
      </c>
      <c r="B9" s="30" t="s">
        <v>53</v>
      </c>
      <c r="C9" s="31">
        <v>1.7069402385513874</v>
      </c>
      <c r="D9" s="31">
        <v>2.1453390145679037</v>
      </c>
      <c r="E9" s="25">
        <v>2.2</v>
      </c>
      <c r="F9" s="25"/>
      <c r="G9" s="29"/>
      <c r="H9" s="29"/>
      <c r="I9" s="27"/>
      <c r="J9" s="27"/>
    </row>
    <row r="10" spans="1:10" ht="15.75">
      <c r="A10" s="138" t="s">
        <v>278</v>
      </c>
      <c r="B10" s="33" t="s">
        <v>51</v>
      </c>
      <c r="C10" s="31">
        <v>1.5272610114531584</v>
      </c>
      <c r="D10" s="31">
        <v>2.46864983411123</v>
      </c>
      <c r="E10" s="25">
        <v>5.2</v>
      </c>
      <c r="F10" s="25"/>
      <c r="G10" s="29"/>
      <c r="H10" s="29"/>
      <c r="I10" s="27"/>
      <c r="J10" s="27"/>
    </row>
    <row r="11" spans="1:10" ht="15.75">
      <c r="A11" s="138" t="s">
        <v>275</v>
      </c>
      <c r="B11" s="30" t="s">
        <v>58</v>
      </c>
      <c r="C11" s="31">
        <v>1.057547947053707</v>
      </c>
      <c r="D11" s="31">
        <v>2.497934245132769</v>
      </c>
      <c r="E11" s="25">
        <v>7.8</v>
      </c>
      <c r="F11" s="25"/>
      <c r="G11" s="29"/>
      <c r="H11" s="29"/>
      <c r="I11" s="27"/>
      <c r="J11" s="27"/>
    </row>
    <row r="12" spans="1:10" ht="16.5" customHeight="1">
      <c r="A12" s="153" t="s">
        <v>346</v>
      </c>
      <c r="B12" s="33" t="s">
        <v>39</v>
      </c>
      <c r="C12" s="31">
        <v>2.374656652115935</v>
      </c>
      <c r="D12" s="31">
        <v>2.5498757079490555</v>
      </c>
      <c r="E12" s="25">
        <v>17.5</v>
      </c>
      <c r="F12" s="25"/>
      <c r="G12" s="29"/>
      <c r="H12" s="29"/>
      <c r="I12" s="27"/>
      <c r="J12" s="27"/>
    </row>
    <row r="13" spans="1:10" ht="15.75">
      <c r="A13" s="138" t="s">
        <v>277</v>
      </c>
      <c r="B13" s="30" t="s">
        <v>50</v>
      </c>
      <c r="C13" s="31">
        <v>1.5056711953134738</v>
      </c>
      <c r="D13" s="31">
        <v>2.94832791721404</v>
      </c>
      <c r="E13" s="25">
        <v>3.7</v>
      </c>
      <c r="F13" s="25"/>
      <c r="G13" s="29"/>
      <c r="H13" s="29"/>
      <c r="I13" s="27"/>
      <c r="J13" s="27"/>
    </row>
    <row r="14" spans="1:10" ht="15.75">
      <c r="A14" s="88" t="s">
        <v>276</v>
      </c>
      <c r="B14" s="30" t="s">
        <v>49</v>
      </c>
      <c r="C14" s="31">
        <v>5.634289919058131</v>
      </c>
      <c r="D14" s="31">
        <v>4.57765326622686</v>
      </c>
      <c r="E14" s="25">
        <v>4.3</v>
      </c>
      <c r="F14" s="25"/>
      <c r="G14" s="29"/>
      <c r="H14" s="29"/>
      <c r="I14" s="27"/>
      <c r="J14" s="27"/>
    </row>
    <row r="15" spans="1:10" ht="15.75">
      <c r="A15" s="138" t="s">
        <v>274</v>
      </c>
      <c r="B15" s="32" t="s">
        <v>47</v>
      </c>
      <c r="C15" s="31">
        <v>5.866398634311333</v>
      </c>
      <c r="D15" s="31">
        <v>7.070989379541643</v>
      </c>
      <c r="E15" s="25">
        <v>2.8</v>
      </c>
      <c r="F15" s="25"/>
      <c r="G15" s="29"/>
      <c r="H15" s="29"/>
      <c r="I15" s="27"/>
      <c r="J15" s="27"/>
    </row>
    <row r="16" spans="2:10" ht="15.75">
      <c r="B16" s="28"/>
      <c r="C16" s="25"/>
      <c r="D16" s="25"/>
      <c r="E16" s="25"/>
      <c r="F16" s="25"/>
      <c r="G16" s="29"/>
      <c r="H16" s="29"/>
      <c r="I16" s="27"/>
      <c r="J16" s="27"/>
    </row>
    <row r="17" spans="2:10" ht="15.75">
      <c r="B17" s="28"/>
      <c r="C17" s="25"/>
      <c r="D17" s="25"/>
      <c r="E17" s="25"/>
      <c r="F17" s="25"/>
      <c r="G17" s="29"/>
      <c r="H17" s="29"/>
      <c r="I17" s="27"/>
      <c r="J17" s="27"/>
    </row>
    <row r="18" spans="2:10" ht="15.75">
      <c r="B18" s="28"/>
      <c r="C18" s="25"/>
      <c r="D18" s="25"/>
      <c r="E18" s="25"/>
      <c r="F18" s="25"/>
      <c r="G18" s="29"/>
      <c r="H18" s="29"/>
      <c r="I18" s="27"/>
      <c r="J18" s="27"/>
    </row>
    <row r="19" spans="2:10" ht="15.75">
      <c r="B19" s="28"/>
      <c r="C19" s="25"/>
      <c r="D19" s="25"/>
      <c r="E19" s="25"/>
      <c r="F19" s="25"/>
      <c r="G19" s="25"/>
      <c r="H19" s="29"/>
      <c r="I19" s="29"/>
      <c r="J19" s="27"/>
    </row>
    <row r="20" spans="2:10" ht="15.75">
      <c r="B20" s="28"/>
      <c r="C20" s="25"/>
      <c r="D20" s="25"/>
      <c r="E20" s="25"/>
      <c r="F20" s="25"/>
      <c r="G20" s="25"/>
      <c r="H20" s="29"/>
      <c r="I20" s="29"/>
      <c r="J20" s="27"/>
    </row>
    <row r="21" spans="2:10" ht="15.75">
      <c r="B21" s="28"/>
      <c r="C21" s="25"/>
      <c r="D21" s="25"/>
      <c r="E21" s="25"/>
      <c r="F21" s="25"/>
      <c r="G21" s="25"/>
      <c r="H21" s="29"/>
      <c r="I21" s="29"/>
      <c r="J21" s="27"/>
    </row>
    <row r="22" spans="2:9" ht="15.75">
      <c r="B22" s="28"/>
      <c r="C22" s="25"/>
      <c r="D22" s="25"/>
      <c r="E22" s="25"/>
      <c r="F22" s="25"/>
      <c r="G22" s="25"/>
      <c r="H22" s="25"/>
      <c r="I22" s="25"/>
    </row>
    <row r="23" spans="2:9" ht="15.75">
      <c r="B23" s="28"/>
      <c r="C23" s="25"/>
      <c r="D23" s="25"/>
      <c r="E23" s="25"/>
      <c r="F23" s="25"/>
      <c r="G23" s="25"/>
      <c r="H23" s="25"/>
      <c r="I23" s="25"/>
    </row>
    <row r="24" spans="2:9" ht="15.75">
      <c r="B24" s="28"/>
      <c r="C24" s="25"/>
      <c r="D24" s="25"/>
      <c r="E24" s="25"/>
      <c r="F24" s="25"/>
      <c r="G24" s="25"/>
      <c r="H24" s="25"/>
      <c r="I24" s="25"/>
    </row>
    <row r="25" spans="2:9" ht="15.75">
      <c r="B25" s="28"/>
      <c r="C25" s="25"/>
      <c r="D25" s="25"/>
      <c r="E25" s="25"/>
      <c r="F25" s="25"/>
      <c r="G25" s="25"/>
      <c r="H25" s="25"/>
      <c r="I25" s="25"/>
    </row>
    <row r="27" ht="15.75">
      <c r="G27" s="7" t="s">
        <v>6</v>
      </c>
    </row>
    <row r="29" ht="15.75">
      <c r="G29" s="49" t="s">
        <v>285</v>
      </c>
    </row>
    <row r="57" ht="15.75">
      <c r="G57" s="7" t="s">
        <v>198</v>
      </c>
    </row>
  </sheetData>
  <printOptions gridLines="1"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I34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6.875" style="18" customWidth="1"/>
    <col min="2" max="2" width="16.875" style="18" bestFit="1" customWidth="1"/>
    <col min="3" max="3" width="13.375" style="18" bestFit="1" customWidth="1"/>
    <col min="4" max="4" width="17.25390625" style="18" customWidth="1"/>
    <col min="5" max="5" width="9.00390625" style="18" customWidth="1"/>
    <col min="6" max="6" width="32.125" style="18" bestFit="1" customWidth="1"/>
    <col min="7" max="16384" width="9.00390625" style="18" customWidth="1"/>
  </cols>
  <sheetData>
    <row r="1" spans="1:2" ht="15.75">
      <c r="A1" s="1" t="s">
        <v>0</v>
      </c>
      <c r="B1" s="2" t="s">
        <v>59</v>
      </c>
    </row>
    <row r="2" ht="15.75">
      <c r="B2" s="49" t="s">
        <v>290</v>
      </c>
    </row>
    <row r="3" spans="2:6" ht="15.75">
      <c r="B3" s="18" t="s">
        <v>60</v>
      </c>
      <c r="C3" s="18" t="s">
        <v>61</v>
      </c>
      <c r="D3" s="18" t="s">
        <v>62</v>
      </c>
      <c r="F3" s="18" t="s">
        <v>63</v>
      </c>
    </row>
    <row r="4" spans="2:6" ht="15.75">
      <c r="B4" s="88" t="s">
        <v>286</v>
      </c>
      <c r="C4" s="88" t="s">
        <v>287</v>
      </c>
      <c r="D4" s="88" t="s">
        <v>288</v>
      </c>
      <c r="E4" s="88"/>
      <c r="F4" s="88" t="s">
        <v>289</v>
      </c>
    </row>
    <row r="5" spans="2:5" ht="15.75">
      <c r="B5" s="20"/>
      <c r="C5" s="20"/>
      <c r="D5" s="20"/>
      <c r="E5" s="20"/>
    </row>
    <row r="6" spans="1:9" ht="15.75">
      <c r="A6" s="18">
        <v>1999</v>
      </c>
      <c r="B6" s="20">
        <v>4.0791666666666675</v>
      </c>
      <c r="C6" s="20">
        <v>1.1</v>
      </c>
      <c r="D6" s="20">
        <v>-0.4625</v>
      </c>
      <c r="E6" s="20">
        <v>4.541666666666668</v>
      </c>
      <c r="F6" s="20">
        <v>412.878787878788</v>
      </c>
      <c r="G6" s="20"/>
      <c r="H6" s="20">
        <f>B6-D6</f>
        <v>4.541666666666668</v>
      </c>
      <c r="I6" s="34">
        <f>(B6-D6)/C6</f>
        <v>4.12878787878788</v>
      </c>
    </row>
    <row r="7" spans="1:7" ht="15.75">
      <c r="A7" s="18">
        <v>2000</v>
      </c>
      <c r="B7" s="20">
        <v>3.0258333333333347</v>
      </c>
      <c r="C7" s="20">
        <v>1.4</v>
      </c>
      <c r="D7" s="20">
        <v>0.5</v>
      </c>
      <c r="E7" s="20">
        <v>2.5258333333333347</v>
      </c>
      <c r="F7" s="20">
        <v>180.41666666666677</v>
      </c>
      <c r="G7" s="20"/>
    </row>
    <row r="8" spans="1:8" ht="15.75">
      <c r="A8" s="18">
        <v>2001</v>
      </c>
      <c r="B8" s="20">
        <v>2.24</v>
      </c>
      <c r="C8" s="20">
        <v>1.341750000000001</v>
      </c>
      <c r="D8" s="20">
        <v>0.23999999999999844</v>
      </c>
      <c r="E8" s="20">
        <v>2</v>
      </c>
      <c r="F8" s="20">
        <v>149.0590646543693</v>
      </c>
      <c r="G8" s="20"/>
      <c r="H8" s="20"/>
    </row>
    <row r="9" spans="1:8" ht="15.75">
      <c r="A9" s="18">
        <v>2002</v>
      </c>
      <c r="B9" s="20">
        <v>3.258333333333333</v>
      </c>
      <c r="C9" s="20">
        <v>1.9896666666666665</v>
      </c>
      <c r="D9" s="20">
        <v>0.745000000000001</v>
      </c>
      <c r="E9" s="20">
        <v>2.513333333333332</v>
      </c>
      <c r="F9" s="20">
        <v>126.31931646842011</v>
      </c>
      <c r="G9" s="20"/>
      <c r="H9" s="20"/>
    </row>
    <row r="10" spans="1:8" ht="15.75">
      <c r="A10" s="18">
        <v>2003</v>
      </c>
      <c r="B10" s="20">
        <v>2.3358333333333334</v>
      </c>
      <c r="C10" s="20">
        <v>1.6464166666666653</v>
      </c>
      <c r="D10" s="20">
        <v>0.27999999999999936</v>
      </c>
      <c r="E10" s="20">
        <v>2.055833333333334</v>
      </c>
      <c r="F10" s="20">
        <v>124.86713569873984</v>
      </c>
      <c r="G10" s="20"/>
      <c r="H10" s="20"/>
    </row>
    <row r="11" spans="1:8" ht="15.75">
      <c r="A11" s="18">
        <v>2004</v>
      </c>
      <c r="B11" s="20">
        <v>2.875</v>
      </c>
      <c r="C11" s="20">
        <v>2.0450833333333307</v>
      </c>
      <c r="D11" s="20">
        <v>1.144166666666667</v>
      </c>
      <c r="E11" s="20">
        <v>1.730833333333333</v>
      </c>
      <c r="F11" s="20">
        <v>84.63387800008158</v>
      </c>
      <c r="G11" s="20"/>
      <c r="H11" s="20"/>
    </row>
    <row r="12" ht="15.75">
      <c r="G12" s="20"/>
    </row>
    <row r="13" spans="2:9" ht="15.75">
      <c r="B13" s="2" t="s">
        <v>59</v>
      </c>
      <c r="I13" s="49" t="s">
        <v>290</v>
      </c>
    </row>
    <row r="34" spans="2:9" ht="15.75">
      <c r="B34" s="7" t="s">
        <v>6</v>
      </c>
      <c r="I34" s="7" t="s">
        <v>198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F44"/>
  <sheetViews>
    <sheetView zoomScale="75" zoomScaleNormal="75" workbookViewId="0" topLeftCell="A1">
      <selection activeCell="A2" sqref="A2"/>
    </sheetView>
  </sheetViews>
  <sheetFormatPr defaultColWidth="9.00390625" defaultRowHeight="15.75"/>
  <cols>
    <col min="1" max="1" width="9.00390625" style="36" customWidth="1"/>
    <col min="2" max="2" width="17.625" style="36" bestFit="1" customWidth="1"/>
    <col min="3" max="3" width="12.125" style="36" bestFit="1" customWidth="1"/>
    <col min="4" max="6" width="9.00390625" style="36" customWidth="1"/>
    <col min="7" max="7" width="15.50390625" style="36" bestFit="1" customWidth="1"/>
    <col min="8" max="8" width="10.625" style="36" bestFit="1" customWidth="1"/>
    <col min="9" max="16384" width="9.00390625" style="36" customWidth="1"/>
  </cols>
  <sheetData>
    <row r="1" ht="15.75">
      <c r="B1" s="36" t="s">
        <v>156</v>
      </c>
    </row>
    <row r="2" spans="1:2" ht="15.75">
      <c r="A2" s="1" t="s">
        <v>0</v>
      </c>
      <c r="B2" s="37" t="s">
        <v>64</v>
      </c>
    </row>
    <row r="3" ht="15.75">
      <c r="B3" s="133" t="s">
        <v>291</v>
      </c>
    </row>
    <row r="4" ht="15.75">
      <c r="B4" s="37"/>
    </row>
    <row r="5" spans="1:5" ht="15.75">
      <c r="A5" s="38" t="s">
        <v>65</v>
      </c>
      <c r="E5" s="37" t="s">
        <v>64</v>
      </c>
    </row>
    <row r="6" spans="1:3" ht="15.75">
      <c r="A6" s="38"/>
      <c r="B6" s="126" t="s">
        <v>2</v>
      </c>
      <c r="C6" s="126" t="s">
        <v>2</v>
      </c>
    </row>
    <row r="7" spans="2:6" ht="15.75">
      <c r="B7" s="36" t="s">
        <v>7</v>
      </c>
      <c r="C7" s="36" t="s">
        <v>5</v>
      </c>
      <c r="F7" s="39"/>
    </row>
    <row r="8" spans="2:3" ht="15.75">
      <c r="B8" s="88" t="s">
        <v>196</v>
      </c>
      <c r="C8" s="88" t="s">
        <v>197</v>
      </c>
    </row>
    <row r="9" spans="1:4" ht="15.75">
      <c r="A9" s="36">
        <v>1996</v>
      </c>
      <c r="B9" s="40">
        <v>16.536810662482573</v>
      </c>
      <c r="C9" s="40">
        <v>0.3805589679953407</v>
      </c>
      <c r="D9" s="36">
        <v>1996</v>
      </c>
    </row>
    <row r="10" spans="1:4" ht="15.75">
      <c r="A10" s="36">
        <v>1997</v>
      </c>
      <c r="B10" s="40">
        <v>19.33845140070607</v>
      </c>
      <c r="C10" s="40">
        <v>0.9173461902273581</v>
      </c>
      <c r="D10" s="36">
        <v>1997</v>
      </c>
    </row>
    <row r="11" spans="1:4" ht="15.75">
      <c r="A11" s="36">
        <v>1998</v>
      </c>
      <c r="B11" s="40">
        <v>24.708338004577314</v>
      </c>
      <c r="C11" s="40">
        <v>1.5868457196622234</v>
      </c>
      <c r="D11" s="36">
        <v>1998</v>
      </c>
    </row>
    <row r="12" spans="1:4" ht="15.75">
      <c r="A12" s="36">
        <v>1999</v>
      </c>
      <c r="B12" s="40">
        <v>22.894610694613014</v>
      </c>
      <c r="C12" s="40">
        <v>2.3935369545022027</v>
      </c>
      <c r="D12" s="36">
        <v>1999</v>
      </c>
    </row>
    <row r="13" spans="1:4" ht="15.75">
      <c r="A13" s="36">
        <v>2000</v>
      </c>
      <c r="B13" s="40">
        <v>25.537134186230855</v>
      </c>
      <c r="C13" s="40">
        <v>4.5054801839685</v>
      </c>
      <c r="D13" s="36">
        <v>2000</v>
      </c>
    </row>
    <row r="14" spans="1:4" ht="15.75">
      <c r="A14" s="36">
        <v>2001</v>
      </c>
      <c r="B14" s="40">
        <v>28.639366185869054</v>
      </c>
      <c r="C14" s="40">
        <v>9.8345276847521</v>
      </c>
      <c r="D14" s="36">
        <v>2001</v>
      </c>
    </row>
    <row r="15" spans="1:4" ht="15.75">
      <c r="A15" s="36">
        <v>2002</v>
      </c>
      <c r="B15" s="40">
        <v>27.846411110130386</v>
      </c>
      <c r="C15" s="40">
        <v>18.243480061356014</v>
      </c>
      <c r="D15" s="36">
        <v>2002</v>
      </c>
    </row>
    <row r="16" spans="1:4" ht="15.75">
      <c r="A16" s="36">
        <v>2003</v>
      </c>
      <c r="B16" s="40">
        <v>28.248436784435405</v>
      </c>
      <c r="C16" s="40">
        <v>22.101154817761607</v>
      </c>
      <c r="D16" s="36">
        <v>2003</v>
      </c>
    </row>
    <row r="17" spans="1:4" ht="15.75">
      <c r="A17" s="36" t="s">
        <v>66</v>
      </c>
      <c r="B17" s="40">
        <v>28.138869930054717</v>
      </c>
      <c r="C17" s="40">
        <v>22.7472219183999</v>
      </c>
      <c r="D17" s="36" t="s">
        <v>404</v>
      </c>
    </row>
    <row r="23" ht="15.75">
      <c r="E23" s="7" t="s">
        <v>67</v>
      </c>
    </row>
    <row r="26" ht="15.75">
      <c r="E26" s="133" t="s">
        <v>291</v>
      </c>
    </row>
    <row r="44" ht="15.75">
      <c r="E44" s="7" t="s">
        <v>292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bagyio</dc:creator>
  <cp:keywords/>
  <dc:description/>
  <cp:lastModifiedBy>kissmi</cp:lastModifiedBy>
  <dcterms:created xsi:type="dcterms:W3CDTF">2005-04-22T07:29:25Z</dcterms:created>
  <dcterms:modified xsi:type="dcterms:W3CDTF">2005-07-26T12:55:07Z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-1018881694</vt:i4>
  </property>
  <property fmtid="{D5CDD505-2E9C-101B-9397-08002B2CF9AE}" pid="3" name="_EmailSubject">
    <vt:lpwstr>Stabilitási Jelentés 2005 április</vt:lpwstr>
  </property>
  <property fmtid="{D5CDD505-2E9C-101B-9397-08002B2CF9AE}" pid="4" name="_AuthorEmail">
    <vt:lpwstr>bagyio@mnb.hu</vt:lpwstr>
  </property>
  <property fmtid="{D5CDD505-2E9C-101B-9397-08002B2CF9AE}" pid="5" name="_AuthorEmailDisplayName">
    <vt:lpwstr>Bágyi Olga</vt:lpwstr>
  </property>
  <property fmtid="{D5CDD505-2E9C-101B-9397-08002B2CF9AE}" pid="6" name="_PreviousAdHocReviewCycleID">
    <vt:i4>-535181865</vt:i4>
  </property>
  <property fmtid="{D5CDD505-2E9C-101B-9397-08002B2CF9AE}" pid="7" name="_ReviewingToolsShownOnce">
    <vt:lpwstr/>
  </property>
</Properties>
</file>