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75" windowHeight="7560" activeTab="3"/>
  </bookViews>
  <sheets>
    <sheet name="Life1" sheetId="1" r:id="rId1"/>
    <sheet name="Life2" sheetId="2" r:id="rId2"/>
    <sheet name="Life3" sheetId="3" r:id="rId3"/>
    <sheet name="P&amp;C1" sheetId="4" r:id="rId4"/>
    <sheet name="P&amp;C2" sheetId="5" r:id="rId5"/>
  </sheets>
  <definedNames/>
  <calcPr fullCalcOnLoad="1"/>
</workbook>
</file>

<file path=xl/sharedStrings.xml><?xml version="1.0" encoding="utf-8"?>
<sst xmlns="http://schemas.openxmlformats.org/spreadsheetml/2006/main" count="86" uniqueCount="40">
  <si>
    <t>Sum Insured</t>
  </si>
  <si>
    <t>Best Estimate</t>
  </si>
  <si>
    <t>Risk Products</t>
  </si>
  <si>
    <t>Savings Products</t>
  </si>
  <si>
    <t>Market Risk</t>
  </si>
  <si>
    <t>Stochastic Risk</t>
  </si>
  <si>
    <t>Aggregation</t>
  </si>
  <si>
    <t>assume full dependence</t>
  </si>
  <si>
    <t>assume independence</t>
  </si>
  <si>
    <t>Risk + Saving</t>
  </si>
  <si>
    <t>Discounting</t>
  </si>
  <si>
    <t>Discounted SCR</t>
  </si>
  <si>
    <t>Cost of Capital</t>
  </si>
  <si>
    <t>Present Value</t>
  </si>
  <si>
    <r>
      <t>SCR</t>
    </r>
    <r>
      <rPr>
        <vertAlign val="subscript"/>
        <sz val="10"/>
        <rFont val="Arial"/>
        <family val="2"/>
      </rPr>
      <t>stoch</t>
    </r>
  </si>
  <si>
    <r>
      <t>SCR</t>
    </r>
    <r>
      <rPr>
        <vertAlign val="subscript"/>
        <sz val="10"/>
        <rFont val="Arial"/>
        <family val="2"/>
      </rPr>
      <t>sav</t>
    </r>
  </si>
  <si>
    <r>
      <t>SCR</t>
    </r>
    <r>
      <rPr>
        <vertAlign val="subscript"/>
        <sz val="10"/>
        <rFont val="Arial"/>
        <family val="2"/>
      </rPr>
      <t>market</t>
    </r>
  </si>
  <si>
    <r>
      <t>SCR</t>
    </r>
    <r>
      <rPr>
        <vertAlign val="subscript"/>
        <sz val="10"/>
        <rFont val="Arial"/>
        <family val="2"/>
      </rPr>
      <t>risk</t>
    </r>
  </si>
  <si>
    <t>Best Estimate of Liabilities</t>
  </si>
  <si>
    <t>SCR Component</t>
  </si>
  <si>
    <t>run-off + stoch</t>
  </si>
  <si>
    <t>Assume independence</t>
  </si>
  <si>
    <r>
      <t>SCR</t>
    </r>
    <r>
      <rPr>
        <vertAlign val="subscript"/>
        <sz val="10"/>
        <rFont val="Arial"/>
        <family val="2"/>
      </rPr>
      <t>run-off</t>
    </r>
  </si>
  <si>
    <r>
      <t>SCR</t>
    </r>
    <r>
      <rPr>
        <vertAlign val="subscript"/>
        <sz val="10"/>
        <rFont val="Arial"/>
        <family val="2"/>
      </rPr>
      <t>run-off,p</t>
    </r>
  </si>
  <si>
    <t>parameter risk</t>
  </si>
  <si>
    <t>stochastic risk</t>
  </si>
  <si>
    <r>
      <t>SCR</t>
    </r>
    <r>
      <rPr>
        <vertAlign val="subscript"/>
        <sz val="10"/>
        <rFont val="Arial"/>
        <family val="2"/>
      </rPr>
      <t>run-off,s</t>
    </r>
  </si>
  <si>
    <t>SCR Components</t>
  </si>
  <si>
    <t>Year</t>
  </si>
  <si>
    <t>Life Example 1</t>
  </si>
  <si>
    <t>P&amp;C Example 2</t>
  </si>
  <si>
    <t>P&amp;C Example 1</t>
  </si>
  <si>
    <t>Life Example 2</t>
  </si>
  <si>
    <t>Life Example 3</t>
  </si>
  <si>
    <t>+ Market</t>
  </si>
  <si>
    <t>+ Stoch</t>
  </si>
  <si>
    <t>Proxies</t>
  </si>
  <si>
    <t>Proxy</t>
  </si>
  <si>
    <r>
      <t>SCR</t>
    </r>
    <r>
      <rPr>
        <vertAlign val="subscript"/>
        <sz val="10"/>
        <rFont val="Arial"/>
        <family val="2"/>
      </rPr>
      <t>insurance</t>
    </r>
  </si>
  <si>
    <t>SCR (total)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</si>
</sst>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2" borderId="0" xfId="0" applyNumberFormat="1" applyFill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2" borderId="0" xfId="0" applyNumberFormat="1" applyFont="1" applyFill="1" applyAlignment="1">
      <alignment/>
    </xf>
    <xf numFmtId="0" fontId="0" fillId="4" borderId="0" xfId="0" applyFill="1" applyAlignment="1">
      <alignment/>
    </xf>
    <xf numFmtId="2" fontId="6" fillId="5" borderId="0" xfId="0" applyNumberFormat="1" applyFont="1" applyFill="1" applyAlignment="1">
      <alignment/>
    </xf>
    <xf numFmtId="2" fontId="6" fillId="5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8">
      <selection activeCell="A5" sqref="A5:J31"/>
    </sheetView>
  </sheetViews>
  <sheetFormatPr defaultColWidth="11.421875" defaultRowHeight="12.75"/>
  <cols>
    <col min="1" max="1" width="9.00390625" style="0" customWidth="1"/>
    <col min="2" max="2" width="16.28125" style="0" customWidth="1"/>
    <col min="3" max="3" width="21.00390625" style="0" customWidth="1"/>
    <col min="4" max="10" width="6.140625" style="0" customWidth="1"/>
  </cols>
  <sheetData>
    <row r="2" ht="12.75">
      <c r="A2" s="4" t="s">
        <v>29</v>
      </c>
    </row>
    <row r="5" spans="3:10" ht="12.75">
      <c r="C5" t="s">
        <v>28</v>
      </c>
      <c r="D5" s="11">
        <v>0</v>
      </c>
      <c r="E5" s="11">
        <f aca="true" t="shared" si="0" ref="E5:J5">D5+1</f>
        <v>1</v>
      </c>
      <c r="F5" s="11">
        <f t="shared" si="0"/>
        <v>2</v>
      </c>
      <c r="G5" s="11">
        <f t="shared" si="0"/>
        <v>3</v>
      </c>
      <c r="H5" s="11">
        <f t="shared" si="0"/>
        <v>4</v>
      </c>
      <c r="I5" s="11">
        <f t="shared" si="0"/>
        <v>5</v>
      </c>
      <c r="J5" s="11">
        <f t="shared" si="0"/>
        <v>6</v>
      </c>
    </row>
    <row r="7" ht="12.75">
      <c r="A7" t="s">
        <v>36</v>
      </c>
    </row>
    <row r="8" spans="2:10" ht="12.75">
      <c r="B8" t="s">
        <v>1</v>
      </c>
      <c r="C8" t="s">
        <v>5</v>
      </c>
      <c r="D8" s="4">
        <f aca="true" t="shared" si="1" ref="D8:J8">D11</f>
        <v>200</v>
      </c>
      <c r="E8" s="4">
        <f t="shared" si="1"/>
        <v>150</v>
      </c>
      <c r="F8" s="4">
        <f t="shared" si="1"/>
        <v>110</v>
      </c>
      <c r="G8" s="4">
        <f t="shared" si="1"/>
        <v>70</v>
      </c>
      <c r="H8" s="4">
        <f t="shared" si="1"/>
        <v>40</v>
      </c>
      <c r="I8" s="4">
        <f t="shared" si="1"/>
        <v>20</v>
      </c>
      <c r="J8" s="4">
        <f t="shared" si="1"/>
        <v>10</v>
      </c>
    </row>
    <row r="9" spans="2:10" ht="12.75">
      <c r="B9" t="s">
        <v>0</v>
      </c>
      <c r="C9" t="s">
        <v>3</v>
      </c>
      <c r="D9" s="4">
        <v>1000</v>
      </c>
      <c r="E9" s="4">
        <v>800</v>
      </c>
      <c r="F9" s="4">
        <v>600</v>
      </c>
      <c r="G9" s="4">
        <v>400</v>
      </c>
      <c r="H9" s="4">
        <v>200</v>
      </c>
      <c r="I9" s="4">
        <v>100</v>
      </c>
      <c r="J9" s="4">
        <v>0</v>
      </c>
    </row>
    <row r="10" spans="2:10" ht="12.75">
      <c r="B10" t="s">
        <v>1</v>
      </c>
      <c r="C10" t="s">
        <v>2</v>
      </c>
      <c r="D10" s="4">
        <v>100</v>
      </c>
      <c r="E10" s="4">
        <v>70</v>
      </c>
      <c r="F10" s="4">
        <v>50</v>
      </c>
      <c r="G10" s="4">
        <v>40</v>
      </c>
      <c r="H10" s="4">
        <v>30</v>
      </c>
      <c r="I10" s="4">
        <v>20</v>
      </c>
      <c r="J10" s="4">
        <v>10</v>
      </c>
    </row>
    <row r="11" spans="2:10" ht="12.75">
      <c r="B11" t="s">
        <v>1</v>
      </c>
      <c r="C11" t="s">
        <v>4</v>
      </c>
      <c r="D11" s="4">
        <v>200</v>
      </c>
      <c r="E11" s="4">
        <v>150</v>
      </c>
      <c r="F11" s="4">
        <v>110</v>
      </c>
      <c r="G11" s="4">
        <v>70</v>
      </c>
      <c r="H11" s="4">
        <v>40</v>
      </c>
      <c r="I11" s="4">
        <v>20</v>
      </c>
      <c r="J11" s="4">
        <v>10</v>
      </c>
    </row>
    <row r="14" ht="12.75">
      <c r="A14" t="s">
        <v>27</v>
      </c>
    </row>
    <row r="15" spans="2:10" ht="15.75">
      <c r="B15" t="s">
        <v>14</v>
      </c>
      <c r="D15" s="3">
        <f>2</f>
        <v>2</v>
      </c>
      <c r="E15" s="7">
        <f aca="true" t="shared" si="2" ref="E15:J15">$D15*SQRT(E8/$D8)</f>
        <v>1.7320508075688772</v>
      </c>
      <c r="F15" s="7">
        <f t="shared" si="2"/>
        <v>1.4832396974191326</v>
      </c>
      <c r="G15" s="7">
        <f t="shared" si="2"/>
        <v>1.1832159566199232</v>
      </c>
      <c r="H15" s="7">
        <f t="shared" si="2"/>
        <v>0.8944271909999159</v>
      </c>
      <c r="I15" s="7">
        <f t="shared" si="2"/>
        <v>0.6324555320336759</v>
      </c>
      <c r="J15" s="7">
        <f t="shared" si="2"/>
        <v>0.4472135954999579</v>
      </c>
    </row>
    <row r="16" spans="2:10" ht="15.75">
      <c r="B16" t="s">
        <v>15</v>
      </c>
      <c r="D16" s="3">
        <v>15</v>
      </c>
      <c r="E16" s="7">
        <f aca="true" t="shared" si="3" ref="E16:J18">$D16/$D9*E9</f>
        <v>12</v>
      </c>
      <c r="F16" s="7">
        <f t="shared" si="3"/>
        <v>9</v>
      </c>
      <c r="G16" s="7">
        <f t="shared" si="3"/>
        <v>6</v>
      </c>
      <c r="H16" s="7">
        <f t="shared" si="3"/>
        <v>3</v>
      </c>
      <c r="I16" s="7">
        <f t="shared" si="3"/>
        <v>1.5</v>
      </c>
      <c r="J16" s="7">
        <f t="shared" si="3"/>
        <v>0</v>
      </c>
    </row>
    <row r="17" spans="2:10" ht="15.75">
      <c r="B17" t="s">
        <v>17</v>
      </c>
      <c r="D17" s="3">
        <v>5</v>
      </c>
      <c r="E17" s="7">
        <f t="shared" si="3"/>
        <v>3.5</v>
      </c>
      <c r="F17" s="7">
        <f t="shared" si="3"/>
        <v>2.5</v>
      </c>
      <c r="G17" s="7">
        <f t="shared" si="3"/>
        <v>2</v>
      </c>
      <c r="H17" s="7">
        <f t="shared" si="3"/>
        <v>1.5</v>
      </c>
      <c r="I17" s="7">
        <f t="shared" si="3"/>
        <v>1</v>
      </c>
      <c r="J17" s="7">
        <f t="shared" si="3"/>
        <v>0.5</v>
      </c>
    </row>
    <row r="18" spans="2:10" ht="15.75">
      <c r="B18" t="s">
        <v>16</v>
      </c>
      <c r="D18" s="3">
        <v>10</v>
      </c>
      <c r="E18" s="7">
        <f t="shared" si="3"/>
        <v>7.5</v>
      </c>
      <c r="F18" s="7">
        <f t="shared" si="3"/>
        <v>5.5</v>
      </c>
      <c r="G18" s="7">
        <f t="shared" si="3"/>
        <v>3.5</v>
      </c>
      <c r="H18" s="7">
        <f t="shared" si="3"/>
        <v>2</v>
      </c>
      <c r="I18" s="7">
        <f t="shared" si="3"/>
        <v>1</v>
      </c>
      <c r="J18" s="7">
        <f t="shared" si="3"/>
        <v>0.5</v>
      </c>
    </row>
    <row r="19" spans="4:10" ht="12.75">
      <c r="D19" s="2"/>
      <c r="E19" s="7"/>
      <c r="F19" s="7"/>
      <c r="G19" s="7"/>
      <c r="H19" s="7"/>
      <c r="I19" s="7"/>
      <c r="J19" s="7"/>
    </row>
    <row r="20" spans="1:10" ht="12.75">
      <c r="A20" t="s">
        <v>6</v>
      </c>
      <c r="D20" s="2"/>
      <c r="E20" s="7"/>
      <c r="F20" s="7"/>
      <c r="G20" s="7"/>
      <c r="H20" s="7"/>
      <c r="I20" s="7"/>
      <c r="J20" s="7"/>
    </row>
    <row r="21" spans="2:10" ht="12.75">
      <c r="B21" t="s">
        <v>9</v>
      </c>
      <c r="C21" t="s">
        <v>7</v>
      </c>
      <c r="D21" s="7">
        <f aca="true" t="shared" si="4" ref="D21:J21">D16+D17</f>
        <v>20</v>
      </c>
      <c r="E21" s="7">
        <f t="shared" si="4"/>
        <v>15.5</v>
      </c>
      <c r="F21" s="7">
        <f t="shared" si="4"/>
        <v>11.5</v>
      </c>
      <c r="G21" s="7">
        <f t="shared" si="4"/>
        <v>8</v>
      </c>
      <c r="H21" s="7">
        <f t="shared" si="4"/>
        <v>4.5</v>
      </c>
      <c r="I21" s="7">
        <f t="shared" si="4"/>
        <v>2.5</v>
      </c>
      <c r="J21" s="7">
        <f t="shared" si="4"/>
        <v>0.5</v>
      </c>
    </row>
    <row r="22" spans="2:10" ht="12.75">
      <c r="B22" s="1" t="s">
        <v>35</v>
      </c>
      <c r="C22" t="s">
        <v>8</v>
      </c>
      <c r="D22" s="7">
        <f aca="true" t="shared" si="5" ref="D22:J22">SQRT(D21^2+D15^2)</f>
        <v>20.09975124224178</v>
      </c>
      <c r="E22" s="7">
        <f t="shared" si="5"/>
        <v>15.596473960482221</v>
      </c>
      <c r="F22" s="7">
        <f t="shared" si="5"/>
        <v>11.595257651298654</v>
      </c>
      <c r="G22" s="7">
        <f t="shared" si="5"/>
        <v>8.087026647662292</v>
      </c>
      <c r="H22" s="7">
        <f t="shared" si="5"/>
        <v>4.588027898781785</v>
      </c>
      <c r="I22" s="7">
        <f t="shared" si="5"/>
        <v>2.5787593916455256</v>
      </c>
      <c r="J22" s="7">
        <f t="shared" si="5"/>
        <v>0.6708203932499369</v>
      </c>
    </row>
    <row r="23" spans="2:10" ht="12.75">
      <c r="B23" s="1" t="s">
        <v>34</v>
      </c>
      <c r="C23" t="s">
        <v>8</v>
      </c>
      <c r="D23" s="7">
        <f aca="true" t="shared" si="6" ref="D23:J23">SQRT(D22^2+D18^2)</f>
        <v>22.44994432064365</v>
      </c>
      <c r="E23" s="7">
        <f t="shared" si="6"/>
        <v>17.30606829987678</v>
      </c>
      <c r="F23" s="7">
        <f t="shared" si="6"/>
        <v>12.833549781724463</v>
      </c>
      <c r="G23" s="7">
        <f t="shared" si="6"/>
        <v>8.811923740024081</v>
      </c>
      <c r="H23" s="7">
        <f t="shared" si="6"/>
        <v>5.00499750249688</v>
      </c>
      <c r="I23" s="7">
        <f t="shared" si="6"/>
        <v>2.7658633371878665</v>
      </c>
      <c r="J23" s="7">
        <f t="shared" si="6"/>
        <v>0.8366600265340756</v>
      </c>
    </row>
    <row r="24" spans="2:10" ht="12.75">
      <c r="B24" t="s">
        <v>39</v>
      </c>
      <c r="D24" s="12">
        <f>D23</f>
        <v>22.44994432064365</v>
      </c>
      <c r="E24" s="12">
        <f aca="true" t="shared" si="7" ref="E24:J24">E23</f>
        <v>17.30606829987678</v>
      </c>
      <c r="F24" s="12">
        <f t="shared" si="7"/>
        <v>12.833549781724463</v>
      </c>
      <c r="G24" s="12">
        <f t="shared" si="7"/>
        <v>8.811923740024081</v>
      </c>
      <c r="H24" s="12">
        <f t="shared" si="7"/>
        <v>5.00499750249688</v>
      </c>
      <c r="I24" s="12">
        <f t="shared" si="7"/>
        <v>2.7658633371878665</v>
      </c>
      <c r="J24" s="12">
        <f t="shared" si="7"/>
        <v>0.8366600265340756</v>
      </c>
    </row>
    <row r="26" spans="2:10" ht="12.75">
      <c r="B26" t="s">
        <v>10</v>
      </c>
      <c r="D26" s="3">
        <f>1</f>
        <v>1</v>
      </c>
      <c r="E26" s="3">
        <f aca="true" t="shared" si="8" ref="E26:J26">D26/1.03</f>
        <v>0.970873786407767</v>
      </c>
      <c r="F26" s="3">
        <f t="shared" si="8"/>
        <v>0.9425959091337544</v>
      </c>
      <c r="G26" s="3">
        <f t="shared" si="8"/>
        <v>0.9151416593531595</v>
      </c>
      <c r="H26" s="3">
        <f t="shared" si="8"/>
        <v>0.8884870479156888</v>
      </c>
      <c r="I26" s="3">
        <f t="shared" si="8"/>
        <v>0.8626087843841639</v>
      </c>
      <c r="J26" s="3">
        <f t="shared" si="8"/>
        <v>0.8374842566836542</v>
      </c>
    </row>
    <row r="28" spans="2:10" ht="12.75">
      <c r="B28" t="s">
        <v>11</v>
      </c>
      <c r="D28" s="7">
        <f>D23*D26</f>
        <v>22.44994432064365</v>
      </c>
      <c r="E28" s="8">
        <f>E23*E26</f>
        <v>16.8020080581328</v>
      </c>
      <c r="F28" s="8">
        <f>F23*F26</f>
        <v>12.096851523917865</v>
      </c>
      <c r="G28" s="8">
        <f>G23*G26</f>
        <v>8.064158513539137</v>
      </c>
      <c r="H28" s="8">
        <f>H23*H26</f>
        <v>4.446875455818848</v>
      </c>
      <c r="I28" s="8">
        <f>I23*I26</f>
        <v>2.3858580110643524</v>
      </c>
      <c r="J28" s="8">
        <f>J23*J26</f>
        <v>0.7006896004188167</v>
      </c>
    </row>
    <row r="29" spans="4:10" ht="12.75">
      <c r="D29" s="9"/>
      <c r="E29" s="9"/>
      <c r="F29" s="9"/>
      <c r="G29" s="9"/>
      <c r="H29" s="9"/>
      <c r="I29" s="9"/>
      <c r="J29" s="9"/>
    </row>
    <row r="30" spans="2:10" ht="12.75">
      <c r="B30" t="s">
        <v>13</v>
      </c>
      <c r="D30" s="7">
        <f>SUM(E28:J28)</f>
        <v>44.49644116289182</v>
      </c>
      <c r="E30" s="9"/>
      <c r="F30" s="9"/>
      <c r="G30" s="9"/>
      <c r="H30" s="9"/>
      <c r="I30" s="9"/>
      <c r="J30" s="9"/>
    </row>
    <row r="31" spans="2:4" ht="12.75">
      <c r="B31" t="s">
        <v>12</v>
      </c>
      <c r="D31" s="5">
        <f>D30*0.06</f>
        <v>2.669786469773509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3">
      <selection activeCell="D26" sqref="D26"/>
    </sheetView>
  </sheetViews>
  <sheetFormatPr defaultColWidth="11.421875" defaultRowHeight="12.75"/>
  <cols>
    <col min="1" max="1" width="7.7109375" style="0" customWidth="1"/>
    <col min="3" max="3" width="19.8515625" style="0" customWidth="1"/>
    <col min="4" max="10" width="6.28125" style="0" customWidth="1"/>
  </cols>
  <sheetData>
    <row r="2" ht="12.75">
      <c r="A2" s="4" t="s">
        <v>32</v>
      </c>
    </row>
    <row r="5" spans="3:10" ht="12.75">
      <c r="C5" t="s">
        <v>28</v>
      </c>
      <c r="D5" s="11">
        <v>0</v>
      </c>
      <c r="E5" s="11">
        <f aca="true" t="shared" si="0" ref="E5:J5">D5+1</f>
        <v>1</v>
      </c>
      <c r="F5" s="11">
        <f t="shared" si="0"/>
        <v>2</v>
      </c>
      <c r="G5" s="11">
        <f t="shared" si="0"/>
        <v>3</v>
      </c>
      <c r="H5" s="11">
        <f t="shared" si="0"/>
        <v>4</v>
      </c>
      <c r="I5" s="11">
        <f t="shared" si="0"/>
        <v>5</v>
      </c>
      <c r="J5" s="11">
        <f t="shared" si="0"/>
        <v>6</v>
      </c>
    </row>
    <row r="7" ht="12.75">
      <c r="A7" t="s">
        <v>37</v>
      </c>
    </row>
    <row r="8" spans="2:10" ht="12.75">
      <c r="B8" t="s">
        <v>1</v>
      </c>
      <c r="D8" s="4">
        <v>200</v>
      </c>
      <c r="E8" s="4">
        <v>150</v>
      </c>
      <c r="F8" s="4">
        <v>110</v>
      </c>
      <c r="G8" s="4">
        <v>70</v>
      </c>
      <c r="H8" s="4">
        <v>40</v>
      </c>
      <c r="I8" s="4">
        <v>20</v>
      </c>
      <c r="J8" s="4">
        <v>10</v>
      </c>
    </row>
    <row r="9" spans="4:10" ht="12.75">
      <c r="D9" s="4"/>
      <c r="E9" s="4"/>
      <c r="F9" s="4"/>
      <c r="G9" s="4"/>
      <c r="H9" s="4"/>
      <c r="I9" s="4"/>
      <c r="J9" s="4"/>
    </row>
    <row r="10" spans="1:10" ht="12.75">
      <c r="A10" t="s">
        <v>27</v>
      </c>
      <c r="D10" s="3"/>
      <c r="E10" s="2"/>
      <c r="F10" s="2"/>
      <c r="G10" s="2"/>
      <c r="H10" s="2"/>
      <c r="I10" s="2"/>
      <c r="J10" s="2"/>
    </row>
    <row r="11" spans="2:10" ht="15.75">
      <c r="B11" t="s">
        <v>38</v>
      </c>
      <c r="D11" s="3">
        <v>20.1</v>
      </c>
      <c r="E11" s="7">
        <f aca="true" t="shared" si="1" ref="E11:J11">$D11/$D8*E8</f>
        <v>15.075000000000001</v>
      </c>
      <c r="F11" s="7">
        <f t="shared" si="1"/>
        <v>11.055000000000001</v>
      </c>
      <c r="G11" s="7">
        <f t="shared" si="1"/>
        <v>7.035</v>
      </c>
      <c r="H11" s="7">
        <f t="shared" si="1"/>
        <v>4.0200000000000005</v>
      </c>
      <c r="I11" s="7">
        <f t="shared" si="1"/>
        <v>2.0100000000000002</v>
      </c>
      <c r="J11" s="7">
        <f t="shared" si="1"/>
        <v>1.0050000000000001</v>
      </c>
    </row>
    <row r="12" spans="2:10" ht="15.75">
      <c r="B12" t="s">
        <v>16</v>
      </c>
      <c r="D12" s="3">
        <v>10</v>
      </c>
      <c r="E12" s="7">
        <f aca="true" t="shared" si="2" ref="E12:J12">$D12/$D8*E8</f>
        <v>7.5</v>
      </c>
      <c r="F12" s="7">
        <f t="shared" si="2"/>
        <v>5.5</v>
      </c>
      <c r="G12" s="7">
        <f t="shared" si="2"/>
        <v>3.5</v>
      </c>
      <c r="H12" s="7">
        <f t="shared" si="2"/>
        <v>2</v>
      </c>
      <c r="I12" s="7">
        <f t="shared" si="2"/>
        <v>1</v>
      </c>
      <c r="J12" s="7">
        <f t="shared" si="2"/>
        <v>0.5</v>
      </c>
    </row>
    <row r="13" spans="4:10" ht="12.75">
      <c r="D13" s="2"/>
      <c r="E13" s="7"/>
      <c r="F13" s="7"/>
      <c r="G13" s="7"/>
      <c r="H13" s="7"/>
      <c r="I13" s="7"/>
      <c r="J13" s="7"/>
    </row>
    <row r="14" spans="1:10" ht="12.75">
      <c r="A14" t="s">
        <v>6</v>
      </c>
      <c r="D14" s="2"/>
      <c r="E14" s="7"/>
      <c r="F14" s="7"/>
      <c r="G14" s="7"/>
      <c r="H14" s="7"/>
      <c r="I14" s="7"/>
      <c r="J14" s="7"/>
    </row>
    <row r="15" spans="2:10" ht="12.75">
      <c r="B15" s="1" t="s">
        <v>34</v>
      </c>
      <c r="C15" t="s">
        <v>8</v>
      </c>
      <c r="D15" s="7">
        <f>SQRT(D12^2+D11^2)</f>
        <v>22.450167037240504</v>
      </c>
      <c r="E15" s="7">
        <f aca="true" t="shared" si="3" ref="E15:J15">SQRT(E12^2+E11^2)</f>
        <v>16.83762527793038</v>
      </c>
      <c r="F15" s="7">
        <f t="shared" si="3"/>
        <v>12.347591870482278</v>
      </c>
      <c r="G15" s="7">
        <f t="shared" si="3"/>
        <v>7.8575584630341755</v>
      </c>
      <c r="H15" s="7">
        <f t="shared" si="3"/>
        <v>4.4900334074481005</v>
      </c>
      <c r="I15" s="7">
        <f t="shared" si="3"/>
        <v>2.2450167037240503</v>
      </c>
      <c r="J15" s="7">
        <f t="shared" si="3"/>
        <v>1.1225083518620251</v>
      </c>
    </row>
    <row r="16" spans="2:10" ht="12.75">
      <c r="B16" t="s">
        <v>39</v>
      </c>
      <c r="D16" s="12">
        <f>D15</f>
        <v>22.450167037240504</v>
      </c>
      <c r="E16" s="12">
        <f aca="true" t="shared" si="4" ref="E16:J16">E15</f>
        <v>16.83762527793038</v>
      </c>
      <c r="F16" s="12">
        <f t="shared" si="4"/>
        <v>12.347591870482278</v>
      </c>
      <c r="G16" s="12">
        <f t="shared" si="4"/>
        <v>7.8575584630341755</v>
      </c>
      <c r="H16" s="12">
        <f t="shared" si="4"/>
        <v>4.4900334074481005</v>
      </c>
      <c r="I16" s="12">
        <f t="shared" si="4"/>
        <v>2.2450167037240503</v>
      </c>
      <c r="J16" s="12">
        <f t="shared" si="4"/>
        <v>1.1225083518620251</v>
      </c>
    </row>
    <row r="18" spans="2:10" ht="12.75">
      <c r="B18" t="s">
        <v>10</v>
      </c>
      <c r="D18" s="3">
        <f>1</f>
        <v>1</v>
      </c>
      <c r="E18" s="3">
        <f aca="true" t="shared" si="5" ref="E18:J18">D18/1.03</f>
        <v>0.970873786407767</v>
      </c>
      <c r="F18" s="3">
        <f t="shared" si="5"/>
        <v>0.9425959091337544</v>
      </c>
      <c r="G18" s="3">
        <f t="shared" si="5"/>
        <v>0.9151416593531595</v>
      </c>
      <c r="H18" s="3">
        <f t="shared" si="5"/>
        <v>0.8884870479156888</v>
      </c>
      <c r="I18" s="3">
        <f t="shared" si="5"/>
        <v>0.8626087843841639</v>
      </c>
      <c r="J18" s="3">
        <f t="shared" si="5"/>
        <v>0.8374842566836542</v>
      </c>
    </row>
    <row r="20" spans="2:10" ht="12.75">
      <c r="B20" t="s">
        <v>11</v>
      </c>
      <c r="D20" s="7">
        <f>D18*D16</f>
        <v>22.450167037240504</v>
      </c>
      <c r="E20" s="8">
        <f>E18*E16</f>
        <v>16.347209007699398</v>
      </c>
      <c r="F20" s="8">
        <f>F18*F16</f>
        <v>11.638789584769796</v>
      </c>
      <c r="G20" s="8">
        <f>G18*G16</f>
        <v>7.190779090325557</v>
      </c>
      <c r="H20" s="8">
        <f>H18*H16</f>
        <v>3.9893365272263837</v>
      </c>
      <c r="I20" s="8">
        <f>I18*I16</f>
        <v>1.9365711297215455</v>
      </c>
      <c r="J20" s="8">
        <f>J18*J16</f>
        <v>0.940083072680362</v>
      </c>
    </row>
    <row r="21" spans="4:10" ht="12.75">
      <c r="D21" s="9"/>
      <c r="E21" s="9"/>
      <c r="F21" s="9"/>
      <c r="G21" s="9"/>
      <c r="H21" s="9"/>
      <c r="I21" s="9"/>
      <c r="J21" s="9"/>
    </row>
    <row r="22" spans="2:10" ht="12.75">
      <c r="B22" t="s">
        <v>13</v>
      </c>
      <c r="D22" s="7">
        <f>SUM(E20:J20)</f>
        <v>42.04276841242304</v>
      </c>
      <c r="E22" s="9"/>
      <c r="F22" s="9"/>
      <c r="G22" s="9"/>
      <c r="H22" s="9"/>
      <c r="I22" s="9"/>
      <c r="J22" s="9"/>
    </row>
    <row r="23" spans="2:4" ht="12.75">
      <c r="B23" t="s">
        <v>12</v>
      </c>
      <c r="D23" s="5">
        <f>D22*0.06</f>
        <v>2.522566104745382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2">
      <selection activeCell="D25" sqref="D25"/>
    </sheetView>
  </sheetViews>
  <sheetFormatPr defaultColWidth="11.421875" defaultRowHeight="12.75"/>
  <cols>
    <col min="1" max="1" width="8.421875" style="0" customWidth="1"/>
    <col min="3" max="3" width="21.57421875" style="0" customWidth="1"/>
    <col min="4" max="10" width="7.28125" style="0" customWidth="1"/>
  </cols>
  <sheetData>
    <row r="2" ht="12.75">
      <c r="A2" s="4" t="s">
        <v>33</v>
      </c>
    </row>
    <row r="5" spans="3:10" ht="12.75">
      <c r="C5" t="s">
        <v>28</v>
      </c>
      <c r="D5" s="11">
        <v>0</v>
      </c>
      <c r="E5" s="11">
        <f aca="true" t="shared" si="0" ref="E5:J5">D5+1</f>
        <v>1</v>
      </c>
      <c r="F5" s="11">
        <f t="shared" si="0"/>
        <v>2</v>
      </c>
      <c r="G5" s="11">
        <f t="shared" si="0"/>
        <v>3</v>
      </c>
      <c r="H5" s="11">
        <f t="shared" si="0"/>
        <v>4</v>
      </c>
      <c r="I5" s="11">
        <f t="shared" si="0"/>
        <v>5</v>
      </c>
      <c r="J5" s="11">
        <f t="shared" si="0"/>
        <v>6</v>
      </c>
    </row>
    <row r="7" ht="12.75">
      <c r="A7" t="s">
        <v>37</v>
      </c>
    </row>
    <row r="8" spans="2:10" ht="12.75">
      <c r="B8" t="s">
        <v>1</v>
      </c>
      <c r="D8" s="4">
        <v>1000</v>
      </c>
      <c r="E8" s="4">
        <v>800</v>
      </c>
      <c r="F8" s="4">
        <v>600</v>
      </c>
      <c r="G8" s="4">
        <v>400</v>
      </c>
      <c r="H8" s="4">
        <v>200</v>
      </c>
      <c r="I8" s="4">
        <v>100</v>
      </c>
      <c r="J8" s="4">
        <v>0</v>
      </c>
    </row>
    <row r="9" spans="4:10" ht="12.75">
      <c r="D9" s="4"/>
      <c r="E9" s="4"/>
      <c r="F9" s="4"/>
      <c r="G9" s="4"/>
      <c r="H9" s="4"/>
      <c r="I9" s="4"/>
      <c r="J9" s="4"/>
    </row>
    <row r="10" spans="1:10" ht="12.75">
      <c r="A10" t="s">
        <v>27</v>
      </c>
      <c r="D10" s="3"/>
      <c r="E10" s="2"/>
      <c r="F10" s="2"/>
      <c r="G10" s="2"/>
      <c r="H10" s="2"/>
      <c r="I10" s="2"/>
      <c r="J10" s="2"/>
    </row>
    <row r="11" spans="2:10" ht="15.75">
      <c r="B11" t="s">
        <v>38</v>
      </c>
      <c r="D11" s="3">
        <v>20.1</v>
      </c>
      <c r="E11" s="7">
        <f aca="true" t="shared" si="1" ref="E11:J11">$D11/$D8*E8</f>
        <v>16.08</v>
      </c>
      <c r="F11" s="7">
        <f t="shared" si="1"/>
        <v>12.06</v>
      </c>
      <c r="G11" s="7">
        <f t="shared" si="1"/>
        <v>8.04</v>
      </c>
      <c r="H11" s="7">
        <f t="shared" si="1"/>
        <v>4.02</v>
      </c>
      <c r="I11" s="7">
        <f t="shared" si="1"/>
        <v>2.01</v>
      </c>
      <c r="J11" s="7">
        <f t="shared" si="1"/>
        <v>0</v>
      </c>
    </row>
    <row r="12" spans="2:10" ht="15.75">
      <c r="B12" t="s">
        <v>16</v>
      </c>
      <c r="D12" s="3">
        <v>10</v>
      </c>
      <c r="E12" s="7">
        <f aca="true" t="shared" si="2" ref="E12:J12">$D12/$D8*E8</f>
        <v>8</v>
      </c>
      <c r="F12" s="7">
        <f t="shared" si="2"/>
        <v>6</v>
      </c>
      <c r="G12" s="7">
        <f t="shared" si="2"/>
        <v>4</v>
      </c>
      <c r="H12" s="7">
        <f t="shared" si="2"/>
        <v>2</v>
      </c>
      <c r="I12" s="7">
        <f t="shared" si="2"/>
        <v>1</v>
      </c>
      <c r="J12" s="7">
        <f t="shared" si="2"/>
        <v>0</v>
      </c>
    </row>
    <row r="13" spans="4:10" ht="12.75">
      <c r="D13" s="2"/>
      <c r="E13" s="7"/>
      <c r="F13" s="7"/>
      <c r="G13" s="7"/>
      <c r="H13" s="7"/>
      <c r="I13" s="7"/>
      <c r="J13" s="7"/>
    </row>
    <row r="14" spans="1:10" ht="12.75">
      <c r="A14" t="s">
        <v>6</v>
      </c>
      <c r="D14" s="2"/>
      <c r="E14" s="7"/>
      <c r="F14" s="7"/>
      <c r="G14" s="7"/>
      <c r="H14" s="7"/>
      <c r="I14" s="7"/>
      <c r="J14" s="7"/>
    </row>
    <row r="15" spans="2:10" ht="12.75">
      <c r="B15" s="1" t="s">
        <v>34</v>
      </c>
      <c r="C15" t="s">
        <v>7</v>
      </c>
      <c r="D15" s="7">
        <f>SQRT(D12^2+D11^2)</f>
        <v>22.450167037240504</v>
      </c>
      <c r="E15" s="7">
        <f aca="true" t="shared" si="3" ref="E15:J15">SQRT(E12^2+E11^2)</f>
        <v>17.9601336297924</v>
      </c>
      <c r="F15" s="7">
        <f t="shared" si="3"/>
        <v>13.470100222344302</v>
      </c>
      <c r="G15" s="7">
        <f t="shared" si="3"/>
        <v>8.9800668148962</v>
      </c>
      <c r="H15" s="7">
        <f t="shared" si="3"/>
        <v>4.4900334074481</v>
      </c>
      <c r="I15" s="7">
        <f t="shared" si="3"/>
        <v>2.24501670372405</v>
      </c>
      <c r="J15" s="7">
        <f t="shared" si="3"/>
        <v>0</v>
      </c>
    </row>
    <row r="16" spans="2:10" ht="12.75">
      <c r="B16" t="s">
        <v>39</v>
      </c>
      <c r="D16" s="12">
        <f>D15</f>
        <v>22.450167037240504</v>
      </c>
      <c r="E16" s="12">
        <f aca="true" t="shared" si="4" ref="E16:J16">E15</f>
        <v>17.9601336297924</v>
      </c>
      <c r="F16" s="12">
        <f t="shared" si="4"/>
        <v>13.470100222344302</v>
      </c>
      <c r="G16" s="12">
        <f t="shared" si="4"/>
        <v>8.9800668148962</v>
      </c>
      <c r="H16" s="12">
        <f t="shared" si="4"/>
        <v>4.4900334074481</v>
      </c>
      <c r="I16" s="12">
        <f t="shared" si="4"/>
        <v>2.24501670372405</v>
      </c>
      <c r="J16" s="12">
        <f t="shared" si="4"/>
        <v>0</v>
      </c>
    </row>
    <row r="18" spans="2:10" ht="12.75">
      <c r="B18" t="s">
        <v>10</v>
      </c>
      <c r="D18" s="3">
        <f>1</f>
        <v>1</v>
      </c>
      <c r="E18" s="3">
        <f aca="true" t="shared" si="5" ref="E18:J18">D18/1.03</f>
        <v>0.970873786407767</v>
      </c>
      <c r="F18" s="3">
        <f t="shared" si="5"/>
        <v>0.9425959091337544</v>
      </c>
      <c r="G18" s="3">
        <f t="shared" si="5"/>
        <v>0.9151416593531595</v>
      </c>
      <c r="H18" s="3">
        <f t="shared" si="5"/>
        <v>0.8884870479156888</v>
      </c>
      <c r="I18" s="3">
        <f t="shared" si="5"/>
        <v>0.8626087843841639</v>
      </c>
      <c r="J18" s="3">
        <f t="shared" si="5"/>
        <v>0.8374842566836542</v>
      </c>
    </row>
    <row r="20" spans="2:10" ht="12.75">
      <c r="B20" t="s">
        <v>11</v>
      </c>
      <c r="D20" s="7">
        <f>D18*D16</f>
        <v>22.450167037240504</v>
      </c>
      <c r="E20" s="8">
        <f>E18*E16</f>
        <v>17.43702294154602</v>
      </c>
      <c r="F20" s="8">
        <f>F18*F16</f>
        <v>12.696861365203414</v>
      </c>
      <c r="G20" s="8">
        <f>G18*G16</f>
        <v>8.21803324608635</v>
      </c>
      <c r="H20" s="8">
        <f>H18*H16</f>
        <v>3.989336527226383</v>
      </c>
      <c r="I20" s="8">
        <f>I18*I16</f>
        <v>1.9365711297215453</v>
      </c>
      <c r="J20" s="8">
        <f>J18*J16</f>
        <v>0</v>
      </c>
    </row>
    <row r="21" spans="4:10" ht="12.75">
      <c r="D21" s="9"/>
      <c r="E21" s="9"/>
      <c r="F21" s="9"/>
      <c r="G21" s="9"/>
      <c r="H21" s="9"/>
      <c r="I21" s="9"/>
      <c r="J21" s="9"/>
    </row>
    <row r="22" spans="2:10" ht="12.75">
      <c r="B22" t="s">
        <v>13</v>
      </c>
      <c r="D22" s="7">
        <f>SUM(E20:J20)</f>
        <v>44.277825209783714</v>
      </c>
      <c r="E22" s="9"/>
      <c r="F22" s="9"/>
      <c r="G22" s="9"/>
      <c r="H22" s="9"/>
      <c r="I22" s="9"/>
      <c r="J22" s="9"/>
    </row>
    <row r="23" spans="2:10" ht="12.75">
      <c r="B23" t="s">
        <v>12</v>
      </c>
      <c r="D23" s="10">
        <f>D22*0.06</f>
        <v>2.6566695125870226</v>
      </c>
      <c r="E23" s="9"/>
      <c r="F23" s="9"/>
      <c r="G23" s="9"/>
      <c r="H23" s="9"/>
      <c r="I23" s="9"/>
      <c r="J23" s="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8.8515625" style="0" customWidth="1"/>
    <col min="2" max="2" width="14.00390625" style="0" customWidth="1"/>
    <col min="3" max="3" width="19.8515625" style="0" customWidth="1"/>
    <col min="4" max="9" width="8.28125" style="0" customWidth="1"/>
  </cols>
  <sheetData>
    <row r="2" ht="12.75">
      <c r="A2" s="4" t="s">
        <v>31</v>
      </c>
    </row>
    <row r="5" spans="3:9" ht="12.75">
      <c r="C5" t="s">
        <v>28</v>
      </c>
      <c r="D5" s="11">
        <v>0</v>
      </c>
      <c r="E5" s="11">
        <f>D5+1</f>
        <v>1</v>
      </c>
      <c r="F5" s="11">
        <f>E5+1</f>
        <v>2</v>
      </c>
      <c r="G5" s="11">
        <f>F5+1</f>
        <v>3</v>
      </c>
      <c r="H5" s="11">
        <f>G5+1</f>
        <v>4</v>
      </c>
      <c r="I5" s="11">
        <f>H5+1</f>
        <v>5</v>
      </c>
    </row>
    <row r="7" ht="12.75">
      <c r="A7" t="s">
        <v>37</v>
      </c>
    </row>
    <row r="8" spans="2:10" ht="12.75">
      <c r="B8" t="s">
        <v>18</v>
      </c>
      <c r="D8" s="4">
        <v>100</v>
      </c>
      <c r="E8" s="4">
        <v>70</v>
      </c>
      <c r="F8" s="4">
        <v>50</v>
      </c>
      <c r="G8" s="4">
        <v>30</v>
      </c>
      <c r="H8" s="4">
        <v>10</v>
      </c>
      <c r="I8" s="4">
        <v>5</v>
      </c>
      <c r="J8" s="4"/>
    </row>
    <row r="9" spans="4:10" ht="12.75">
      <c r="D9" s="4"/>
      <c r="E9" s="4"/>
      <c r="F9" s="4"/>
      <c r="G9" s="4"/>
      <c r="H9" s="4"/>
      <c r="I9" s="4"/>
      <c r="J9" s="4"/>
    </row>
    <row r="10" spans="1:10" ht="12.75">
      <c r="A10" t="s">
        <v>27</v>
      </c>
      <c r="D10" s="4"/>
      <c r="E10" s="4"/>
      <c r="F10" s="4"/>
      <c r="G10" s="4"/>
      <c r="H10" s="4"/>
      <c r="I10" s="4"/>
      <c r="J10" s="4"/>
    </row>
    <row r="11" spans="2:10" ht="15.75">
      <c r="B11" t="s">
        <v>23</v>
      </c>
      <c r="C11" t="s">
        <v>24</v>
      </c>
      <c r="D11" s="3">
        <v>25</v>
      </c>
      <c r="E11" s="6">
        <f>$D11/$D8*E8</f>
        <v>17.5</v>
      </c>
      <c r="F11" s="6">
        <f>$D11/$D8*F8</f>
        <v>12.5</v>
      </c>
      <c r="G11" s="6">
        <f>$D11/$D8*G8</f>
        <v>7.5</v>
      </c>
      <c r="H11" s="6">
        <f>$D11/$D8*H8</f>
        <v>2.5</v>
      </c>
      <c r="I11" s="6">
        <f>$D11/$D8*I8</f>
        <v>1.25</v>
      </c>
      <c r="J11" s="4"/>
    </row>
    <row r="12" spans="2:10" ht="15.75">
      <c r="B12" t="s">
        <v>26</v>
      </c>
      <c r="C12" t="s">
        <v>25</v>
      </c>
      <c r="D12" s="3">
        <v>10</v>
      </c>
      <c r="E12" s="6">
        <f>D12*SQRT(E8/$D8)</f>
        <v>8.366600265340756</v>
      </c>
      <c r="F12" s="6">
        <f>E12*SQRT(F8/$D8)</f>
        <v>5.916079783099616</v>
      </c>
      <c r="G12" s="6">
        <f>F12*SQRT(G8/$D8)</f>
        <v>3.2403703492039297</v>
      </c>
      <c r="H12" s="6">
        <f>G12*SQRT(H8/$D8)</f>
        <v>1.0246950765959597</v>
      </c>
      <c r="I12" s="6">
        <f>H12*SQRT(I8/$D8)</f>
        <v>0.22912878474779197</v>
      </c>
      <c r="J12" s="4"/>
    </row>
    <row r="13" spans="4:9" ht="12.75">
      <c r="D13" s="2"/>
      <c r="E13" s="2"/>
      <c r="F13" s="2"/>
      <c r="G13" s="2"/>
      <c r="H13" s="2"/>
      <c r="I13" s="2"/>
    </row>
    <row r="14" spans="1:9" ht="12.75">
      <c r="A14" t="s">
        <v>6</v>
      </c>
      <c r="D14" s="2"/>
      <c r="E14" s="2"/>
      <c r="F14" s="2"/>
      <c r="G14" s="2"/>
      <c r="H14" s="2"/>
      <c r="I14" s="2"/>
    </row>
    <row r="15" spans="2:9" ht="12.75">
      <c r="B15" t="s">
        <v>20</v>
      </c>
      <c r="C15" t="s">
        <v>21</v>
      </c>
      <c r="D15" s="7">
        <f aca="true" t="shared" si="0" ref="D15:I15">SQRT(D12^2+D11^2)</f>
        <v>26.92582403567252</v>
      </c>
      <c r="E15" s="7">
        <f t="shared" si="0"/>
        <v>19.397164741270824</v>
      </c>
      <c r="F15" s="7">
        <f t="shared" si="0"/>
        <v>13.82931668593933</v>
      </c>
      <c r="G15" s="7">
        <f t="shared" si="0"/>
        <v>8.170067319184096</v>
      </c>
      <c r="H15" s="7">
        <f t="shared" si="0"/>
        <v>2.701851217221259</v>
      </c>
      <c r="I15" s="7">
        <f t="shared" si="0"/>
        <v>1.2708265027138834</v>
      </c>
    </row>
    <row r="16" spans="2:9" ht="12.75">
      <c r="B16" t="s">
        <v>39</v>
      </c>
      <c r="D16" s="12">
        <f aca="true" t="shared" si="1" ref="D16:I16">D15</f>
        <v>26.92582403567252</v>
      </c>
      <c r="E16" s="12">
        <f t="shared" si="1"/>
        <v>19.397164741270824</v>
      </c>
      <c r="F16" s="12">
        <f t="shared" si="1"/>
        <v>13.82931668593933</v>
      </c>
      <c r="G16" s="12">
        <f t="shared" si="1"/>
        <v>8.170067319184096</v>
      </c>
      <c r="H16" s="12">
        <f t="shared" si="1"/>
        <v>2.701851217221259</v>
      </c>
      <c r="I16" s="12">
        <f t="shared" si="1"/>
        <v>1.2708265027138834</v>
      </c>
    </row>
    <row r="17" spans="4:10" ht="12.75">
      <c r="D17" s="2"/>
      <c r="E17" s="2"/>
      <c r="F17" s="2"/>
      <c r="G17" s="2"/>
      <c r="H17" s="2"/>
      <c r="I17" s="2"/>
      <c r="J17" s="2"/>
    </row>
    <row r="18" spans="2:10" ht="12.75">
      <c r="B18" t="s">
        <v>10</v>
      </c>
      <c r="D18" s="3">
        <f>1</f>
        <v>1</v>
      </c>
      <c r="E18" s="3">
        <f>D18/1.03</f>
        <v>0.970873786407767</v>
      </c>
      <c r="F18" s="3">
        <f>E18/1.03</f>
        <v>0.9425959091337544</v>
      </c>
      <c r="G18" s="3">
        <f>F18/1.03</f>
        <v>0.9151416593531595</v>
      </c>
      <c r="H18" s="3">
        <f>G18/1.03</f>
        <v>0.8884870479156888</v>
      </c>
      <c r="I18" s="3">
        <f>H18/1.03</f>
        <v>0.8626087843841639</v>
      </c>
      <c r="J18" s="3"/>
    </row>
    <row r="19" spans="4:9" ht="12.75">
      <c r="D19" s="2"/>
      <c r="E19" s="2"/>
      <c r="F19" s="2"/>
      <c r="G19" s="2"/>
      <c r="H19" s="2"/>
      <c r="I19" s="2"/>
    </row>
    <row r="20" spans="2:10" ht="12.75">
      <c r="B20" t="s">
        <v>11</v>
      </c>
      <c r="D20" s="7">
        <f>D16*D18</f>
        <v>26.92582403567252</v>
      </c>
      <c r="E20" s="8">
        <f>E16*E18</f>
        <v>18.832198777932838</v>
      </c>
      <c r="F20" s="8">
        <f>F16*F18</f>
        <v>13.035457334281583</v>
      </c>
      <c r="G20" s="8">
        <f>G16*G18</f>
        <v>7.476768963505153</v>
      </c>
      <c r="H20" s="8">
        <f>H16*H18</f>
        <v>2.400559811896327</v>
      </c>
      <c r="I20" s="8">
        <f>I16*I18</f>
        <v>1.0962261046692012</v>
      </c>
      <c r="J20" s="2"/>
    </row>
    <row r="21" spans="4:9" ht="12.75">
      <c r="D21" s="7"/>
      <c r="E21" s="7"/>
      <c r="F21" s="7"/>
      <c r="G21" s="7"/>
      <c r="H21" s="7"/>
      <c r="I21" s="7"/>
    </row>
    <row r="22" spans="2:9" ht="12.75">
      <c r="B22" t="s">
        <v>13</v>
      </c>
      <c r="D22" s="7">
        <f>SUM(E20:J20)</f>
        <v>42.8412109922851</v>
      </c>
      <c r="E22" s="7"/>
      <c r="F22" s="7"/>
      <c r="G22" s="7"/>
      <c r="H22" s="7"/>
      <c r="I22" s="7"/>
    </row>
    <row r="23" spans="2:9" ht="12.75">
      <c r="B23" t="s">
        <v>12</v>
      </c>
      <c r="D23" s="5">
        <f>D22*0.06</f>
        <v>2.570472659537106</v>
      </c>
      <c r="E23" s="2"/>
      <c r="F23" s="2"/>
      <c r="G23" s="2"/>
      <c r="H23" s="2"/>
      <c r="I23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D23" sqref="D23"/>
    </sheetView>
  </sheetViews>
  <sheetFormatPr defaultColWidth="11.421875" defaultRowHeight="12.75"/>
  <cols>
    <col min="1" max="1" width="7.28125" style="0" customWidth="1"/>
    <col min="2" max="2" width="14.00390625" style="0" customWidth="1"/>
    <col min="3" max="3" width="19.8515625" style="0" customWidth="1"/>
    <col min="4" max="9" width="8.28125" style="0" customWidth="1"/>
  </cols>
  <sheetData>
    <row r="2" ht="12.75">
      <c r="A2" s="4" t="s">
        <v>30</v>
      </c>
    </row>
    <row r="5" spans="3:9" ht="12.75">
      <c r="C5" t="s">
        <v>28</v>
      </c>
      <c r="D5" s="11">
        <v>0</v>
      </c>
      <c r="E5" s="11">
        <f>D5+1</f>
        <v>1</v>
      </c>
      <c r="F5" s="11">
        <f>E5+1</f>
        <v>2</v>
      </c>
      <c r="G5" s="11">
        <f>F5+1</f>
        <v>3</v>
      </c>
      <c r="H5" s="11">
        <f>G5+1</f>
        <v>4</v>
      </c>
      <c r="I5" s="11">
        <f>H5+1</f>
        <v>5</v>
      </c>
    </row>
    <row r="7" ht="12.75">
      <c r="A7" t="s">
        <v>37</v>
      </c>
    </row>
    <row r="8" spans="2:10" ht="12.75">
      <c r="B8" t="s">
        <v>18</v>
      </c>
      <c r="D8" s="4">
        <v>100</v>
      </c>
      <c r="E8" s="4">
        <v>70</v>
      </c>
      <c r="F8" s="4">
        <v>50</v>
      </c>
      <c r="G8" s="4">
        <v>30</v>
      </c>
      <c r="H8" s="4">
        <v>10</v>
      </c>
      <c r="I8" s="4">
        <v>5</v>
      </c>
      <c r="J8" s="4"/>
    </row>
    <row r="9" spans="4:10" ht="12.75">
      <c r="D9" s="4"/>
      <c r="E9" s="4"/>
      <c r="F9" s="4"/>
      <c r="G9" s="4"/>
      <c r="H9" s="4"/>
      <c r="I9" s="4"/>
      <c r="J9" s="4"/>
    </row>
    <row r="10" spans="1:10" ht="12.75">
      <c r="A10" t="s">
        <v>19</v>
      </c>
      <c r="D10" s="4"/>
      <c r="E10" s="4"/>
      <c r="F10" s="4"/>
      <c r="G10" s="4"/>
      <c r="H10" s="4"/>
      <c r="I10" s="4"/>
      <c r="J10" s="4"/>
    </row>
    <row r="11" spans="2:10" ht="15.75">
      <c r="B11" t="s">
        <v>22</v>
      </c>
      <c r="D11" s="3">
        <v>26.92582403567252</v>
      </c>
      <c r="E11" s="6">
        <f>$D11/$D8*E8</f>
        <v>18.848076824970764</v>
      </c>
      <c r="F11" s="6">
        <f>$D11/$D8*F8</f>
        <v>13.46291201783626</v>
      </c>
      <c r="G11" s="6">
        <f>$D11/$D8*G8</f>
        <v>8.077747210701755</v>
      </c>
      <c r="H11" s="6">
        <f>$D11/$D8*H8</f>
        <v>2.692582403567252</v>
      </c>
      <c r="I11" s="6">
        <f>$D11/$D8*I8</f>
        <v>1.346291201783626</v>
      </c>
      <c r="J11" s="4"/>
    </row>
    <row r="12" spans="2:10" ht="12.75">
      <c r="B12" t="s">
        <v>39</v>
      </c>
      <c r="D12" s="13">
        <f aca="true" t="shared" si="0" ref="D12:I12">D11</f>
        <v>26.92582403567252</v>
      </c>
      <c r="E12" s="13">
        <f t="shared" si="0"/>
        <v>18.848076824970764</v>
      </c>
      <c r="F12" s="13">
        <f t="shared" si="0"/>
        <v>13.46291201783626</v>
      </c>
      <c r="G12" s="13">
        <f t="shared" si="0"/>
        <v>8.077747210701755</v>
      </c>
      <c r="H12" s="13">
        <f t="shared" si="0"/>
        <v>2.692582403567252</v>
      </c>
      <c r="I12" s="13">
        <f t="shared" si="0"/>
        <v>1.346291201783626</v>
      </c>
      <c r="J12" s="4"/>
    </row>
    <row r="13" spans="4:10" ht="12.75">
      <c r="D13" s="2"/>
      <c r="E13" s="2"/>
      <c r="F13" s="2"/>
      <c r="G13" s="2"/>
      <c r="H13" s="2"/>
      <c r="I13" s="2"/>
      <c r="J13" s="2"/>
    </row>
    <row r="14" spans="2:10" ht="12.75">
      <c r="B14" t="s">
        <v>10</v>
      </c>
      <c r="D14" s="3">
        <f>1</f>
        <v>1</v>
      </c>
      <c r="E14" s="3">
        <f>D14/1.03</f>
        <v>0.970873786407767</v>
      </c>
      <c r="F14" s="3">
        <f>E14/1.03</f>
        <v>0.9425959091337544</v>
      </c>
      <c r="G14" s="3">
        <f>F14/1.03</f>
        <v>0.9151416593531595</v>
      </c>
      <c r="H14" s="3">
        <f>G14/1.03</f>
        <v>0.8884870479156888</v>
      </c>
      <c r="I14" s="3">
        <f>H14/1.03</f>
        <v>0.8626087843841639</v>
      </c>
      <c r="J14" s="3"/>
    </row>
    <row r="15" spans="4:9" ht="12.75">
      <c r="D15" s="2"/>
      <c r="E15" s="2"/>
      <c r="F15" s="2"/>
      <c r="G15" s="2"/>
      <c r="H15" s="2"/>
      <c r="I15" s="2"/>
    </row>
    <row r="16" spans="2:10" ht="12.75">
      <c r="B16" t="s">
        <v>11</v>
      </c>
      <c r="D16" s="7">
        <f>D12*D14</f>
        <v>26.92582403567252</v>
      </c>
      <c r="E16" s="8">
        <f>E12*E14</f>
        <v>18.29910371356385</v>
      </c>
      <c r="F16" s="8">
        <f>F12*F14</f>
        <v>12.690085793040117</v>
      </c>
      <c r="G16" s="8">
        <f>G12*G14</f>
        <v>7.39228298623696</v>
      </c>
      <c r="H16" s="8">
        <f>H12*H14</f>
        <v>2.3923245910151976</v>
      </c>
      <c r="I16" s="8">
        <f>I12*I14</f>
        <v>1.1613226169976687</v>
      </c>
      <c r="J16" s="2"/>
    </row>
    <row r="17" spans="4:9" ht="12.75">
      <c r="D17" s="2"/>
      <c r="E17" s="2"/>
      <c r="F17" s="2"/>
      <c r="G17" s="2"/>
      <c r="H17" s="2"/>
      <c r="I17" s="2"/>
    </row>
    <row r="18" spans="2:9" ht="12.75">
      <c r="B18" t="s">
        <v>13</v>
      </c>
      <c r="D18" s="7">
        <f>SUM(E16:J16)</f>
        <v>41.93511970085379</v>
      </c>
      <c r="E18" s="2"/>
      <c r="F18" s="2"/>
      <c r="G18" s="2"/>
      <c r="H18" s="2"/>
      <c r="I18" s="2"/>
    </row>
    <row r="19" spans="2:9" ht="12.75">
      <c r="B19" t="s">
        <v>12</v>
      </c>
      <c r="D19" s="5">
        <f>D18*0.06</f>
        <v>2.5161071820512273</v>
      </c>
      <c r="E19" s="2"/>
      <c r="F19" s="2"/>
      <c r="G19" s="2"/>
      <c r="H19" s="2"/>
      <c r="I19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Philipp Leonard BPV</dc:creator>
  <cp:keywords/>
  <dc:description/>
  <cp:lastModifiedBy>Keller Philipp Leonard BPV</cp:lastModifiedBy>
  <dcterms:created xsi:type="dcterms:W3CDTF">2006-04-12T09:08:46Z</dcterms:created>
  <dcterms:modified xsi:type="dcterms:W3CDTF">2006-04-26T09:12:21Z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